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225" windowWidth="14805" windowHeight="7890" firstSheet="18" activeTab="25"/>
  </bookViews>
  <sheets>
    <sheet name="SEPTEMBER" sheetId="2" r:id="rId1"/>
    <sheet name="OCT" sheetId="3" r:id="rId2"/>
    <sheet name="NOVEMBER" sheetId="1" r:id="rId3"/>
    <sheet name="DEC" sheetId="4" r:id="rId4"/>
    <sheet name="JAN 2018" sheetId="5" r:id="rId5"/>
    <sheet name="FEB2018" sheetId="6" r:id="rId6"/>
    <sheet name="MARCH" sheetId="7" r:id="rId7"/>
    <sheet name="APRIL" sheetId="8" r:id="rId8"/>
    <sheet name="MAY18" sheetId="9" r:id="rId9"/>
    <sheet name="JUNE" sheetId="10" r:id="rId10"/>
    <sheet name="JULY" sheetId="11" r:id="rId11"/>
    <sheet name="AUGUST " sheetId="12" r:id="rId12"/>
    <sheet name="SEP" sheetId="13" r:id="rId13"/>
    <sheet name="OCTO" sheetId="14" r:id="rId14"/>
    <sheet name="NOVE" sheetId="15" r:id="rId15"/>
    <sheet name="DECEMBER" sheetId="16" r:id="rId16"/>
    <sheet name="JANUARY " sheetId="17" r:id="rId17"/>
    <sheet name="FEB " sheetId="18" r:id="rId18"/>
    <sheet name="MARCH " sheetId="19" r:id="rId19"/>
    <sheet name="APR" sheetId="20" r:id="rId20"/>
    <sheet name="MAY " sheetId="21" r:id="rId21"/>
    <sheet name="JUNE " sheetId="22" r:id="rId22"/>
    <sheet name="JULY  " sheetId="23" r:id="rId23"/>
    <sheet name="AUGUST 19" sheetId="24" r:id="rId24"/>
    <sheet name="SEPTEMBER 19" sheetId="25" r:id="rId25"/>
    <sheet name="OCTOBER 19" sheetId="26" r:id="rId26"/>
    <sheet name="NOVEMBER 19" sheetId="27" r:id="rId27"/>
  </sheets>
  <calcPr calcId="144525"/>
</workbook>
</file>

<file path=xl/calcChain.xml><?xml version="1.0" encoding="utf-8"?>
<calcChain xmlns="http://schemas.openxmlformats.org/spreadsheetml/2006/main">
  <c r="D11" i="27" l="1"/>
  <c r="D35" i="26"/>
  <c r="F21" i="24" l="1"/>
  <c r="C21" i="24"/>
  <c r="F21" i="23"/>
  <c r="C21" i="23"/>
  <c r="D30" i="23"/>
  <c r="G18" i="27" l="1"/>
  <c r="E11" i="27"/>
  <c r="G11" i="27" s="1"/>
  <c r="E9" i="27"/>
  <c r="E7" i="27"/>
  <c r="G7" i="27"/>
  <c r="G5" i="27"/>
  <c r="G9" i="27"/>
  <c r="G6" i="26"/>
  <c r="C21" i="27"/>
  <c r="C26" i="27" s="1"/>
  <c r="D10" i="27"/>
  <c r="D12" i="27"/>
  <c r="D13" i="27"/>
  <c r="D14" i="27"/>
  <c r="D15" i="27"/>
  <c r="D16" i="27"/>
  <c r="D18" i="27"/>
  <c r="D19" i="27"/>
  <c r="D20" i="27"/>
  <c r="D9" i="27"/>
  <c r="D8" i="27"/>
  <c r="E8" i="27" s="1"/>
  <c r="G8" i="27" s="1"/>
  <c r="E6" i="27"/>
  <c r="G6" i="27" s="1"/>
  <c r="D7" i="27"/>
  <c r="G20" i="27"/>
  <c r="E19" i="27"/>
  <c r="G19" i="27" s="1"/>
  <c r="E18" i="27"/>
  <c r="E16" i="27"/>
  <c r="G16" i="27" s="1"/>
  <c r="E15" i="27"/>
  <c r="G15" i="27" s="1"/>
  <c r="E13" i="27"/>
  <c r="G13" i="27" s="1"/>
  <c r="E12" i="27"/>
  <c r="E10" i="27"/>
  <c r="G10" i="27" s="1"/>
  <c r="F21" i="27"/>
  <c r="G26" i="27" s="1"/>
  <c r="E5" i="27"/>
  <c r="D5" i="27"/>
  <c r="F21" i="25"/>
  <c r="C21" i="25"/>
  <c r="D37" i="27" l="1"/>
  <c r="H37" i="27"/>
  <c r="H28" i="27"/>
  <c r="D28" i="27"/>
  <c r="E14" i="27"/>
  <c r="G14" i="27" s="1"/>
  <c r="H30" i="23"/>
  <c r="D30" i="22"/>
  <c r="M16" i="23"/>
  <c r="L18" i="23"/>
  <c r="F21" i="26" l="1"/>
  <c r="C21" i="22"/>
  <c r="F6" i="26" l="1"/>
  <c r="C21" i="26" l="1"/>
  <c r="J15" i="24" l="1"/>
  <c r="J16" i="24" s="1"/>
  <c r="D37" i="24"/>
  <c r="F21" i="21"/>
  <c r="C21" i="21"/>
  <c r="E21" i="23"/>
  <c r="C26" i="25" l="1"/>
  <c r="Q7" i="26" l="1"/>
  <c r="P11" i="26"/>
  <c r="O13" i="26"/>
  <c r="N13" i="26"/>
  <c r="P16" i="26" s="1"/>
  <c r="M11" i="26"/>
  <c r="L6" i="26"/>
  <c r="D32" i="21"/>
  <c r="H32" i="26" l="1"/>
  <c r="D32" i="26"/>
  <c r="D6" i="26" l="1"/>
  <c r="D7" i="26"/>
  <c r="D8" i="26"/>
  <c r="D9" i="26"/>
  <c r="D10" i="26"/>
  <c r="D11" i="26"/>
  <c r="D12" i="26"/>
  <c r="D13" i="26"/>
  <c r="D15" i="26"/>
  <c r="D16" i="26"/>
  <c r="D17" i="26"/>
  <c r="D18" i="26"/>
  <c r="D19" i="26"/>
  <c r="D20" i="26"/>
  <c r="H37" i="26"/>
  <c r="D37" i="26"/>
  <c r="G26" i="26"/>
  <c r="C26" i="26"/>
  <c r="G20" i="26"/>
  <c r="E19" i="26"/>
  <c r="G19" i="26" s="1"/>
  <c r="E18" i="26"/>
  <c r="G18" i="26" s="1"/>
  <c r="E17" i="26"/>
  <c r="G17" i="26" s="1"/>
  <c r="D17" i="27" s="1"/>
  <c r="E16" i="26"/>
  <c r="G16" i="26" s="1"/>
  <c r="E15" i="26"/>
  <c r="G15" i="26" s="1"/>
  <c r="E13" i="26"/>
  <c r="G13" i="26" s="1"/>
  <c r="E12" i="26"/>
  <c r="G12" i="26" s="1"/>
  <c r="E11" i="26"/>
  <c r="G11" i="26" s="1"/>
  <c r="E10" i="26"/>
  <c r="G10" i="26" s="1"/>
  <c r="E9" i="26"/>
  <c r="G9" i="26" s="1"/>
  <c r="E8" i="26"/>
  <c r="G8" i="26" s="1"/>
  <c r="E7" i="26"/>
  <c r="G7" i="26" s="1"/>
  <c r="E6" i="26"/>
  <c r="D21" i="27" l="1"/>
  <c r="E17" i="27"/>
  <c r="H28" i="26"/>
  <c r="D28" i="26"/>
  <c r="G17" i="27" l="1"/>
  <c r="E21" i="27"/>
  <c r="G21" i="27" s="1"/>
  <c r="D6" i="25"/>
  <c r="D7" i="25"/>
  <c r="D8" i="25"/>
  <c r="D9" i="25"/>
  <c r="D10" i="25"/>
  <c r="D12" i="25"/>
  <c r="D13" i="25"/>
  <c r="D14" i="25"/>
  <c r="D15" i="25"/>
  <c r="D16" i="25"/>
  <c r="D17" i="25"/>
  <c r="D18" i="25"/>
  <c r="D19" i="25"/>
  <c r="D20" i="25"/>
  <c r="D37" i="25"/>
  <c r="G26" i="25"/>
  <c r="H28" i="25"/>
  <c r="G20" i="25"/>
  <c r="E19" i="25"/>
  <c r="G19" i="25" s="1"/>
  <c r="E18" i="25"/>
  <c r="G18" i="25" s="1"/>
  <c r="E17" i="25"/>
  <c r="G17" i="25" s="1"/>
  <c r="E16" i="25"/>
  <c r="G16" i="25" s="1"/>
  <c r="E15" i="25"/>
  <c r="G15" i="25" s="1"/>
  <c r="E14" i="25"/>
  <c r="G14" i="25" s="1"/>
  <c r="D14" i="26" s="1"/>
  <c r="E14" i="26" s="1"/>
  <c r="E13" i="25"/>
  <c r="G13" i="25" s="1"/>
  <c r="E12" i="25"/>
  <c r="G12" i="25" s="1"/>
  <c r="E10" i="25"/>
  <c r="G10" i="25" s="1"/>
  <c r="E9" i="25"/>
  <c r="G9" i="25" s="1"/>
  <c r="E8" i="25"/>
  <c r="G8" i="25" s="1"/>
  <c r="E7" i="25"/>
  <c r="G7" i="25" s="1"/>
  <c r="E6" i="25"/>
  <c r="D32" i="24"/>
  <c r="G14" i="26" l="1"/>
  <c r="G6" i="25"/>
  <c r="D28" i="25"/>
  <c r="H37" i="25"/>
  <c r="H32" i="24" l="1"/>
  <c r="D6" i="24" l="1"/>
  <c r="D7" i="24"/>
  <c r="D8" i="24"/>
  <c r="D9" i="24"/>
  <c r="D10" i="24"/>
  <c r="D11" i="24"/>
  <c r="D12" i="24"/>
  <c r="D13" i="24"/>
  <c r="D15" i="24"/>
  <c r="D16" i="24"/>
  <c r="D17" i="24"/>
  <c r="D18" i="24"/>
  <c r="D19" i="24"/>
  <c r="D20" i="24"/>
  <c r="H37" i="24"/>
  <c r="C26" i="24"/>
  <c r="H28" i="24" s="1"/>
  <c r="G20" i="24"/>
  <c r="E19" i="24"/>
  <c r="G19" i="24" s="1"/>
  <c r="E18" i="24"/>
  <c r="G18" i="24" s="1"/>
  <c r="E17" i="24"/>
  <c r="G17" i="24" s="1"/>
  <c r="E16" i="24"/>
  <c r="G16" i="24" s="1"/>
  <c r="E15" i="24"/>
  <c r="G15" i="24" s="1"/>
  <c r="E14" i="24"/>
  <c r="G14" i="24" s="1"/>
  <c r="E13" i="24"/>
  <c r="G13" i="24" s="1"/>
  <c r="E12" i="24"/>
  <c r="G12" i="24" s="1"/>
  <c r="E11" i="24"/>
  <c r="G11" i="24" s="1"/>
  <c r="D11" i="25" s="1"/>
  <c r="E11" i="25" s="1"/>
  <c r="E10" i="24"/>
  <c r="G10" i="24" s="1"/>
  <c r="E9" i="24"/>
  <c r="G9" i="24" s="1"/>
  <c r="E8" i="24"/>
  <c r="G8" i="24" s="1"/>
  <c r="E7" i="24"/>
  <c r="G7" i="24" s="1"/>
  <c r="E6" i="24"/>
  <c r="G6" i="24" s="1"/>
  <c r="D28" i="24" l="1"/>
  <c r="G11" i="25"/>
  <c r="E21" i="25"/>
  <c r="G21" i="25" s="1"/>
  <c r="D21" i="26" s="1"/>
  <c r="G26" i="24"/>
  <c r="H37" i="20" l="1"/>
  <c r="D21" i="22" l="1"/>
  <c r="F21" i="22"/>
  <c r="E5" i="23" l="1"/>
  <c r="G5" i="23" s="1"/>
  <c r="D5" i="24" s="1"/>
  <c r="E5" i="24" s="1"/>
  <c r="G5" i="24" l="1"/>
  <c r="D5" i="25" s="1"/>
  <c r="E5" i="25" s="1"/>
  <c r="G5" i="25" s="1"/>
  <c r="D5" i="26" s="1"/>
  <c r="E5" i="26" s="1"/>
  <c r="E21" i="24"/>
  <c r="G21" i="24" s="1"/>
  <c r="D21" i="25" s="1"/>
  <c r="D37" i="23"/>
  <c r="G26" i="23"/>
  <c r="D21" i="23"/>
  <c r="C26" i="23"/>
  <c r="G20" i="23"/>
  <c r="E19" i="23"/>
  <c r="G19" i="23" s="1"/>
  <c r="E18" i="23"/>
  <c r="G18" i="23" s="1"/>
  <c r="E17" i="23"/>
  <c r="G17" i="23" s="1"/>
  <c r="E16" i="23"/>
  <c r="G16" i="23" s="1"/>
  <c r="E15" i="23"/>
  <c r="G15" i="23" s="1"/>
  <c r="E14" i="23"/>
  <c r="G14" i="23" s="1"/>
  <c r="E13" i="23"/>
  <c r="G13" i="23" s="1"/>
  <c r="E12" i="23"/>
  <c r="G12" i="23" s="1"/>
  <c r="E11" i="23"/>
  <c r="G11" i="23" s="1"/>
  <c r="E10" i="23"/>
  <c r="G10" i="23" s="1"/>
  <c r="E9" i="23"/>
  <c r="G9" i="23" s="1"/>
  <c r="E8" i="23"/>
  <c r="G8" i="23" s="1"/>
  <c r="E7" i="23"/>
  <c r="G7" i="23" s="1"/>
  <c r="E6" i="23"/>
  <c r="G5" i="26" l="1"/>
  <c r="E21" i="26"/>
  <c r="G21" i="26" s="1"/>
  <c r="G21" i="23"/>
  <c r="D21" i="24" s="1"/>
  <c r="H28" i="23"/>
  <c r="D28" i="23"/>
  <c r="G6" i="23"/>
  <c r="H37" i="23"/>
  <c r="D37" i="22" l="1"/>
  <c r="D37" i="21" l="1"/>
  <c r="H37" i="22" l="1"/>
  <c r="G26" i="22" l="1"/>
  <c r="C26" i="22"/>
  <c r="G20" i="22"/>
  <c r="E19" i="22"/>
  <c r="G19" i="22" s="1"/>
  <c r="E18" i="22"/>
  <c r="G18" i="22" s="1"/>
  <c r="E17" i="22"/>
  <c r="G17" i="22" s="1"/>
  <c r="G16" i="22"/>
  <c r="E16" i="22"/>
  <c r="G15" i="22"/>
  <c r="E15" i="22"/>
  <c r="G14" i="22"/>
  <c r="E14" i="22"/>
  <c r="G13" i="22"/>
  <c r="E13" i="22"/>
  <c r="E12" i="22"/>
  <c r="G12" i="22" s="1"/>
  <c r="E11" i="22"/>
  <c r="G11" i="22" s="1"/>
  <c r="E10" i="22"/>
  <c r="G10" i="22" s="1"/>
  <c r="E9" i="22"/>
  <c r="G9" i="22" s="1"/>
  <c r="E8" i="22"/>
  <c r="G8" i="22" s="1"/>
  <c r="E6" i="22"/>
  <c r="E7" i="22"/>
  <c r="G7" i="22" s="1"/>
  <c r="E21" i="22" l="1"/>
  <c r="G6" i="22"/>
  <c r="G21" i="22"/>
  <c r="D28" i="22"/>
  <c r="H28" i="22"/>
  <c r="H32" i="21"/>
  <c r="G5" i="21" l="1"/>
  <c r="E6" i="21"/>
  <c r="E7" i="21"/>
  <c r="E8" i="21"/>
  <c r="E9" i="21"/>
  <c r="E10" i="21"/>
  <c r="E11" i="21"/>
  <c r="E12" i="21"/>
  <c r="E13" i="21"/>
  <c r="E14" i="21"/>
  <c r="E15" i="21"/>
  <c r="E16" i="21"/>
  <c r="E5" i="21"/>
  <c r="D21" i="21" l="1"/>
  <c r="C26" i="21" l="1"/>
  <c r="G26" i="21"/>
  <c r="G15" i="21"/>
  <c r="H37" i="21"/>
  <c r="G20" i="21"/>
  <c r="E19" i="21"/>
  <c r="G19" i="21" s="1"/>
  <c r="E18" i="21"/>
  <c r="G18" i="21" s="1"/>
  <c r="E17" i="21"/>
  <c r="G17" i="21" s="1"/>
  <c r="G16" i="21"/>
  <c r="G14" i="21"/>
  <c r="G13" i="21"/>
  <c r="G12" i="21"/>
  <c r="G11" i="21"/>
  <c r="G10" i="21"/>
  <c r="G9" i="21"/>
  <c r="G8" i="21"/>
  <c r="G7" i="21" l="1"/>
  <c r="E21" i="21"/>
  <c r="G21" i="21" s="1"/>
  <c r="H28" i="21"/>
  <c r="D28" i="21"/>
  <c r="G6" i="21"/>
  <c r="L21" i="14"/>
  <c r="K21" i="14"/>
  <c r="J21" i="14"/>
  <c r="D37" i="20" l="1"/>
  <c r="F21" i="20"/>
  <c r="G26" i="20" s="1"/>
  <c r="D21" i="20"/>
  <c r="C21" i="20"/>
  <c r="C26" i="20" s="1"/>
  <c r="G20" i="20"/>
  <c r="E19" i="20"/>
  <c r="G19" i="20" s="1"/>
  <c r="E18" i="20"/>
  <c r="G18" i="20" s="1"/>
  <c r="E17" i="20"/>
  <c r="G17" i="20" s="1"/>
  <c r="E16" i="20"/>
  <c r="G16" i="20" s="1"/>
  <c r="E15" i="20"/>
  <c r="G15" i="20" s="1"/>
  <c r="E14" i="20"/>
  <c r="G14" i="20" s="1"/>
  <c r="E13" i="20"/>
  <c r="G13" i="20" s="1"/>
  <c r="E12" i="20"/>
  <c r="G12" i="20" s="1"/>
  <c r="E11" i="20"/>
  <c r="G11" i="20" s="1"/>
  <c r="E10" i="20"/>
  <c r="G10" i="20" s="1"/>
  <c r="E9" i="20"/>
  <c r="G9" i="20" s="1"/>
  <c r="E8" i="20"/>
  <c r="G8" i="20" s="1"/>
  <c r="E7" i="20"/>
  <c r="G7" i="20" s="1"/>
  <c r="E6" i="20"/>
  <c r="E21" i="20" l="1"/>
  <c r="G21" i="20" s="1"/>
  <c r="H28" i="20"/>
  <c r="D28" i="20"/>
  <c r="G6" i="20"/>
  <c r="C37" i="19" l="1"/>
  <c r="H37" i="19"/>
  <c r="D37" i="19"/>
  <c r="E14" i="19" l="1"/>
  <c r="G14" i="19" s="1"/>
  <c r="C27" i="19" l="1"/>
  <c r="F21" i="19"/>
  <c r="G26" i="19" s="1"/>
  <c r="D21" i="19"/>
  <c r="C21" i="19"/>
  <c r="C26" i="19" s="1"/>
  <c r="D28" i="19" s="1"/>
  <c r="G20" i="19"/>
  <c r="E19" i="19"/>
  <c r="G19" i="19" s="1"/>
  <c r="E18" i="19"/>
  <c r="G18" i="19" s="1"/>
  <c r="E17" i="19"/>
  <c r="G17" i="19" s="1"/>
  <c r="E16" i="19"/>
  <c r="G16" i="19" s="1"/>
  <c r="E15" i="19"/>
  <c r="G15" i="19" s="1"/>
  <c r="E13" i="19"/>
  <c r="G13" i="19" s="1"/>
  <c r="E12" i="19"/>
  <c r="G12" i="19" s="1"/>
  <c r="E11" i="19"/>
  <c r="G11" i="19" s="1"/>
  <c r="E10" i="19"/>
  <c r="G10" i="19" s="1"/>
  <c r="E9" i="19"/>
  <c r="G9" i="19" s="1"/>
  <c r="E8" i="19"/>
  <c r="G8" i="19" s="1"/>
  <c r="E7" i="19"/>
  <c r="G7" i="19" s="1"/>
  <c r="E6" i="19"/>
  <c r="E21" i="19" l="1"/>
  <c r="G21" i="19" s="1"/>
  <c r="H28" i="19"/>
  <c r="E37" i="19"/>
  <c r="C27" i="20" s="1"/>
  <c r="C37" i="20" s="1"/>
  <c r="E37" i="20" s="1"/>
  <c r="C27" i="21" s="1"/>
  <c r="C37" i="21" s="1"/>
  <c r="E37" i="21" s="1"/>
  <c r="C27" i="22" s="1"/>
  <c r="G6" i="19"/>
  <c r="D37" i="18"/>
  <c r="E13" i="18" l="1"/>
  <c r="G13" i="18" s="1"/>
  <c r="H37" i="18"/>
  <c r="F21" i="18"/>
  <c r="G26" i="18" s="1"/>
  <c r="D21" i="18"/>
  <c r="C21" i="18"/>
  <c r="C26" i="18" s="1"/>
  <c r="G20" i="18"/>
  <c r="E19" i="18"/>
  <c r="G19" i="18" s="1"/>
  <c r="E18" i="18"/>
  <c r="G18" i="18" s="1"/>
  <c r="E17" i="18"/>
  <c r="G17" i="18" s="1"/>
  <c r="E16" i="18"/>
  <c r="G16" i="18" s="1"/>
  <c r="E15" i="18"/>
  <c r="G15" i="18" s="1"/>
  <c r="E14" i="18"/>
  <c r="G14" i="18" s="1"/>
  <c r="E12" i="18"/>
  <c r="G12" i="18" s="1"/>
  <c r="E11" i="18"/>
  <c r="G11" i="18" s="1"/>
  <c r="E10" i="18"/>
  <c r="G10" i="18" s="1"/>
  <c r="E9" i="18"/>
  <c r="G9" i="18" s="1"/>
  <c r="E8" i="18"/>
  <c r="G8" i="18" s="1"/>
  <c r="E7" i="18"/>
  <c r="G7" i="18" s="1"/>
  <c r="E6" i="18"/>
  <c r="E21" i="18" l="1"/>
  <c r="G21" i="18" s="1"/>
  <c r="H28" i="18"/>
  <c r="D28" i="18"/>
  <c r="C37" i="18" s="1"/>
  <c r="G6" i="18"/>
  <c r="G9" i="16"/>
  <c r="E9" i="16"/>
  <c r="G8" i="16"/>
  <c r="O8" i="16"/>
  <c r="G10" i="16"/>
  <c r="D37" i="17" l="1"/>
  <c r="D33" i="16" l="1"/>
  <c r="C27" i="17" l="1"/>
  <c r="F21" i="17"/>
  <c r="G26" i="17" s="1"/>
  <c r="D21" i="17"/>
  <c r="C21" i="17"/>
  <c r="C26" i="17" s="1"/>
  <c r="G20" i="17"/>
  <c r="E19" i="17"/>
  <c r="G19" i="17" s="1"/>
  <c r="E18" i="17"/>
  <c r="G18" i="17" s="1"/>
  <c r="E17" i="17"/>
  <c r="G17" i="17" s="1"/>
  <c r="E16" i="17"/>
  <c r="G16" i="17" s="1"/>
  <c r="E15" i="17"/>
  <c r="G15" i="17" s="1"/>
  <c r="E14" i="17"/>
  <c r="G14" i="17" s="1"/>
  <c r="E13" i="17"/>
  <c r="G13" i="17" s="1"/>
  <c r="E12" i="17"/>
  <c r="G12" i="17" s="1"/>
  <c r="E11" i="17"/>
  <c r="G11" i="17" s="1"/>
  <c r="E10" i="17"/>
  <c r="G10" i="17" s="1"/>
  <c r="E8" i="17"/>
  <c r="G8" i="17" s="1"/>
  <c r="E7" i="17"/>
  <c r="G7" i="17" s="1"/>
  <c r="E6" i="17"/>
  <c r="G6" i="17" s="1"/>
  <c r="E9" i="17"/>
  <c r="E21" i="17" l="1"/>
  <c r="G21" i="17" s="1"/>
  <c r="H28" i="17"/>
  <c r="D28" i="17"/>
  <c r="C37" i="17" s="1"/>
  <c r="E37" i="17" s="1"/>
  <c r="C27" i="18" s="1"/>
  <c r="E37" i="18" s="1"/>
  <c r="G9" i="17"/>
  <c r="H37" i="17"/>
  <c r="D38" i="16"/>
  <c r="H38" i="16"/>
  <c r="C27" i="14" l="1"/>
  <c r="H33" i="16"/>
  <c r="F21" i="16" l="1"/>
  <c r="G26" i="16" s="1"/>
  <c r="D21" i="16"/>
  <c r="C21" i="16"/>
  <c r="C26" i="16" s="1"/>
  <c r="G20" i="16"/>
  <c r="E19" i="16"/>
  <c r="G19" i="16" s="1"/>
  <c r="E18" i="16"/>
  <c r="G18" i="16" s="1"/>
  <c r="E17" i="16"/>
  <c r="G17" i="16" s="1"/>
  <c r="E16" i="16"/>
  <c r="G16" i="16" s="1"/>
  <c r="E15" i="16"/>
  <c r="G15" i="16" s="1"/>
  <c r="E14" i="16"/>
  <c r="G14" i="16" s="1"/>
  <c r="E13" i="16"/>
  <c r="G13" i="16" s="1"/>
  <c r="E12" i="16"/>
  <c r="G12" i="16" s="1"/>
  <c r="E11" i="16"/>
  <c r="G11" i="16" s="1"/>
  <c r="E10" i="16"/>
  <c r="E8" i="16"/>
  <c r="E7" i="16"/>
  <c r="G7" i="16" s="1"/>
  <c r="E6" i="16"/>
  <c r="G6" i="16" s="1"/>
  <c r="E5" i="16"/>
  <c r="D28" i="16" l="1"/>
  <c r="C38" i="16"/>
  <c r="E38" i="16" s="1"/>
  <c r="H28" i="16"/>
  <c r="E21" i="16"/>
  <c r="G21" i="16" s="1"/>
  <c r="G5" i="16"/>
  <c r="D31" i="10"/>
  <c r="F21" i="15" l="1"/>
  <c r="G26" i="15" s="1"/>
  <c r="D21" i="15"/>
  <c r="C21" i="15"/>
  <c r="C26" i="15" s="1"/>
  <c r="G20" i="15"/>
  <c r="E19" i="15"/>
  <c r="G19" i="15" s="1"/>
  <c r="E18" i="15"/>
  <c r="G18" i="15" s="1"/>
  <c r="E17" i="15"/>
  <c r="G17" i="15" s="1"/>
  <c r="E16" i="15"/>
  <c r="G16" i="15" s="1"/>
  <c r="E15" i="15"/>
  <c r="G15" i="15" s="1"/>
  <c r="E14" i="15"/>
  <c r="G14" i="15" s="1"/>
  <c r="E13" i="15"/>
  <c r="G13" i="15" s="1"/>
  <c r="E12" i="15"/>
  <c r="G12" i="15" s="1"/>
  <c r="E11" i="15"/>
  <c r="G11" i="15" s="1"/>
  <c r="E10" i="15"/>
  <c r="G10" i="15" s="1"/>
  <c r="E9" i="15"/>
  <c r="G9" i="15" s="1"/>
  <c r="E8" i="15"/>
  <c r="G8" i="15" s="1"/>
  <c r="E7" i="15"/>
  <c r="G7" i="15" s="1"/>
  <c r="E6" i="15"/>
  <c r="G6" i="15" s="1"/>
  <c r="E5" i="15"/>
  <c r="E21" i="15" l="1"/>
  <c r="G21" i="15" s="1"/>
  <c r="D28" i="15"/>
  <c r="D36" i="15" s="1"/>
  <c r="H28" i="15"/>
  <c r="H36" i="15" s="1"/>
  <c r="G5" i="15"/>
  <c r="H36" i="14"/>
  <c r="D36" i="14"/>
  <c r="C21" i="14"/>
  <c r="D36" i="13"/>
  <c r="D36" i="12"/>
  <c r="D36" i="11"/>
  <c r="D36" i="10"/>
  <c r="D36" i="9"/>
  <c r="D36" i="8"/>
  <c r="D36" i="7"/>
  <c r="C28" i="6" l="1"/>
  <c r="C30" i="6" s="1"/>
  <c r="C37" i="6" s="1"/>
  <c r="E37" i="6" s="1"/>
  <c r="H36" i="13"/>
  <c r="H36" i="12"/>
  <c r="H36" i="11"/>
  <c r="H36" i="10"/>
  <c r="H36" i="9"/>
  <c r="H36" i="8"/>
  <c r="H36" i="7"/>
  <c r="H37" i="6"/>
  <c r="G30" i="6"/>
  <c r="G37" i="6" s="1"/>
  <c r="D37" i="6"/>
  <c r="F21" i="14" l="1"/>
  <c r="D21" i="14"/>
  <c r="G26" i="14" l="1"/>
  <c r="C26" i="14"/>
  <c r="G20" i="14"/>
  <c r="E19" i="14"/>
  <c r="G19" i="14" s="1"/>
  <c r="E18" i="14"/>
  <c r="G18" i="14" s="1"/>
  <c r="E17" i="14"/>
  <c r="G17" i="14" s="1"/>
  <c r="E16" i="14"/>
  <c r="E15" i="14"/>
  <c r="G15" i="14" s="1"/>
  <c r="E14" i="14"/>
  <c r="G14" i="14" s="1"/>
  <c r="E13" i="14"/>
  <c r="G13" i="14" s="1"/>
  <c r="E12" i="14"/>
  <c r="G12" i="14" s="1"/>
  <c r="E11" i="14"/>
  <c r="G11" i="14" s="1"/>
  <c r="E10" i="14"/>
  <c r="G10" i="14" s="1"/>
  <c r="E9" i="14"/>
  <c r="G9" i="14" s="1"/>
  <c r="E8" i="14"/>
  <c r="G8" i="14" s="1"/>
  <c r="E7" i="14"/>
  <c r="G7" i="14" s="1"/>
  <c r="E6" i="14"/>
  <c r="G6" i="14" s="1"/>
  <c r="E5" i="14"/>
  <c r="G16" i="14" l="1"/>
  <c r="E21" i="14"/>
  <c r="G21" i="14" s="1"/>
  <c r="H28" i="14"/>
  <c r="D28" i="14"/>
  <c r="G5" i="14"/>
  <c r="H28" i="9"/>
  <c r="D28" i="9"/>
  <c r="C26" i="9"/>
  <c r="C21" i="9"/>
  <c r="F21" i="8"/>
  <c r="C21" i="8"/>
  <c r="D21" i="7"/>
  <c r="C21" i="7"/>
  <c r="F21" i="13"/>
  <c r="C21" i="13"/>
  <c r="D31" i="13" l="1"/>
  <c r="H31" i="13" l="1"/>
  <c r="G26" i="13" l="1"/>
  <c r="D21" i="13"/>
  <c r="C26" i="13"/>
  <c r="G20" i="13"/>
  <c r="E19" i="13"/>
  <c r="G19" i="13" s="1"/>
  <c r="E18" i="13"/>
  <c r="G18" i="13" s="1"/>
  <c r="E17" i="13"/>
  <c r="G17" i="13" s="1"/>
  <c r="E16" i="13"/>
  <c r="G16" i="13" s="1"/>
  <c r="E15" i="13"/>
  <c r="G15" i="13" s="1"/>
  <c r="E14" i="13"/>
  <c r="G14" i="13" s="1"/>
  <c r="E13" i="13"/>
  <c r="G13" i="13" s="1"/>
  <c r="E12" i="13"/>
  <c r="G12" i="13" s="1"/>
  <c r="E11" i="13"/>
  <c r="G11" i="13" s="1"/>
  <c r="E10" i="13"/>
  <c r="G10" i="13" s="1"/>
  <c r="E9" i="13"/>
  <c r="G9" i="13" s="1"/>
  <c r="E8" i="13"/>
  <c r="G8" i="13" s="1"/>
  <c r="E7" i="13"/>
  <c r="G7" i="13" s="1"/>
  <c r="E6" i="13"/>
  <c r="G6" i="13" s="1"/>
  <c r="E5" i="13"/>
  <c r="D28" i="13" l="1"/>
  <c r="E21" i="13"/>
  <c r="G21" i="13" s="1"/>
  <c r="H28" i="13"/>
  <c r="G5" i="13"/>
  <c r="C21" i="12" l="1"/>
  <c r="D31" i="11" l="1"/>
  <c r="D31" i="12" l="1"/>
  <c r="D33" i="6"/>
  <c r="F21" i="12"/>
  <c r="N21" i="11"/>
  <c r="N24" i="11" s="1"/>
  <c r="P24" i="11" s="1"/>
  <c r="P26" i="11" s="1"/>
  <c r="H31" i="12" l="1"/>
  <c r="G26" i="12"/>
  <c r="D21" i="12"/>
  <c r="C26" i="12"/>
  <c r="G20" i="12"/>
  <c r="E19" i="12"/>
  <c r="G19" i="12" s="1"/>
  <c r="E18" i="12"/>
  <c r="G18" i="12" s="1"/>
  <c r="E17" i="12"/>
  <c r="G17" i="12" s="1"/>
  <c r="E16" i="12"/>
  <c r="G16" i="12" s="1"/>
  <c r="E15" i="12"/>
  <c r="G15" i="12" s="1"/>
  <c r="E14" i="12"/>
  <c r="G14" i="12" s="1"/>
  <c r="E13" i="12"/>
  <c r="G13" i="12" s="1"/>
  <c r="E12" i="12"/>
  <c r="G12" i="12" s="1"/>
  <c r="E11" i="12"/>
  <c r="G11" i="12" s="1"/>
  <c r="E10" i="12"/>
  <c r="G10" i="12" s="1"/>
  <c r="E9" i="12"/>
  <c r="G9" i="12" s="1"/>
  <c r="E8" i="12"/>
  <c r="G8" i="12" s="1"/>
  <c r="E7" i="12"/>
  <c r="G7" i="12" s="1"/>
  <c r="E6" i="12"/>
  <c r="G6" i="12" s="1"/>
  <c r="E5" i="12"/>
  <c r="E21" i="12" l="1"/>
  <c r="G21" i="12" s="1"/>
  <c r="H28" i="12"/>
  <c r="D28" i="12"/>
  <c r="G5" i="12"/>
  <c r="C27" i="5" l="1"/>
  <c r="G27" i="5"/>
  <c r="D31" i="9"/>
  <c r="H31" i="11" l="1"/>
  <c r="F21" i="11" l="1"/>
  <c r="D21" i="11"/>
  <c r="C21" i="11"/>
  <c r="C26" i="11" s="1"/>
  <c r="H28" i="11" s="1"/>
  <c r="G20" i="11"/>
  <c r="E19" i="11"/>
  <c r="G19" i="11" s="1"/>
  <c r="E18" i="11"/>
  <c r="G18" i="11" s="1"/>
  <c r="E17" i="11"/>
  <c r="G17" i="11" s="1"/>
  <c r="E16" i="11"/>
  <c r="G16" i="11" s="1"/>
  <c r="E15" i="11"/>
  <c r="G15" i="11" s="1"/>
  <c r="E14" i="11"/>
  <c r="G14" i="11" s="1"/>
  <c r="E13" i="11"/>
  <c r="G13" i="11" s="1"/>
  <c r="E12" i="11"/>
  <c r="G12" i="11" s="1"/>
  <c r="E11" i="11"/>
  <c r="G11" i="11" s="1"/>
  <c r="E10" i="11"/>
  <c r="G10" i="11" s="1"/>
  <c r="E9" i="11"/>
  <c r="G9" i="11" s="1"/>
  <c r="E8" i="11"/>
  <c r="G8" i="11" s="1"/>
  <c r="E7" i="11"/>
  <c r="G7" i="11" s="1"/>
  <c r="E6" i="11"/>
  <c r="G6" i="11" s="1"/>
  <c r="E5" i="11"/>
  <c r="G26" i="11" l="1"/>
  <c r="E21" i="11"/>
  <c r="G21" i="11" s="1"/>
  <c r="D28" i="11"/>
  <c r="G5" i="11"/>
  <c r="G6" i="10"/>
  <c r="G7" i="10"/>
  <c r="G8" i="10"/>
  <c r="G10" i="10"/>
  <c r="G11" i="10"/>
  <c r="G12" i="10"/>
  <c r="G13" i="10"/>
  <c r="G14" i="10"/>
  <c r="G15" i="10"/>
  <c r="G18" i="10"/>
  <c r="G19" i="10"/>
  <c r="G5" i="10"/>
  <c r="E6" i="10"/>
  <c r="E7" i="10"/>
  <c r="E8" i="10"/>
  <c r="E9" i="10"/>
  <c r="G9" i="10" s="1"/>
  <c r="E10" i="10"/>
  <c r="E11" i="10"/>
  <c r="E12" i="10"/>
  <c r="E13" i="10"/>
  <c r="E14" i="10"/>
  <c r="E15" i="10"/>
  <c r="E16" i="10"/>
  <c r="G16" i="10" s="1"/>
  <c r="E17" i="10"/>
  <c r="G17" i="10" s="1"/>
  <c r="E18" i="10"/>
  <c r="E19" i="10"/>
  <c r="E5" i="10"/>
  <c r="H31" i="10" l="1"/>
  <c r="F21" i="10"/>
  <c r="G26" i="10" s="1"/>
  <c r="D21" i="10"/>
  <c r="C21" i="10"/>
  <c r="C26" i="10" s="1"/>
  <c r="G20" i="10"/>
  <c r="H28" i="10" l="1"/>
  <c r="E21" i="10"/>
  <c r="G21" i="10" s="1"/>
  <c r="D28" i="10"/>
  <c r="F21" i="9" l="1"/>
  <c r="E11" i="9" l="1"/>
  <c r="H33" i="6" l="1"/>
  <c r="H31" i="9" l="1"/>
  <c r="G26" i="9"/>
  <c r="D21" i="9"/>
  <c r="G20" i="9"/>
  <c r="E19" i="9"/>
  <c r="G19" i="9" s="1"/>
  <c r="E13" i="9"/>
  <c r="G13" i="9" s="1"/>
  <c r="E17" i="9"/>
  <c r="G17" i="9" s="1"/>
  <c r="G16" i="9"/>
  <c r="E15" i="9"/>
  <c r="G15" i="9" s="1"/>
  <c r="E14" i="9"/>
  <c r="G14" i="9" s="1"/>
  <c r="G12" i="9"/>
  <c r="G11" i="9"/>
  <c r="E10" i="9"/>
  <c r="G10" i="9" s="1"/>
  <c r="E9" i="9"/>
  <c r="G9" i="9" s="1"/>
  <c r="E8" i="9"/>
  <c r="G8" i="9" s="1"/>
  <c r="E7" i="9"/>
  <c r="G7" i="9" s="1"/>
  <c r="E6" i="9"/>
  <c r="G6" i="9" s="1"/>
  <c r="E21" i="9" l="1"/>
  <c r="G21" i="9" s="1"/>
  <c r="E5" i="8"/>
  <c r="F22" i="6" l="1"/>
  <c r="C22" i="6"/>
  <c r="G26" i="8"/>
  <c r="D21" i="8"/>
  <c r="C26" i="8"/>
  <c r="D28" i="8" s="1"/>
  <c r="G20" i="8"/>
  <c r="G19" i="8"/>
  <c r="E19" i="8"/>
  <c r="G18" i="8"/>
  <c r="E18" i="8"/>
  <c r="G17" i="8"/>
  <c r="E17" i="8"/>
  <c r="G16" i="8"/>
  <c r="G15" i="8"/>
  <c r="E15" i="8"/>
  <c r="G14" i="8"/>
  <c r="E14" i="8"/>
  <c r="G12" i="8"/>
  <c r="G11" i="8"/>
  <c r="E11" i="8"/>
  <c r="G10" i="8"/>
  <c r="E10" i="8"/>
  <c r="G9" i="8"/>
  <c r="E9" i="8"/>
  <c r="G8" i="8"/>
  <c r="E8" i="8"/>
  <c r="G7" i="8"/>
  <c r="E7" i="8"/>
  <c r="G6" i="8"/>
  <c r="E6" i="8"/>
  <c r="G5" i="8"/>
  <c r="E21" i="8"/>
  <c r="G21" i="8" l="1"/>
  <c r="H28" i="8"/>
  <c r="E17" i="6" l="1"/>
  <c r="F21" i="7"/>
  <c r="G16" i="7" l="1"/>
  <c r="G20" i="7"/>
  <c r="G26" i="7"/>
  <c r="C26" i="7"/>
  <c r="E19" i="7"/>
  <c r="G19" i="7" s="1"/>
  <c r="E18" i="7"/>
  <c r="G18" i="7" s="1"/>
  <c r="E17" i="7"/>
  <c r="G17" i="7" s="1"/>
  <c r="E15" i="7"/>
  <c r="G15" i="7" s="1"/>
  <c r="E14" i="7"/>
  <c r="G14" i="7" s="1"/>
  <c r="E13" i="7"/>
  <c r="G13" i="7" s="1"/>
  <c r="G12" i="7"/>
  <c r="E11" i="7"/>
  <c r="G11" i="7" s="1"/>
  <c r="E10" i="7"/>
  <c r="G10" i="7" s="1"/>
  <c r="E9" i="7"/>
  <c r="G9" i="7" s="1"/>
  <c r="E8" i="7"/>
  <c r="G8" i="7" s="1"/>
  <c r="E7" i="7"/>
  <c r="G7" i="7" s="1"/>
  <c r="E6" i="7"/>
  <c r="G6" i="7" s="1"/>
  <c r="E5" i="7"/>
  <c r="G5" i="7" s="1"/>
  <c r="D28" i="7" l="1"/>
  <c r="E21" i="7"/>
  <c r="G21" i="7" s="1"/>
  <c r="H28" i="7"/>
  <c r="C19" i="5" l="1"/>
  <c r="C27" i="6" l="1"/>
  <c r="E20" i="6"/>
  <c r="G20" i="6" s="1"/>
  <c r="E7" i="6"/>
  <c r="E8" i="6"/>
  <c r="E9" i="6"/>
  <c r="E10" i="6"/>
  <c r="E11" i="6"/>
  <c r="E12" i="6"/>
  <c r="E13" i="6"/>
  <c r="E14" i="6"/>
  <c r="E15" i="6"/>
  <c r="E16" i="6"/>
  <c r="E18" i="6"/>
  <c r="E19" i="6"/>
  <c r="G19" i="6" s="1"/>
  <c r="E6" i="6"/>
  <c r="G6" i="6" s="1"/>
  <c r="G27" i="6"/>
  <c r="D22" i="6"/>
  <c r="G8" i="6"/>
  <c r="G7" i="6"/>
  <c r="D29" i="6" l="1"/>
  <c r="H29" i="6"/>
  <c r="I37" i="6" s="1"/>
  <c r="E22" i="6"/>
  <c r="G22" i="6" s="1"/>
  <c r="D10" i="1"/>
  <c r="F10" i="1" s="1"/>
  <c r="D12" i="1"/>
  <c r="F12" i="1" s="1"/>
  <c r="D15" i="1"/>
  <c r="F15" i="1" s="1"/>
  <c r="D18" i="1"/>
  <c r="F18" i="1" s="1"/>
  <c r="C27" i="7" l="1"/>
  <c r="C29" i="7" s="1"/>
  <c r="C36" i="7" s="1"/>
  <c r="E36" i="7" s="1"/>
  <c r="G27" i="7"/>
  <c r="F19" i="5"/>
  <c r="G24" i="5" s="1"/>
  <c r="D19" i="5"/>
  <c r="C24" i="5"/>
  <c r="E17" i="5"/>
  <c r="G17" i="5" s="1"/>
  <c r="E16" i="5"/>
  <c r="G16" i="5" s="1"/>
  <c r="E14" i="5"/>
  <c r="G14" i="5" s="1"/>
  <c r="E13" i="5"/>
  <c r="G13" i="5" s="1"/>
  <c r="E12" i="5"/>
  <c r="G12" i="5" s="1"/>
  <c r="E11" i="5"/>
  <c r="G11" i="5" s="1"/>
  <c r="E9" i="5"/>
  <c r="G9" i="5" s="1"/>
  <c r="E8" i="5"/>
  <c r="G8" i="5" s="1"/>
  <c r="E7" i="5"/>
  <c r="G7" i="5" s="1"/>
  <c r="E6" i="5"/>
  <c r="G5" i="5"/>
  <c r="E19" i="4"/>
  <c r="F24" i="4" s="1"/>
  <c r="G26" i="4" s="1"/>
  <c r="G32" i="4" s="1"/>
  <c r="C19" i="4"/>
  <c r="B19" i="4"/>
  <c r="B24" i="4" s="1"/>
  <c r="D18" i="4"/>
  <c r="F18" i="4" s="1"/>
  <c r="D17" i="4"/>
  <c r="F17" i="4" s="1"/>
  <c r="D16" i="4"/>
  <c r="F16" i="4" s="1"/>
  <c r="D15" i="4"/>
  <c r="F15" i="4" s="1"/>
  <c r="D14" i="4"/>
  <c r="F14" i="4" s="1"/>
  <c r="D13" i="4"/>
  <c r="F13" i="4" s="1"/>
  <c r="D12" i="4"/>
  <c r="F12" i="4" s="1"/>
  <c r="D11" i="4"/>
  <c r="F11" i="4" s="1"/>
  <c r="D10" i="4"/>
  <c r="F10" i="4" s="1"/>
  <c r="D9" i="4"/>
  <c r="F9" i="4" s="1"/>
  <c r="D8" i="4"/>
  <c r="F8" i="4" s="1"/>
  <c r="D7" i="4"/>
  <c r="F7" i="4" s="1"/>
  <c r="D6" i="4"/>
  <c r="F5" i="4"/>
  <c r="E19" i="2"/>
  <c r="F24" i="2" s="1"/>
  <c r="G29" i="7" l="1"/>
  <c r="G36" i="7" s="1"/>
  <c r="I36" i="7" s="1"/>
  <c r="G27" i="8" s="1"/>
  <c r="D19" i="4"/>
  <c r="F19" i="4" s="1"/>
  <c r="E19" i="5"/>
  <c r="G19" i="5" s="1"/>
  <c r="E24" i="5"/>
  <c r="C32" i="5"/>
  <c r="D26" i="5"/>
  <c r="D32" i="5" s="1"/>
  <c r="H26" i="5"/>
  <c r="H32" i="5" s="1"/>
  <c r="G6" i="5"/>
  <c r="D24" i="4"/>
  <c r="B27" i="4"/>
  <c r="B32" i="4" s="1"/>
  <c r="C26" i="4"/>
  <c r="C32" i="4" s="1"/>
  <c r="F6" i="4"/>
  <c r="B19" i="1"/>
  <c r="G29" i="8" l="1"/>
  <c r="G36" i="8" s="1"/>
  <c r="I36" i="8" s="1"/>
  <c r="G27" i="9" s="1"/>
  <c r="C27" i="8"/>
  <c r="E32" i="5"/>
  <c r="D32" i="4"/>
  <c r="E19" i="3"/>
  <c r="F24" i="3" s="1"/>
  <c r="C29" i="8" l="1"/>
  <c r="C36" i="8" s="1"/>
  <c r="E36" i="8" s="1"/>
  <c r="C27" i="9" s="1"/>
  <c r="C29" i="9" s="1"/>
  <c r="G29" i="9"/>
  <c r="G36" i="9" s="1"/>
  <c r="I36" i="9" s="1"/>
  <c r="E19" i="1"/>
  <c r="F24" i="1" s="1"/>
  <c r="C36" i="9" l="1"/>
  <c r="E36" i="9" s="1"/>
  <c r="G27" i="10"/>
  <c r="G29" i="10" s="1"/>
  <c r="B19" i="2"/>
  <c r="B24" i="2" s="1"/>
  <c r="C26" i="2" s="1"/>
  <c r="D18" i="2"/>
  <c r="F18" i="2" s="1"/>
  <c r="D17" i="2"/>
  <c r="F17" i="2" s="1"/>
  <c r="D16" i="2"/>
  <c r="F16" i="2" s="1"/>
  <c r="D15" i="2"/>
  <c r="F15" i="2" s="1"/>
  <c r="D14" i="2"/>
  <c r="F14" i="2" s="1"/>
  <c r="D13" i="2"/>
  <c r="F13" i="2" s="1"/>
  <c r="D12" i="2"/>
  <c r="F12" i="2" s="1"/>
  <c r="D11" i="2"/>
  <c r="F11" i="2" s="1"/>
  <c r="D10" i="2"/>
  <c r="F10" i="2" s="1"/>
  <c r="D9" i="2"/>
  <c r="F9" i="2" s="1"/>
  <c r="D8" i="2"/>
  <c r="F8" i="2" s="1"/>
  <c r="D7" i="2"/>
  <c r="F7" i="2" s="1"/>
  <c r="D6" i="2"/>
  <c r="F6" i="2" s="1"/>
  <c r="D5" i="2"/>
  <c r="F5" i="2" s="1"/>
  <c r="C19" i="3"/>
  <c r="B19" i="3"/>
  <c r="B24" i="3" s="1"/>
  <c r="D18" i="3"/>
  <c r="F18" i="3" s="1"/>
  <c r="D17" i="3"/>
  <c r="F17" i="3" s="1"/>
  <c r="D16" i="3"/>
  <c r="F16" i="3" s="1"/>
  <c r="D14" i="3"/>
  <c r="F14" i="3" s="1"/>
  <c r="D13" i="3"/>
  <c r="F13" i="3" s="1"/>
  <c r="D12" i="3"/>
  <c r="F12" i="3" s="1"/>
  <c r="D11" i="3"/>
  <c r="F11" i="3" s="1"/>
  <c r="D10" i="3"/>
  <c r="F10" i="3" s="1"/>
  <c r="D9" i="3"/>
  <c r="F9" i="3" s="1"/>
  <c r="D8" i="3"/>
  <c r="F8" i="3" s="1"/>
  <c r="D7" i="3"/>
  <c r="F7" i="3" s="1"/>
  <c r="D6" i="3"/>
  <c r="F6" i="3" s="1"/>
  <c r="D5" i="3"/>
  <c r="B24" i="1"/>
  <c r="C19" i="1"/>
  <c r="D6" i="1"/>
  <c r="D7" i="1"/>
  <c r="F7" i="1" s="1"/>
  <c r="D8" i="1"/>
  <c r="F8" i="1" s="1"/>
  <c r="D9" i="1"/>
  <c r="F9" i="1" s="1"/>
  <c r="D11" i="1"/>
  <c r="D13" i="1"/>
  <c r="F13" i="1" s="1"/>
  <c r="D14" i="1"/>
  <c r="F14" i="1" s="1"/>
  <c r="D16" i="1"/>
  <c r="F16" i="1" s="1"/>
  <c r="D17" i="1"/>
  <c r="F17" i="1" s="1"/>
  <c r="F11" i="1"/>
  <c r="G36" i="10" l="1"/>
  <c r="C27" i="10"/>
  <c r="F6" i="1"/>
  <c r="D19" i="1"/>
  <c r="F19" i="1" s="1"/>
  <c r="B27" i="2"/>
  <c r="B32" i="2" s="1"/>
  <c r="C32" i="2"/>
  <c r="D24" i="2"/>
  <c r="D19" i="2"/>
  <c r="F19" i="2" s="1"/>
  <c r="D19" i="3"/>
  <c r="F19" i="3" s="1"/>
  <c r="B27" i="3"/>
  <c r="B32" i="3" s="1"/>
  <c r="C26" i="3"/>
  <c r="C32" i="3" s="1"/>
  <c r="D24" i="3"/>
  <c r="F5" i="3"/>
  <c r="F5" i="1"/>
  <c r="B27" i="1"/>
  <c r="B32" i="1" s="1"/>
  <c r="C26" i="1"/>
  <c r="C32" i="1" s="1"/>
  <c r="D24" i="1"/>
  <c r="C29" i="10" l="1"/>
  <c r="I36" i="10"/>
  <c r="G27" i="11" s="1"/>
  <c r="F27" i="2"/>
  <c r="F32" i="2" s="1"/>
  <c r="G26" i="2"/>
  <c r="G32" i="2" s="1"/>
  <c r="D32" i="2"/>
  <c r="D32" i="3"/>
  <c r="G26" i="3"/>
  <c r="G32" i="3" s="1"/>
  <c r="G26" i="1"/>
  <c r="G32" i="1" s="1"/>
  <c r="D32" i="1"/>
  <c r="C36" i="10" l="1"/>
  <c r="E36" i="10" s="1"/>
  <c r="C27" i="11" s="1"/>
  <c r="C29" i="11" s="1"/>
  <c r="C36" i="11" s="1"/>
  <c r="G29" i="11"/>
  <c r="G36" i="11" s="1"/>
  <c r="I36" i="11" s="1"/>
  <c r="G27" i="12" s="1"/>
  <c r="H32" i="2"/>
  <c r="F25" i="3" s="1"/>
  <c r="F27" i="3" s="1"/>
  <c r="F32" i="3" s="1"/>
  <c r="H32" i="3" s="1"/>
  <c r="F25" i="1" s="1"/>
  <c r="F27" i="1" s="1"/>
  <c r="F32" i="1" s="1"/>
  <c r="H32" i="1" s="1"/>
  <c r="G29" i="12" l="1"/>
  <c r="G36" i="12" s="1"/>
  <c r="F25" i="4"/>
  <c r="F27" i="4" s="1"/>
  <c r="F32" i="4" s="1"/>
  <c r="H32" i="4" s="1"/>
  <c r="E36" i="11" l="1"/>
  <c r="C27" i="12" s="1"/>
  <c r="C29" i="12" s="1"/>
  <c r="C36" i="12" s="1"/>
  <c r="I36" i="12"/>
  <c r="G27" i="13" s="1"/>
  <c r="G29" i="13" s="1"/>
  <c r="G36" i="13" s="1"/>
  <c r="G25" i="5"/>
  <c r="G32" i="5" s="1"/>
  <c r="I32" i="5" s="1"/>
  <c r="I36" i="13" l="1"/>
  <c r="G27" i="14" s="1"/>
  <c r="G29" i="14" s="1"/>
  <c r="E36" i="12"/>
  <c r="G36" i="14" l="1"/>
  <c r="I36" i="14" s="1"/>
  <c r="G27" i="15" s="1"/>
  <c r="G29" i="15" s="1"/>
  <c r="G36" i="15" s="1"/>
  <c r="I36" i="15" s="1"/>
  <c r="G27" i="16" s="1"/>
  <c r="C27" i="13"/>
  <c r="G29" i="16" l="1"/>
  <c r="G38" i="16"/>
  <c r="I38" i="16" s="1"/>
  <c r="G27" i="17" s="1"/>
  <c r="G37" i="17" s="1"/>
  <c r="I37" i="17" s="1"/>
  <c r="G27" i="18" s="1"/>
  <c r="G37" i="18" s="1"/>
  <c r="I37" i="18" s="1"/>
  <c r="G27" i="19" s="1"/>
  <c r="G37" i="19" s="1"/>
  <c r="I37" i="19" s="1"/>
  <c r="G27" i="20" s="1"/>
  <c r="G37" i="20" s="1"/>
  <c r="I37" i="20" s="1"/>
  <c r="G27" i="21" s="1"/>
  <c r="G37" i="21" s="1"/>
  <c r="I37" i="21" s="1"/>
  <c r="G27" i="22" s="1"/>
  <c r="G37" i="22" s="1"/>
  <c r="I37" i="22" s="1"/>
  <c r="G27" i="23" s="1"/>
  <c r="G37" i="23" s="1"/>
  <c r="I37" i="23" s="1"/>
  <c r="C29" i="13"/>
  <c r="C36" i="13" s="1"/>
  <c r="E36" i="13" s="1"/>
  <c r="G27" i="24" l="1"/>
  <c r="G37" i="24" s="1"/>
  <c r="I37" i="24" s="1"/>
  <c r="C29" i="14"/>
  <c r="C36" i="14" s="1"/>
  <c r="E36" i="14" s="1"/>
  <c r="G27" i="25" l="1"/>
  <c r="G37" i="25" s="1"/>
  <c r="I37" i="25" s="1"/>
  <c r="C27" i="15"/>
  <c r="M29" i="14"/>
  <c r="G27" i="26" l="1"/>
  <c r="G37" i="26" s="1"/>
  <c r="I37" i="26" s="1"/>
  <c r="G27" i="27" s="1"/>
  <c r="G37" i="27" s="1"/>
  <c r="I37" i="27" s="1"/>
  <c r="C29" i="15"/>
  <c r="C36" i="15" s="1"/>
  <c r="E36" i="15" s="1"/>
  <c r="C27" i="16" l="1"/>
  <c r="C29" i="16" s="1"/>
  <c r="C37" i="22" l="1"/>
  <c r="E37" i="22" s="1"/>
  <c r="C27" i="23" s="1"/>
  <c r="C37" i="23" s="1"/>
  <c r="E37" i="23" s="1"/>
  <c r="C27" i="24" s="1"/>
  <c r="C37" i="24" s="1"/>
  <c r="E37" i="24" s="1"/>
  <c r="C27" i="25" s="1"/>
  <c r="C37" i="25" s="1"/>
  <c r="E37" i="25" s="1"/>
  <c r="C27" i="26" s="1"/>
  <c r="C37" i="26" s="1"/>
  <c r="E37" i="26" s="1"/>
  <c r="C27" i="27" s="1"/>
  <c r="C37" i="27" s="1"/>
  <c r="E37" i="27" s="1"/>
</calcChain>
</file>

<file path=xl/sharedStrings.xml><?xml version="1.0" encoding="utf-8"?>
<sst xmlns="http://schemas.openxmlformats.org/spreadsheetml/2006/main" count="1419" uniqueCount="179">
  <si>
    <t>ASSET FLOW LTD</t>
  </si>
  <si>
    <t>NAME</t>
  </si>
  <si>
    <t>RENT</t>
  </si>
  <si>
    <t>B/F</t>
  </si>
  <si>
    <t>TOTAL DUE</t>
  </si>
  <si>
    <t xml:space="preserve">PAID </t>
  </si>
  <si>
    <t>BALANCE</t>
  </si>
  <si>
    <t xml:space="preserve">           </t>
  </si>
  <si>
    <t>TOTAL</t>
  </si>
  <si>
    <t>SUMMARY</t>
  </si>
  <si>
    <t xml:space="preserve">DETAILS </t>
  </si>
  <si>
    <t xml:space="preserve">CR </t>
  </si>
  <si>
    <t>DR</t>
  </si>
  <si>
    <t>ROYALTY BL</t>
  </si>
  <si>
    <t>GABBAGE</t>
  </si>
  <si>
    <t>COMMISION</t>
  </si>
  <si>
    <t>PAYMENTS</t>
  </si>
  <si>
    <t xml:space="preserve">PAID  </t>
  </si>
  <si>
    <t>Approved By</t>
  </si>
  <si>
    <t>Received By</t>
  </si>
  <si>
    <t>Prepared BY</t>
  </si>
  <si>
    <t>L. Mwangi</t>
  </si>
  <si>
    <t>CARETAKER JEFF</t>
  </si>
  <si>
    <t>PHILLIP ONGOCH</t>
  </si>
  <si>
    <t>WILLY</t>
  </si>
  <si>
    <t>JACLINE KILINZO</t>
  </si>
  <si>
    <t>NEW</t>
  </si>
  <si>
    <t>JOSPHAT</t>
  </si>
  <si>
    <t>NDUKO MUSYOKA</t>
  </si>
  <si>
    <t>JULIUS</t>
  </si>
  <si>
    <t>JOSPHINE OMANGA</t>
  </si>
  <si>
    <t>PAULINE CHINGALI</t>
  </si>
  <si>
    <t>LANDLORD</t>
  </si>
  <si>
    <t>KEFA SIMBA</t>
  </si>
  <si>
    <t>KENNEDY OTIENO</t>
  </si>
  <si>
    <t>PAID ON 12-09-2017</t>
  </si>
  <si>
    <t>PAID ON 08-10-2017</t>
  </si>
  <si>
    <t>PAID ON 14-11-2017</t>
  </si>
  <si>
    <t>BF</t>
  </si>
  <si>
    <t>JOSEPH WANYORO</t>
  </si>
  <si>
    <t>VACCANT</t>
  </si>
  <si>
    <t xml:space="preserve">ANGELA </t>
  </si>
  <si>
    <t>MARY OWARA</t>
  </si>
  <si>
    <t>HENRY  CASH STATEMENT FOR THE MONTH OF SEPTEMBER 2017</t>
  </si>
  <si>
    <t>ANGELA</t>
  </si>
  <si>
    <t>SEP REMITANCE</t>
  </si>
  <si>
    <t>OCT REMITANCE</t>
  </si>
  <si>
    <t>HENRY  CASH STATEMENT FOR THE MONTH OF OCTOBER 2017</t>
  </si>
  <si>
    <t>JAN REMITANCE</t>
  </si>
  <si>
    <t>DEC REMITANCE</t>
  </si>
  <si>
    <t>NOV REMITANCE</t>
  </si>
  <si>
    <t xml:space="preserve">  </t>
  </si>
  <si>
    <t>HENRY RENT STATEMENT FOR THE MONTH OF JANUARY 2018</t>
  </si>
  <si>
    <t>HENRY RENT STATEMENT FOR THE MONTH OF DECEMBER 2017</t>
  </si>
  <si>
    <t>HENRY RENT STATEMENT FOR THE MONTH OF NOVEMBER 2017</t>
  </si>
  <si>
    <t>ROSEMARY MORONGI</t>
  </si>
  <si>
    <t>LL</t>
  </si>
  <si>
    <t>PHILLIP OGOCHI</t>
  </si>
  <si>
    <t>FEB</t>
  </si>
  <si>
    <t>BAL</t>
  </si>
  <si>
    <t>ANGELA MUSYIMI</t>
  </si>
  <si>
    <t xml:space="preserve">HENRY MWORIA </t>
  </si>
  <si>
    <t xml:space="preserve">RENT STATEMENT </t>
  </si>
  <si>
    <t>FOR THE MONTH OF FEBRUARY 2018</t>
  </si>
  <si>
    <t>JACKLINE KILONZO</t>
  </si>
  <si>
    <t>STELLA WANJIRU</t>
  </si>
  <si>
    <t>PAULINE CHIGALI</t>
  </si>
  <si>
    <t xml:space="preserve">KEFA SIMBA </t>
  </si>
  <si>
    <t>BASILIO KIRIMI</t>
  </si>
  <si>
    <t>WILLY SAMWELI</t>
  </si>
  <si>
    <t>BONIFACE</t>
  </si>
  <si>
    <t>DIRECT TO LL</t>
  </si>
  <si>
    <t xml:space="preserve">NDUKO </t>
  </si>
  <si>
    <t>FOR THE MONTH OF MARCH 2018</t>
  </si>
  <si>
    <t>MARCH</t>
  </si>
  <si>
    <t>DETAILS</t>
  </si>
  <si>
    <t xml:space="preserve">BF </t>
  </si>
  <si>
    <t>RUTH</t>
  </si>
  <si>
    <t>GRACE</t>
  </si>
  <si>
    <t>HENRY</t>
  </si>
  <si>
    <t>PAID ON 12-03-2018</t>
  </si>
  <si>
    <t>SAMSON INDULAJI</t>
  </si>
  <si>
    <t>BONIFACE KIMATHI</t>
  </si>
  <si>
    <t>EXPECTED</t>
  </si>
  <si>
    <t>PAID</t>
  </si>
  <si>
    <t>FOR THE MONTH OF APRIL  2018</t>
  </si>
  <si>
    <t>APRIL</t>
  </si>
  <si>
    <t>ON DEPOSIT</t>
  </si>
  <si>
    <t>FOR THE MONTH OF MAY 2018</t>
  </si>
  <si>
    <t>MAY</t>
  </si>
  <si>
    <t>STELLA-9</t>
  </si>
  <si>
    <t>STELLA-9 MARCH</t>
  </si>
  <si>
    <t>ROSEMARY-APRIL</t>
  </si>
  <si>
    <t>11.5.18</t>
  </si>
  <si>
    <t>ALEXANDER MATAGARO</t>
  </si>
  <si>
    <t>JUNE</t>
  </si>
  <si>
    <t>FOR THE MONTH OF JUNE 2018</t>
  </si>
  <si>
    <t>FRANCIS MWENDWA</t>
  </si>
  <si>
    <t>ADVANCE</t>
  </si>
  <si>
    <t>LANLORD</t>
  </si>
  <si>
    <t>FOR THE MONTH OF JULY 2018</t>
  </si>
  <si>
    <t>JULY</t>
  </si>
  <si>
    <t>KADDE SALELI</t>
  </si>
  <si>
    <t>RAMATHAN OJWANG</t>
  </si>
  <si>
    <t>FOR THE MONTH OF AUGUST 2018</t>
  </si>
  <si>
    <t>NOTICE</t>
  </si>
  <si>
    <t>AUG</t>
  </si>
  <si>
    <t xml:space="preserve">PAULINE </t>
  </si>
  <si>
    <t>LL 300</t>
  </si>
  <si>
    <t>FOR THE MONTH OF SEPTEMBER 2018</t>
  </si>
  <si>
    <t>SEP</t>
  </si>
  <si>
    <t>LINET KEMUNTO</t>
  </si>
  <si>
    <t>OCT</t>
  </si>
  <si>
    <t>FOR THE MONTH OF OCTOBER 2018</t>
  </si>
  <si>
    <t>GRACE KAMENCHU</t>
  </si>
  <si>
    <t>WANYORO</t>
  </si>
  <si>
    <t>FOR THE MONTH OF NOVEMBER 2018</t>
  </si>
  <si>
    <t>NOV</t>
  </si>
  <si>
    <t xml:space="preserve">RAMATHAN </t>
  </si>
  <si>
    <t>FOR THE MONTH OF DECEMBER 2018</t>
  </si>
  <si>
    <t>DEC</t>
  </si>
  <si>
    <t>PAID ON 11-12-2018</t>
  </si>
  <si>
    <t>PAID KPLC ON 19/12/18</t>
  </si>
  <si>
    <t>FOR THE MONTH OF JANUARY 2019</t>
  </si>
  <si>
    <t>CAROLINE ATIENO</t>
  </si>
  <si>
    <t>PAID ON 9/1/19 KPLC</t>
  </si>
  <si>
    <t xml:space="preserve">BASILIO </t>
  </si>
  <si>
    <t>ELECTRICITY-DECEMBER</t>
  </si>
  <si>
    <t>KPLC 29-10-2018</t>
  </si>
  <si>
    <t>FOR THE MONTH OF FEBRUARY  2019</t>
  </si>
  <si>
    <t xml:space="preserve">WANYORO </t>
  </si>
  <si>
    <t>JAN</t>
  </si>
  <si>
    <t xml:space="preserve"> TOTAL</t>
  </si>
  <si>
    <t xml:space="preserve">BONIFACE </t>
  </si>
  <si>
    <t>JACKLINE</t>
  </si>
  <si>
    <t>FOR THE MONTH OF MARCH 2019</t>
  </si>
  <si>
    <t>FOR THE MONTH OF APRIL  2019</t>
  </si>
  <si>
    <t>FOR THE MONTH OF MAY  2019</t>
  </si>
  <si>
    <t xml:space="preserve">               </t>
  </si>
  <si>
    <t>KADDE</t>
  </si>
  <si>
    <t>ERIC MANA</t>
  </si>
  <si>
    <t>MILLICENT ANYANGO</t>
  </si>
  <si>
    <t>AGNES WANGUI</t>
  </si>
  <si>
    <t>LENGAI LOBOI</t>
  </si>
  <si>
    <t>LEYILE AGADIRO</t>
  </si>
  <si>
    <t>ANN WANDIA</t>
  </si>
  <si>
    <t>LL4000</t>
  </si>
  <si>
    <t xml:space="preserve">LOAN </t>
  </si>
  <si>
    <t>FOR THE MONTH OF JUNE 2019</t>
  </si>
  <si>
    <t>SAMUEL GICHINI</t>
  </si>
  <si>
    <t>JOHN MBEYA</t>
  </si>
  <si>
    <t>LL 3500</t>
  </si>
  <si>
    <t xml:space="preserve">KADDE </t>
  </si>
  <si>
    <t>ANGELLA</t>
  </si>
  <si>
    <t>LOAN</t>
  </si>
  <si>
    <t>FOR THE MONTH OF JULY 2019</t>
  </si>
  <si>
    <t>PADLOCK TO NDUKO</t>
  </si>
  <si>
    <t>FOR THE MONTH OF AUGUST 2019</t>
  </si>
  <si>
    <t>AUGUST</t>
  </si>
  <si>
    <t>MILLICENT ON DEPOSIT</t>
  </si>
  <si>
    <t>DIRECT TOLL</t>
  </si>
  <si>
    <t>JACKSON WACHIRA</t>
  </si>
  <si>
    <t>CECILIAH WAIRIMUI</t>
  </si>
  <si>
    <t>ELECTRICITY</t>
  </si>
  <si>
    <t>FLORENCE</t>
  </si>
  <si>
    <t>CECILIAH WAIRIMU</t>
  </si>
  <si>
    <t>DAVID LELEMYE</t>
  </si>
  <si>
    <t>PAID ON12/9</t>
  </si>
  <si>
    <t>vaccated</t>
  </si>
  <si>
    <t>FOR THE MONTH OF OCTOBER 2019</t>
  </si>
  <si>
    <t>FOR THE MONTH OF SEPT 2019</t>
  </si>
  <si>
    <t>NO 1</t>
  </si>
  <si>
    <t>jackson</t>
  </si>
  <si>
    <t>ONDEPOSIT</t>
  </si>
  <si>
    <t>PAID ON 15/10</t>
  </si>
  <si>
    <t>SAMUEL</t>
  </si>
  <si>
    <t>GRACE KAMECHU</t>
  </si>
  <si>
    <t>NOVEMBER</t>
  </si>
  <si>
    <t>FOR THE MONTH OF NOVEMBER 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</si>
</sst>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b/>
      <sz val="26"/>
      <color rgb="FF1A8600"/>
      <name val="Times New Roman"/>
      <family val="1"/>
    </font>
    <font>
      <b/>
      <u/>
      <sz val="14"/>
      <color theme="1"/>
      <name val="Times New Roman"/>
      <family val="1"/>
    </font>
    <font>
      <sz val="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8"/>
      <color theme="1"/>
      <name val="Times New Roman"/>
      <family val="1"/>
    </font>
    <font>
      <sz val="16"/>
      <color theme="1"/>
      <name val="Calibri"/>
      <family val="2"/>
      <scheme val="minor"/>
    </font>
    <font>
      <b/>
      <sz val="16"/>
      <color rgb="FF1A8600"/>
      <name val="Times New Roman"/>
      <family val="1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8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6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83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2" fillId="0" borderId="1" xfId="0" applyFont="1" applyBorder="1"/>
    <xf numFmtId="0" fontId="0" fillId="0" borderId="1" xfId="0" applyBorder="1"/>
    <xf numFmtId="0" fontId="2" fillId="0" borderId="1" xfId="0" applyFont="1" applyBorder="1" applyAlignment="1">
      <alignment horizontal="right"/>
    </xf>
    <xf numFmtId="0" fontId="7" fillId="0" borderId="1" xfId="0" applyFont="1" applyBorder="1"/>
    <xf numFmtId="0" fontId="8" fillId="0" borderId="1" xfId="0" applyFont="1" applyBorder="1"/>
    <xf numFmtId="4" fontId="0" fillId="0" borderId="1" xfId="0" applyNumberFormat="1" applyBorder="1"/>
    <xf numFmtId="9" fontId="0" fillId="0" borderId="1" xfId="0" applyNumberFormat="1" applyBorder="1"/>
    <xf numFmtId="3" fontId="0" fillId="0" borderId="1" xfId="0" applyNumberFormat="1" applyBorder="1"/>
    <xf numFmtId="4" fontId="0" fillId="0" borderId="0" xfId="0" applyNumberFormat="1"/>
    <xf numFmtId="0" fontId="0" fillId="0" borderId="2" xfId="0" applyBorder="1"/>
    <xf numFmtId="0" fontId="0" fillId="0" borderId="1" xfId="0" applyFill="1" applyBorder="1"/>
    <xf numFmtId="14" fontId="0" fillId="0" borderId="1" xfId="0" applyNumberFormat="1" applyFill="1" applyBorder="1"/>
    <xf numFmtId="0" fontId="0" fillId="0" borderId="3" xfId="0" applyBorder="1"/>
    <xf numFmtId="0" fontId="2" fillId="0" borderId="1" xfId="0" applyFont="1" applyFill="1" applyBorder="1"/>
    <xf numFmtId="4" fontId="1" fillId="0" borderId="1" xfId="0" applyNumberFormat="1" applyFont="1" applyBorder="1"/>
    <xf numFmtId="4" fontId="1" fillId="0" borderId="4" xfId="0" applyNumberFormat="1" applyFont="1" applyBorder="1"/>
    <xf numFmtId="0" fontId="0" fillId="0" borderId="0" xfId="0" applyBorder="1"/>
    <xf numFmtId="0" fontId="1" fillId="0" borderId="1" xfId="0" applyFont="1" applyBorder="1"/>
    <xf numFmtId="0" fontId="0" fillId="0" borderId="0" xfId="0" applyFont="1"/>
    <xf numFmtId="0" fontId="7" fillId="0" borderId="0" xfId="0" applyFont="1" applyBorder="1"/>
    <xf numFmtId="0" fontId="6" fillId="0" borderId="0" xfId="0" applyFont="1"/>
    <xf numFmtId="0" fontId="9" fillId="0" borderId="0" xfId="0" applyFont="1" applyAlignment="1">
      <alignment horizontal="center" vertical="center"/>
    </xf>
    <xf numFmtId="0" fontId="9" fillId="0" borderId="0" xfId="0" applyFont="1"/>
    <xf numFmtId="0" fontId="10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1" fillId="0" borderId="0" xfId="0" applyFont="1"/>
    <xf numFmtId="0" fontId="13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3" fillId="0" borderId="0" xfId="0" applyFont="1"/>
    <xf numFmtId="0" fontId="0" fillId="0" borderId="5" xfId="0" applyFill="1" applyBorder="1"/>
    <xf numFmtId="14" fontId="0" fillId="0" borderId="1" xfId="0" applyNumberFormat="1" applyBorder="1"/>
    <xf numFmtId="3" fontId="1" fillId="0" borderId="1" xfId="0" applyNumberFormat="1" applyFont="1" applyBorder="1"/>
    <xf numFmtId="0" fontId="0" fillId="0" borderId="0" xfId="0" applyFill="1" applyBorder="1"/>
    <xf numFmtId="0" fontId="0" fillId="0" borderId="1" xfId="0" applyFont="1" applyBorder="1"/>
    <xf numFmtId="14" fontId="0" fillId="0" borderId="0" xfId="0" applyNumberFormat="1"/>
    <xf numFmtId="0" fontId="0" fillId="0" borderId="1" xfId="0" applyFont="1" applyFill="1" applyBorder="1"/>
    <xf numFmtId="0" fontId="14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14" fillId="0" borderId="0" xfId="0" applyFont="1"/>
    <xf numFmtId="0" fontId="15" fillId="0" borderId="0" xfId="0" applyFont="1"/>
    <xf numFmtId="14" fontId="0" fillId="0" borderId="1" xfId="0" applyNumberFormat="1" applyFont="1" applyFill="1" applyBorder="1"/>
    <xf numFmtId="0" fontId="0" fillId="0" borderId="6" xfId="0" applyBorder="1"/>
    <xf numFmtId="3" fontId="0" fillId="0" borderId="0" xfId="0" applyNumberFormat="1"/>
    <xf numFmtId="0" fontId="16" fillId="0" borderId="1" xfId="0" applyFont="1" applyBorder="1"/>
    <xf numFmtId="0" fontId="17" fillId="0" borderId="1" xfId="0" applyFont="1" applyBorder="1"/>
    <xf numFmtId="0" fontId="17" fillId="0" borderId="0" xfId="0" applyFont="1"/>
    <xf numFmtId="4" fontId="17" fillId="0" borderId="1" xfId="0" applyNumberFormat="1" applyFont="1" applyBorder="1"/>
    <xf numFmtId="9" fontId="17" fillId="0" borderId="1" xfId="0" applyNumberFormat="1" applyFont="1" applyBorder="1"/>
    <xf numFmtId="3" fontId="17" fillId="0" borderId="1" xfId="0" applyNumberFormat="1" applyFont="1" applyBorder="1"/>
    <xf numFmtId="4" fontId="17" fillId="0" borderId="0" xfId="0" applyNumberFormat="1" applyFont="1"/>
    <xf numFmtId="0" fontId="17" fillId="0" borderId="2" xfId="0" applyFont="1" applyBorder="1"/>
    <xf numFmtId="0" fontId="17" fillId="0" borderId="1" xfId="0" applyFont="1" applyFill="1" applyBorder="1"/>
    <xf numFmtId="14" fontId="17" fillId="0" borderId="1" xfId="0" applyNumberFormat="1" applyFont="1" applyFill="1" applyBorder="1"/>
    <xf numFmtId="0" fontId="17" fillId="0" borderId="3" xfId="0" applyFont="1" applyBorder="1"/>
    <xf numFmtId="0" fontId="16" fillId="0" borderId="1" xfId="0" applyFont="1" applyFill="1" applyBorder="1"/>
    <xf numFmtId="4" fontId="18" fillId="0" borderId="1" xfId="0" applyNumberFormat="1" applyFont="1" applyBorder="1"/>
    <xf numFmtId="4" fontId="18" fillId="0" borderId="4" xfId="0" applyNumberFormat="1" applyFont="1" applyBorder="1"/>
    <xf numFmtId="0" fontId="17" fillId="0" borderId="0" xfId="0" applyFont="1" applyBorder="1"/>
    <xf numFmtId="0" fontId="19" fillId="0" borderId="0" xfId="0" applyFont="1" applyBorder="1"/>
    <xf numFmtId="0" fontId="20" fillId="0" borderId="0" xfId="0" applyFont="1"/>
    <xf numFmtId="0" fontId="20" fillId="0" borderId="0" xfId="0" applyFont="1" applyBorder="1"/>
    <xf numFmtId="0" fontId="21" fillId="0" borderId="1" xfId="0" applyFont="1" applyBorder="1"/>
    <xf numFmtId="0" fontId="20" fillId="0" borderId="1" xfId="0" applyFont="1" applyBorder="1"/>
    <xf numFmtId="4" fontId="20" fillId="0" borderId="1" xfId="0" applyNumberFormat="1" applyFont="1" applyBorder="1"/>
    <xf numFmtId="9" fontId="20" fillId="0" borderId="1" xfId="0" applyNumberFormat="1" applyFont="1" applyBorder="1"/>
    <xf numFmtId="3" fontId="20" fillId="0" borderId="1" xfId="0" applyNumberFormat="1" applyFont="1" applyBorder="1"/>
    <xf numFmtId="0" fontId="20" fillId="0" borderId="0" xfId="0" applyFont="1" applyFill="1" applyBorder="1"/>
    <xf numFmtId="0" fontId="21" fillId="0" borderId="1" xfId="0" applyFont="1" applyFill="1" applyBorder="1"/>
    <xf numFmtId="14" fontId="20" fillId="0" borderId="1" xfId="0" applyNumberFormat="1" applyFont="1" applyFill="1" applyBorder="1"/>
    <xf numFmtId="14" fontId="20" fillId="0" borderId="1" xfId="0" applyNumberFormat="1" applyFont="1" applyBorder="1"/>
    <xf numFmtId="3" fontId="21" fillId="0" borderId="1" xfId="0" applyNumberFormat="1" applyFont="1" applyBorder="1"/>
    <xf numFmtId="0" fontId="20" fillId="0" borderId="1" xfId="0" applyFont="1" applyFill="1" applyBorder="1"/>
    <xf numFmtId="0" fontId="20" fillId="0" borderId="8" xfId="0" applyFont="1" applyBorder="1"/>
    <xf numFmtId="0" fontId="20" fillId="0" borderId="7" xfId="0" applyFont="1" applyBorder="1"/>
    <xf numFmtId="0" fontId="22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workbookViewId="0">
      <selection activeCell="E19" sqref="E19"/>
    </sheetView>
  </sheetViews>
  <sheetFormatPr defaultRowHeight="15" x14ac:dyDescent="0.25"/>
  <cols>
    <col min="1" max="1" width="18.5703125" customWidth="1"/>
    <col min="4" max="4" width="10.85546875" customWidth="1"/>
  </cols>
  <sheetData>
    <row r="1" spans="1:10" ht="33.75" x14ac:dyDescent="0.25">
      <c r="B1" s="1"/>
      <c r="C1" s="2"/>
      <c r="D1" s="3" t="s">
        <v>0</v>
      </c>
      <c r="E1" s="2"/>
    </row>
    <row r="2" spans="1:10" ht="18.75" x14ac:dyDescent="0.25">
      <c r="A2" s="4" t="s">
        <v>43</v>
      </c>
      <c r="B2" s="5"/>
      <c r="C2" s="5"/>
      <c r="D2" s="6"/>
      <c r="E2" s="6"/>
      <c r="F2" s="6"/>
      <c r="G2" s="6"/>
    </row>
    <row r="4" spans="1:10" x14ac:dyDescent="0.25">
      <c r="A4" s="7" t="s">
        <v>1</v>
      </c>
      <c r="B4" s="7" t="s">
        <v>2</v>
      </c>
      <c r="C4" s="7" t="s">
        <v>3</v>
      </c>
      <c r="D4" s="7" t="s">
        <v>4</v>
      </c>
      <c r="E4" s="7" t="s">
        <v>5</v>
      </c>
      <c r="F4" s="7" t="s">
        <v>6</v>
      </c>
      <c r="G4" s="7"/>
    </row>
    <row r="5" spans="1:10" x14ac:dyDescent="0.25">
      <c r="A5" s="8" t="s">
        <v>22</v>
      </c>
      <c r="B5" s="8"/>
      <c r="C5" s="8">
        <v>0</v>
      </c>
      <c r="D5" s="8">
        <f>C5+B5</f>
        <v>0</v>
      </c>
      <c r="E5" s="8">
        <v>0</v>
      </c>
      <c r="F5" s="8">
        <f>D5-E5</f>
        <v>0</v>
      </c>
      <c r="G5" s="8"/>
      <c r="J5" s="23"/>
    </row>
    <row r="6" spans="1:10" x14ac:dyDescent="0.25">
      <c r="A6" s="8" t="s">
        <v>23</v>
      </c>
      <c r="B6" s="8">
        <v>3300</v>
      </c>
      <c r="C6" s="8"/>
      <c r="D6" s="8">
        <f t="shared" ref="D6:D18" si="0">C6+B6</f>
        <v>3300</v>
      </c>
      <c r="E6" s="8">
        <v>3200</v>
      </c>
      <c r="F6" s="8">
        <f t="shared" ref="F6:F18" si="1">D6-E6</f>
        <v>100</v>
      </c>
      <c r="G6" s="8"/>
      <c r="I6" t="s">
        <v>7</v>
      </c>
      <c r="J6" s="23"/>
    </row>
    <row r="7" spans="1:10" x14ac:dyDescent="0.25">
      <c r="A7" s="8" t="s">
        <v>24</v>
      </c>
      <c r="B7" s="8">
        <v>3300</v>
      </c>
      <c r="C7" s="8"/>
      <c r="D7" s="8">
        <f t="shared" si="0"/>
        <v>3300</v>
      </c>
      <c r="E7" s="8">
        <v>3500</v>
      </c>
      <c r="F7" s="8">
        <f t="shared" si="1"/>
        <v>-200</v>
      </c>
      <c r="G7" s="8"/>
      <c r="J7" s="23"/>
    </row>
    <row r="8" spans="1:10" x14ac:dyDescent="0.25">
      <c r="A8" s="8" t="s">
        <v>25</v>
      </c>
      <c r="B8" s="8">
        <v>4300</v>
      </c>
      <c r="C8" s="8"/>
      <c r="D8" s="8">
        <f t="shared" si="0"/>
        <v>4300</v>
      </c>
      <c r="E8" s="8">
        <v>0</v>
      </c>
      <c r="F8" s="8">
        <f t="shared" si="1"/>
        <v>4300</v>
      </c>
      <c r="G8" s="8"/>
      <c r="J8" s="23"/>
    </row>
    <row r="9" spans="1:10" x14ac:dyDescent="0.25">
      <c r="A9" s="8" t="s">
        <v>26</v>
      </c>
      <c r="B9" s="8">
        <v>3300</v>
      </c>
      <c r="C9" s="8"/>
      <c r="D9" s="8">
        <f t="shared" si="0"/>
        <v>3300</v>
      </c>
      <c r="E9" s="8">
        <v>3000</v>
      </c>
      <c r="F9" s="8">
        <f t="shared" si="1"/>
        <v>300</v>
      </c>
      <c r="G9" s="8"/>
      <c r="J9" s="23"/>
    </row>
    <row r="10" spans="1:10" x14ac:dyDescent="0.25">
      <c r="A10" s="8" t="s">
        <v>27</v>
      </c>
      <c r="B10" s="8">
        <v>4300</v>
      </c>
      <c r="C10" s="8"/>
      <c r="D10" s="8">
        <f t="shared" si="0"/>
        <v>4300</v>
      </c>
      <c r="E10" s="8">
        <v>0</v>
      </c>
      <c r="F10" s="8">
        <f t="shared" si="1"/>
        <v>4300</v>
      </c>
      <c r="G10" s="8"/>
      <c r="J10" s="23"/>
    </row>
    <row r="11" spans="1:10" x14ac:dyDescent="0.25">
      <c r="A11" s="8" t="s">
        <v>28</v>
      </c>
      <c r="B11" s="8">
        <v>4300</v>
      </c>
      <c r="C11" s="8"/>
      <c r="D11" s="8">
        <f t="shared" si="0"/>
        <v>4300</v>
      </c>
      <c r="E11" s="8">
        <v>4300</v>
      </c>
      <c r="F11" s="8">
        <f t="shared" si="1"/>
        <v>0</v>
      </c>
      <c r="G11" s="8"/>
      <c r="J11" s="23"/>
    </row>
    <row r="12" spans="1:10" x14ac:dyDescent="0.25">
      <c r="A12" s="8" t="s">
        <v>29</v>
      </c>
      <c r="B12" s="8">
        <v>4300</v>
      </c>
      <c r="C12" s="8"/>
      <c r="D12" s="8">
        <f t="shared" si="0"/>
        <v>4300</v>
      </c>
      <c r="E12" s="8">
        <v>3800</v>
      </c>
      <c r="F12" s="8">
        <f t="shared" si="1"/>
        <v>500</v>
      </c>
      <c r="G12" s="8"/>
      <c r="J12" s="23"/>
    </row>
    <row r="13" spans="1:10" x14ac:dyDescent="0.25">
      <c r="A13" s="8" t="s">
        <v>30</v>
      </c>
      <c r="B13" s="8">
        <v>4300</v>
      </c>
      <c r="C13" s="8"/>
      <c r="D13" s="8">
        <f t="shared" si="0"/>
        <v>4300</v>
      </c>
      <c r="E13" s="8">
        <v>4300</v>
      </c>
      <c r="F13" s="8">
        <f t="shared" si="1"/>
        <v>0</v>
      </c>
      <c r="G13" s="8"/>
      <c r="J13" s="23"/>
    </row>
    <row r="14" spans="1:10" x14ac:dyDescent="0.25">
      <c r="A14" s="8" t="s">
        <v>31</v>
      </c>
      <c r="B14" s="8">
        <v>4300</v>
      </c>
      <c r="C14" s="8"/>
      <c r="D14" s="8">
        <f t="shared" si="0"/>
        <v>4300</v>
      </c>
      <c r="E14" s="8">
        <v>4300</v>
      </c>
      <c r="F14" s="8">
        <f t="shared" si="1"/>
        <v>0</v>
      </c>
      <c r="G14" s="8"/>
      <c r="J14" s="23"/>
    </row>
    <row r="15" spans="1:10" x14ac:dyDescent="0.25">
      <c r="A15" s="8" t="s">
        <v>32</v>
      </c>
      <c r="B15" s="8">
        <v>4300</v>
      </c>
      <c r="C15" s="8"/>
      <c r="D15" s="8">
        <f t="shared" si="0"/>
        <v>4300</v>
      </c>
      <c r="E15" s="8">
        <v>0</v>
      </c>
      <c r="F15" s="8">
        <f t="shared" si="1"/>
        <v>4300</v>
      </c>
      <c r="G15" s="8"/>
      <c r="J15" s="23"/>
    </row>
    <row r="16" spans="1:10" x14ac:dyDescent="0.25">
      <c r="A16" s="8" t="s">
        <v>26</v>
      </c>
      <c r="B16" s="8">
        <v>4300</v>
      </c>
      <c r="C16" s="8"/>
      <c r="D16" s="8">
        <f t="shared" si="0"/>
        <v>4300</v>
      </c>
      <c r="E16" s="8">
        <v>0</v>
      </c>
      <c r="F16" s="8">
        <f t="shared" si="1"/>
        <v>4300</v>
      </c>
      <c r="G16" s="8"/>
      <c r="J16" s="23"/>
    </row>
    <row r="17" spans="1:10" x14ac:dyDescent="0.25">
      <c r="A17" s="8" t="s">
        <v>33</v>
      </c>
      <c r="B17" s="8">
        <v>4300</v>
      </c>
      <c r="C17" s="8"/>
      <c r="D17" s="8">
        <f t="shared" si="0"/>
        <v>4300</v>
      </c>
      <c r="E17" s="8">
        <v>4300</v>
      </c>
      <c r="F17" s="8">
        <f t="shared" si="1"/>
        <v>0</v>
      </c>
      <c r="G17" s="8"/>
      <c r="J17" s="23"/>
    </row>
    <row r="18" spans="1:10" x14ac:dyDescent="0.25">
      <c r="A18" s="8" t="s">
        <v>34</v>
      </c>
      <c r="B18" s="8">
        <v>4300</v>
      </c>
      <c r="C18" s="8"/>
      <c r="D18" s="8">
        <f t="shared" si="0"/>
        <v>4300</v>
      </c>
      <c r="E18" s="8">
        <v>7000</v>
      </c>
      <c r="F18" s="8">
        <f t="shared" si="1"/>
        <v>-2700</v>
      </c>
      <c r="G18" s="8"/>
      <c r="J18" s="23"/>
    </row>
    <row r="19" spans="1:10" x14ac:dyDescent="0.25">
      <c r="A19" s="9"/>
      <c r="B19" s="7">
        <f>SUM(B5:B18)</f>
        <v>52900</v>
      </c>
      <c r="C19" s="7"/>
      <c r="D19" s="8">
        <f>B19+C19</f>
        <v>52900</v>
      </c>
      <c r="E19" s="8">
        <f>SUM(E6:E18)</f>
        <v>37700</v>
      </c>
      <c r="F19" s="7">
        <f>D19-E19</f>
        <v>15200</v>
      </c>
      <c r="G19" s="7"/>
    </row>
    <row r="22" spans="1:10" ht="23.25" x14ac:dyDescent="0.35">
      <c r="A22" s="10" t="s">
        <v>9</v>
      </c>
      <c r="B22" s="8"/>
      <c r="C22" s="8"/>
      <c r="D22" s="8"/>
    </row>
    <row r="23" spans="1:10" ht="23.25" x14ac:dyDescent="0.35">
      <c r="A23" s="11" t="s">
        <v>10</v>
      </c>
      <c r="B23" s="11" t="s">
        <v>11</v>
      </c>
      <c r="C23" s="11" t="s">
        <v>12</v>
      </c>
      <c r="D23" s="11" t="s">
        <v>13</v>
      </c>
      <c r="F23" s="11" t="s">
        <v>11</v>
      </c>
      <c r="G23" s="11" t="s">
        <v>12</v>
      </c>
      <c r="H23" s="11" t="s">
        <v>13</v>
      </c>
    </row>
    <row r="24" spans="1:10" x14ac:dyDescent="0.25">
      <c r="A24" s="8" t="s">
        <v>45</v>
      </c>
      <c r="B24" s="12">
        <f>B19</f>
        <v>52900</v>
      </c>
      <c r="C24" s="13">
        <v>0.1</v>
      </c>
      <c r="D24" s="12">
        <f>B24-B25</f>
        <v>52900</v>
      </c>
      <c r="F24" s="12">
        <f>E19</f>
        <v>37700</v>
      </c>
      <c r="G24" s="13">
        <v>0.1</v>
      </c>
      <c r="H24" s="8"/>
    </row>
    <row r="25" spans="1:10" x14ac:dyDescent="0.25">
      <c r="A25" s="8" t="s">
        <v>14</v>
      </c>
      <c r="B25" s="14"/>
      <c r="C25" s="8"/>
      <c r="D25" s="8"/>
      <c r="F25" s="14"/>
      <c r="G25" s="8"/>
      <c r="H25" s="8"/>
    </row>
    <row r="26" spans="1:10" x14ac:dyDescent="0.25">
      <c r="A26" s="8" t="s">
        <v>15</v>
      </c>
      <c r="B26" s="15"/>
      <c r="C26" s="16">
        <f>B24*C24</f>
        <v>5290</v>
      </c>
      <c r="D26" s="8"/>
      <c r="F26" s="15"/>
      <c r="G26" s="16">
        <f>F24*G24</f>
        <v>3770</v>
      </c>
      <c r="H26" s="8"/>
    </row>
    <row r="27" spans="1:10" x14ac:dyDescent="0.25">
      <c r="A27" s="17"/>
      <c r="B27" s="12">
        <f>B24</f>
        <v>52900</v>
      </c>
      <c r="C27" s="8"/>
      <c r="D27" s="8"/>
      <c r="F27" s="12">
        <f>SUM(F24:F26)</f>
        <v>37700</v>
      </c>
      <c r="G27" s="8"/>
      <c r="H27" s="8"/>
    </row>
    <row r="28" spans="1:10" x14ac:dyDescent="0.25">
      <c r="A28" s="17" t="s">
        <v>16</v>
      </c>
      <c r="B28" s="8"/>
      <c r="D28" s="8"/>
      <c r="F28" s="8"/>
      <c r="H28" s="8"/>
    </row>
    <row r="29" spans="1:10" x14ac:dyDescent="0.25">
      <c r="A29" s="18" t="s">
        <v>35</v>
      </c>
      <c r="B29" s="8"/>
      <c r="C29" s="19">
        <v>35000</v>
      </c>
      <c r="D29" s="16"/>
      <c r="F29" t="s">
        <v>17</v>
      </c>
      <c r="G29" s="8">
        <v>35000</v>
      </c>
      <c r="H29" s="16"/>
    </row>
    <row r="30" spans="1:10" x14ac:dyDescent="0.25">
      <c r="A30" s="20"/>
      <c r="B30" s="8"/>
      <c r="C30" s="19"/>
      <c r="D30" s="8"/>
      <c r="F30" s="8"/>
      <c r="G30" s="19"/>
      <c r="H30" s="8"/>
    </row>
    <row r="31" spans="1:10" x14ac:dyDescent="0.25">
      <c r="A31" s="8"/>
      <c r="B31" s="8"/>
      <c r="D31" s="8"/>
      <c r="F31" s="8"/>
      <c r="H31" s="8"/>
    </row>
    <row r="32" spans="1:10" x14ac:dyDescent="0.25">
      <c r="A32" s="8"/>
      <c r="B32" s="21">
        <f>B27-B29</f>
        <v>52900</v>
      </c>
      <c r="C32" s="22">
        <f>SUM(C26:C31)</f>
        <v>40290</v>
      </c>
      <c r="D32" s="21">
        <f>B32-C32</f>
        <v>12610</v>
      </c>
      <c r="E32" s="23"/>
      <c r="F32" s="21">
        <f>F27</f>
        <v>37700</v>
      </c>
      <c r="G32" s="22">
        <f>SUM(G26:G31)</f>
        <v>38770</v>
      </c>
      <c r="H32" s="21">
        <f>F32-G32</f>
        <v>-1070</v>
      </c>
      <c r="I32" s="23"/>
    </row>
    <row r="33" spans="1:5" x14ac:dyDescent="0.25">
      <c r="A33" s="24" t="s">
        <v>8</v>
      </c>
      <c r="B33" s="23" t="s">
        <v>18</v>
      </c>
      <c r="C33" s="23"/>
      <c r="D33" s="23" t="s">
        <v>19</v>
      </c>
      <c r="E33" s="23"/>
    </row>
    <row r="34" spans="1:5" x14ac:dyDescent="0.25">
      <c r="A34" s="23" t="s">
        <v>20</v>
      </c>
      <c r="B34" s="23" t="s">
        <v>21</v>
      </c>
      <c r="C34" s="23"/>
      <c r="D34" s="23"/>
      <c r="E34" s="23"/>
    </row>
  </sheetData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topLeftCell="A4" zoomScaleNormal="100" workbookViewId="0">
      <selection activeCell="G33" sqref="G33"/>
    </sheetView>
  </sheetViews>
  <sheetFormatPr defaultRowHeight="15" x14ac:dyDescent="0.25"/>
  <cols>
    <col min="1" max="1" width="3.7109375" customWidth="1"/>
    <col min="2" max="2" width="21.140625" customWidth="1"/>
    <col min="3" max="3" width="9.85546875" customWidth="1"/>
    <col min="5" max="5" width="10.140625" customWidth="1"/>
    <col min="6" max="6" width="10.5703125" customWidth="1"/>
    <col min="10" max="10" width="22" customWidth="1"/>
  </cols>
  <sheetData>
    <row r="1" spans="1:11" ht="18.75" x14ac:dyDescent="0.25">
      <c r="A1" s="27"/>
      <c r="B1" s="30"/>
      <c r="C1" s="34" t="s">
        <v>61</v>
      </c>
      <c r="D1" s="34"/>
      <c r="E1" s="34"/>
      <c r="F1" s="35"/>
      <c r="G1" s="6"/>
      <c r="H1" s="6"/>
    </row>
    <row r="2" spans="1:11" ht="18.75" x14ac:dyDescent="0.3">
      <c r="C2" s="36" t="s">
        <v>62</v>
      </c>
      <c r="D2" s="36"/>
      <c r="E2" s="36"/>
      <c r="F2" s="29"/>
    </row>
    <row r="3" spans="1:11" ht="18.75" x14ac:dyDescent="0.3">
      <c r="C3" s="36" t="s">
        <v>96</v>
      </c>
      <c r="D3" s="36"/>
      <c r="E3" s="36"/>
      <c r="F3" s="29"/>
    </row>
    <row r="4" spans="1:11" x14ac:dyDescent="0.25">
      <c r="B4" s="7" t="s">
        <v>1</v>
      </c>
      <c r="C4" s="7" t="s">
        <v>2</v>
      </c>
      <c r="D4" s="7" t="s">
        <v>3</v>
      </c>
      <c r="E4" s="7" t="s">
        <v>4</v>
      </c>
      <c r="F4" s="7" t="s">
        <v>5</v>
      </c>
      <c r="G4" s="7" t="s">
        <v>6</v>
      </c>
      <c r="H4" s="7"/>
    </row>
    <row r="5" spans="1:11" x14ac:dyDescent="0.25">
      <c r="A5">
        <v>1</v>
      </c>
      <c r="B5" s="8" t="s">
        <v>68</v>
      </c>
      <c r="C5" s="8">
        <v>4300</v>
      </c>
      <c r="D5" s="8"/>
      <c r="E5" s="8">
        <f>C5+D5</f>
        <v>4300</v>
      </c>
      <c r="F5" s="41">
        <v>4300</v>
      </c>
      <c r="G5" s="8">
        <f>E5-F5</f>
        <v>0</v>
      </c>
      <c r="H5" s="8"/>
      <c r="J5" s="23"/>
      <c r="K5" s="23"/>
    </row>
    <row r="6" spans="1:11" x14ac:dyDescent="0.25">
      <c r="A6">
        <v>2</v>
      </c>
      <c r="B6" s="8" t="s">
        <v>94</v>
      </c>
      <c r="C6" s="8">
        <v>4300</v>
      </c>
      <c r="D6" s="8"/>
      <c r="E6" s="8">
        <f t="shared" ref="E6:E19" si="0">C6+D6</f>
        <v>4300</v>
      </c>
      <c r="F6" s="41">
        <v>4300</v>
      </c>
      <c r="G6" s="8">
        <f t="shared" ref="G6:G19" si="1">E6-F6</f>
        <v>0</v>
      </c>
      <c r="H6" s="8"/>
      <c r="I6" t="s">
        <v>56</v>
      </c>
      <c r="J6" s="23"/>
      <c r="K6" s="23"/>
    </row>
    <row r="7" spans="1:11" x14ac:dyDescent="0.25">
      <c r="A7">
        <v>3</v>
      </c>
      <c r="B7" s="8" t="s">
        <v>97</v>
      </c>
      <c r="C7" s="8">
        <v>4300</v>
      </c>
      <c r="D7" s="8"/>
      <c r="E7" s="8">
        <f t="shared" si="0"/>
        <v>4300</v>
      </c>
      <c r="F7" s="41">
        <v>4300</v>
      </c>
      <c r="G7" s="8">
        <f t="shared" si="1"/>
        <v>0</v>
      </c>
      <c r="H7" s="8"/>
      <c r="J7" s="23"/>
      <c r="K7" s="23"/>
    </row>
    <row r="8" spans="1:11" x14ac:dyDescent="0.25">
      <c r="A8">
        <v>4</v>
      </c>
      <c r="B8" s="8" t="s">
        <v>99</v>
      </c>
      <c r="C8" s="8"/>
      <c r="D8" s="8"/>
      <c r="E8" s="8">
        <f t="shared" si="0"/>
        <v>0</v>
      </c>
      <c r="F8" s="41"/>
      <c r="G8" s="8">
        <f t="shared" si="1"/>
        <v>0</v>
      </c>
      <c r="H8" s="8"/>
      <c r="J8" s="23"/>
      <c r="K8" s="23"/>
    </row>
    <row r="9" spans="1:11" x14ac:dyDescent="0.25">
      <c r="A9">
        <v>5</v>
      </c>
      <c r="B9" s="8" t="s">
        <v>66</v>
      </c>
      <c r="C9" s="8">
        <v>4300</v>
      </c>
      <c r="D9" s="8"/>
      <c r="E9" s="8">
        <f t="shared" si="0"/>
        <v>4300</v>
      </c>
      <c r="F9" s="8"/>
      <c r="G9" s="8">
        <f t="shared" si="1"/>
        <v>4300</v>
      </c>
      <c r="H9" t="s">
        <v>87</v>
      </c>
      <c r="J9" s="23"/>
      <c r="K9" s="23"/>
    </row>
    <row r="10" spans="1:11" x14ac:dyDescent="0.25">
      <c r="A10">
        <v>6</v>
      </c>
      <c r="B10" s="8" t="s">
        <v>60</v>
      </c>
      <c r="C10" s="8">
        <v>3300</v>
      </c>
      <c r="D10" s="8">
        <v>500</v>
      </c>
      <c r="E10" s="8">
        <f t="shared" si="0"/>
        <v>3800</v>
      </c>
      <c r="F10" s="8">
        <v>3800</v>
      </c>
      <c r="G10" s="8">
        <f t="shared" si="1"/>
        <v>0</v>
      </c>
      <c r="H10" s="8"/>
      <c r="J10" s="23"/>
      <c r="K10" s="23"/>
    </row>
    <row r="11" spans="1:11" x14ac:dyDescent="0.25">
      <c r="A11">
        <v>7</v>
      </c>
      <c r="B11" s="8" t="s">
        <v>67</v>
      </c>
      <c r="C11" s="8">
        <v>4300</v>
      </c>
      <c r="D11" s="8"/>
      <c r="E11" s="8">
        <f t="shared" si="0"/>
        <v>4300</v>
      </c>
      <c r="F11" s="8">
        <v>4300</v>
      </c>
      <c r="G11" s="8">
        <f t="shared" si="1"/>
        <v>0</v>
      </c>
      <c r="H11" s="8"/>
      <c r="J11" s="23"/>
      <c r="K11" s="23"/>
    </row>
    <row r="12" spans="1:11" x14ac:dyDescent="0.25">
      <c r="A12">
        <v>8</v>
      </c>
      <c r="B12" s="8" t="s">
        <v>28</v>
      </c>
      <c r="C12" s="8"/>
      <c r="D12" s="8"/>
      <c r="E12" s="8">
        <f t="shared" si="0"/>
        <v>0</v>
      </c>
      <c r="F12" s="8"/>
      <c r="G12" s="8">
        <f t="shared" si="1"/>
        <v>0</v>
      </c>
      <c r="H12" s="8"/>
      <c r="J12" s="23"/>
      <c r="K12" s="23"/>
    </row>
    <row r="13" spans="1:11" x14ac:dyDescent="0.25">
      <c r="A13">
        <v>9</v>
      </c>
      <c r="B13" s="8" t="s">
        <v>81</v>
      </c>
      <c r="C13" s="8">
        <v>4300</v>
      </c>
      <c r="D13" s="8"/>
      <c r="E13" s="8">
        <f t="shared" si="0"/>
        <v>4300</v>
      </c>
      <c r="F13" s="41">
        <v>4300</v>
      </c>
      <c r="G13" s="8">
        <f t="shared" si="1"/>
        <v>0</v>
      </c>
      <c r="H13" s="8"/>
      <c r="J13" s="23"/>
      <c r="K13" s="23"/>
    </row>
    <row r="14" spans="1:11" x14ac:dyDescent="0.25">
      <c r="A14">
        <v>10</v>
      </c>
      <c r="B14" s="8" t="s">
        <v>82</v>
      </c>
      <c r="C14" s="8">
        <v>3300</v>
      </c>
      <c r="D14" s="8"/>
      <c r="E14" s="8">
        <f t="shared" si="0"/>
        <v>3300</v>
      </c>
      <c r="F14" s="8">
        <v>3300</v>
      </c>
      <c r="G14" s="8">
        <f t="shared" si="1"/>
        <v>0</v>
      </c>
      <c r="H14" s="8"/>
      <c r="J14" s="23"/>
      <c r="K14" s="23"/>
    </row>
    <row r="15" spans="1:11" x14ac:dyDescent="0.25">
      <c r="A15">
        <v>11</v>
      </c>
      <c r="B15" s="37" t="s">
        <v>64</v>
      </c>
      <c r="C15" s="8">
        <v>4300</v>
      </c>
      <c r="D15" s="8"/>
      <c r="E15" s="8">
        <f t="shared" si="0"/>
        <v>4300</v>
      </c>
      <c r="F15" s="8">
        <v>4300</v>
      </c>
      <c r="G15" s="8">
        <f t="shared" si="1"/>
        <v>0</v>
      </c>
      <c r="H15" s="8"/>
      <c r="I15" t="s">
        <v>56</v>
      </c>
      <c r="J15" s="40"/>
      <c r="K15" s="23"/>
    </row>
    <row r="16" spans="1:11" x14ac:dyDescent="0.25">
      <c r="A16">
        <v>12</v>
      </c>
      <c r="B16" s="8" t="s">
        <v>39</v>
      </c>
      <c r="C16" s="8">
        <v>3000</v>
      </c>
      <c r="D16" s="8"/>
      <c r="E16" s="8">
        <f t="shared" si="0"/>
        <v>3000</v>
      </c>
      <c r="F16" s="8"/>
      <c r="G16" s="8">
        <f t="shared" si="1"/>
        <v>3000</v>
      </c>
      <c r="H16" s="8"/>
      <c r="J16" s="23"/>
      <c r="K16" s="23"/>
    </row>
    <row r="17" spans="1:11" x14ac:dyDescent="0.25">
      <c r="A17">
        <v>13</v>
      </c>
      <c r="B17" s="8" t="s">
        <v>57</v>
      </c>
      <c r="C17" s="8">
        <v>3300</v>
      </c>
      <c r="D17" s="8">
        <v>100</v>
      </c>
      <c r="E17" s="8">
        <f t="shared" si="0"/>
        <v>3400</v>
      </c>
      <c r="F17" s="41">
        <v>3400</v>
      </c>
      <c r="G17" s="8">
        <f t="shared" si="1"/>
        <v>0</v>
      </c>
      <c r="H17" s="8"/>
      <c r="J17" s="23"/>
      <c r="K17" s="23"/>
    </row>
    <row r="18" spans="1:11" x14ac:dyDescent="0.25">
      <c r="A18">
        <v>14</v>
      </c>
      <c r="B18" s="37" t="s">
        <v>40</v>
      </c>
      <c r="C18" s="8"/>
      <c r="D18" s="8"/>
      <c r="E18" s="8">
        <f t="shared" si="0"/>
        <v>0</v>
      </c>
      <c r="F18" s="41"/>
      <c r="G18" s="8">
        <f t="shared" si="1"/>
        <v>0</v>
      </c>
      <c r="H18" s="8"/>
      <c r="J18" s="40"/>
      <c r="K18" s="23"/>
    </row>
    <row r="19" spans="1:11" x14ac:dyDescent="0.25">
      <c r="A19">
        <v>15</v>
      </c>
      <c r="B19" s="17" t="s">
        <v>40</v>
      </c>
      <c r="C19" s="17"/>
      <c r="D19" s="8"/>
      <c r="E19" s="8">
        <f t="shared" si="0"/>
        <v>0</v>
      </c>
      <c r="F19" s="41"/>
      <c r="G19" s="8">
        <f t="shared" si="1"/>
        <v>0</v>
      </c>
      <c r="H19" s="8"/>
      <c r="J19" s="40"/>
      <c r="K19" s="40"/>
    </row>
    <row r="20" spans="1:11" x14ac:dyDescent="0.25">
      <c r="A20">
        <v>16</v>
      </c>
      <c r="B20" s="8"/>
      <c r="C20" s="8"/>
      <c r="D20" s="8"/>
      <c r="E20" s="8"/>
      <c r="F20" s="8"/>
      <c r="G20" s="8">
        <f>E20-F20</f>
        <v>0</v>
      </c>
      <c r="H20" s="8"/>
    </row>
    <row r="21" spans="1:11" x14ac:dyDescent="0.25">
      <c r="B21" s="9"/>
      <c r="C21" s="7">
        <f>SUM(C5:C20)</f>
        <v>43000</v>
      </c>
      <c r="D21" s="7">
        <f>SUM(D5:D17)</f>
        <v>600</v>
      </c>
      <c r="E21" s="8">
        <f>SUM(E5:E19)</f>
        <v>43600</v>
      </c>
      <c r="F21" s="8">
        <f>SUM(F5:F20)</f>
        <v>36300</v>
      </c>
      <c r="G21" s="7">
        <f>E21-F21</f>
        <v>7300</v>
      </c>
      <c r="H21" s="7"/>
    </row>
    <row r="23" spans="1:11" ht="23.25" x14ac:dyDescent="0.35">
      <c r="B23" s="26" t="s">
        <v>9</v>
      </c>
    </row>
    <row r="24" spans="1:11" x14ac:dyDescent="0.25">
      <c r="B24" t="s">
        <v>83</v>
      </c>
      <c r="C24" s="23"/>
      <c r="D24" s="23"/>
      <c r="E24" s="23"/>
      <c r="F24" s="23" t="s">
        <v>84</v>
      </c>
    </row>
    <row r="25" spans="1:11" x14ac:dyDescent="0.25">
      <c r="B25" s="7" t="s">
        <v>10</v>
      </c>
      <c r="C25" s="7" t="s">
        <v>11</v>
      </c>
      <c r="D25" s="7" t="s">
        <v>12</v>
      </c>
      <c r="E25" s="7" t="s">
        <v>59</v>
      </c>
      <c r="F25" s="7" t="s">
        <v>75</v>
      </c>
      <c r="G25" s="7" t="s">
        <v>11</v>
      </c>
      <c r="H25" s="7" t="s">
        <v>12</v>
      </c>
      <c r="I25" s="7" t="s">
        <v>59</v>
      </c>
    </row>
    <row r="26" spans="1:11" x14ac:dyDescent="0.25">
      <c r="B26" s="8" t="s">
        <v>95</v>
      </c>
      <c r="C26" s="12">
        <f>C21</f>
        <v>43000</v>
      </c>
      <c r="D26" s="13">
        <v>0.1</v>
      </c>
      <c r="E26" s="12"/>
      <c r="F26" s="12" t="s">
        <v>95</v>
      </c>
      <c r="G26" s="12">
        <f>F21</f>
        <v>36300</v>
      </c>
      <c r="H26" s="13">
        <v>0.1</v>
      </c>
      <c r="I26" s="8"/>
    </row>
    <row r="27" spans="1:11" x14ac:dyDescent="0.25">
      <c r="B27" s="8" t="s">
        <v>76</v>
      </c>
      <c r="C27" s="14">
        <f>'MAY18'!E36</f>
        <v>-15930</v>
      </c>
      <c r="D27" s="8"/>
      <c r="E27" s="8"/>
      <c r="F27" s="8" t="s">
        <v>38</v>
      </c>
      <c r="G27" s="14">
        <f>'MAY18'!I36</f>
        <v>1270</v>
      </c>
      <c r="H27" s="8"/>
      <c r="I27" s="8"/>
    </row>
    <row r="28" spans="1:11" x14ac:dyDescent="0.25">
      <c r="B28" s="8" t="s">
        <v>15</v>
      </c>
      <c r="C28" s="12"/>
      <c r="D28" s="8">
        <f>C26*D26</f>
        <v>4300</v>
      </c>
      <c r="E28" s="8"/>
      <c r="F28" s="8"/>
      <c r="G28" s="12"/>
      <c r="H28" s="8">
        <f>H26*C26</f>
        <v>4300</v>
      </c>
      <c r="I28" s="8"/>
    </row>
    <row r="29" spans="1:11" x14ac:dyDescent="0.25">
      <c r="B29" s="17"/>
      <c r="C29" s="12">
        <f>SUM(C26:C28)</f>
        <v>27070</v>
      </c>
      <c r="D29" s="8"/>
      <c r="E29" s="8"/>
      <c r="F29" s="8"/>
      <c r="G29" s="14">
        <f>SUM(G26:G28)</f>
        <v>37570</v>
      </c>
      <c r="H29" s="8"/>
      <c r="I29" s="8"/>
    </row>
    <row r="30" spans="1:11" x14ac:dyDescent="0.25">
      <c r="B30" s="20" t="s">
        <v>16</v>
      </c>
      <c r="C30" s="8"/>
      <c r="D30" s="8"/>
      <c r="E30" s="8"/>
      <c r="F30" s="7" t="s">
        <v>16</v>
      </c>
      <c r="G30" s="8"/>
      <c r="H30" s="8"/>
      <c r="I30" s="8"/>
    </row>
    <row r="31" spans="1:11" x14ac:dyDescent="0.25">
      <c r="B31" s="20" t="s">
        <v>56</v>
      </c>
      <c r="C31" s="8"/>
      <c r="D31" s="8">
        <f>C6+C15</f>
        <v>8600</v>
      </c>
      <c r="E31" s="20"/>
      <c r="F31" s="20" t="s">
        <v>56</v>
      </c>
      <c r="G31" s="8"/>
      <c r="H31" s="8">
        <f>D31</f>
        <v>8600</v>
      </c>
      <c r="I31" s="8"/>
    </row>
    <row r="32" spans="1:11" x14ac:dyDescent="0.25">
      <c r="B32" s="38">
        <v>43263</v>
      </c>
      <c r="C32" s="8"/>
      <c r="D32" s="8">
        <v>29820</v>
      </c>
      <c r="E32" s="8"/>
      <c r="F32" s="38">
        <v>43263</v>
      </c>
      <c r="G32" s="8"/>
      <c r="H32" s="8">
        <v>29820</v>
      </c>
      <c r="I32" s="8"/>
    </row>
    <row r="33" spans="2:9" x14ac:dyDescent="0.25">
      <c r="B33" s="8" t="s">
        <v>98</v>
      </c>
      <c r="C33" s="8"/>
      <c r="D33" s="8">
        <v>10000</v>
      </c>
      <c r="E33" s="8"/>
      <c r="F33" s="8" t="s">
        <v>98</v>
      </c>
      <c r="G33" s="8"/>
      <c r="H33" s="8">
        <v>10000</v>
      </c>
      <c r="I33" s="8"/>
    </row>
    <row r="34" spans="2:9" x14ac:dyDescent="0.25">
      <c r="B34" s="38"/>
      <c r="C34" s="8"/>
      <c r="D34" s="8"/>
      <c r="E34" s="38"/>
      <c r="F34" s="38"/>
      <c r="G34" s="8"/>
      <c r="H34" s="8"/>
      <c r="I34" s="8"/>
    </row>
    <row r="35" spans="2:9" x14ac:dyDescent="0.25">
      <c r="B35" s="8"/>
      <c r="C35" s="8"/>
      <c r="D35" s="8"/>
      <c r="E35" s="8"/>
      <c r="F35" s="8"/>
      <c r="G35" s="8"/>
      <c r="H35" s="8"/>
      <c r="I35" s="8"/>
    </row>
    <row r="36" spans="2:9" x14ac:dyDescent="0.25">
      <c r="B36" s="24" t="s">
        <v>8</v>
      </c>
      <c r="C36" s="39">
        <f>C29</f>
        <v>27070</v>
      </c>
      <c r="D36" s="39">
        <f>SUM(D28:D35)</f>
        <v>52720</v>
      </c>
      <c r="E36" s="39">
        <f>C36-D36</f>
        <v>-25650</v>
      </c>
      <c r="F36" s="39"/>
      <c r="G36" s="39">
        <f>G29</f>
        <v>37570</v>
      </c>
      <c r="H36" s="39">
        <f>SUM(H28:H35)</f>
        <v>52720</v>
      </c>
      <c r="I36" s="39">
        <f>G36-H36</f>
        <v>-15150</v>
      </c>
    </row>
    <row r="37" spans="2:9" x14ac:dyDescent="0.25">
      <c r="F37" s="23"/>
    </row>
    <row r="39" spans="2:9" x14ac:dyDescent="0.25">
      <c r="B39" s="23" t="s">
        <v>20</v>
      </c>
      <c r="D39" s="23" t="s">
        <v>18</v>
      </c>
      <c r="G39" s="23" t="s">
        <v>19</v>
      </c>
    </row>
    <row r="41" spans="2:9" x14ac:dyDescent="0.25">
      <c r="B41" t="s">
        <v>77</v>
      </c>
      <c r="D41" t="s">
        <v>78</v>
      </c>
      <c r="G41" t="s">
        <v>79</v>
      </c>
    </row>
  </sheetData>
  <pageMargins left="0" right="0" top="0" bottom="0" header="0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1"/>
  <sheetViews>
    <sheetView topLeftCell="A16" workbookViewId="0">
      <selection activeCell="B34" sqref="B34"/>
    </sheetView>
  </sheetViews>
  <sheetFormatPr defaultRowHeight="15" x14ac:dyDescent="0.25"/>
  <cols>
    <col min="1" max="1" width="3.7109375" customWidth="1"/>
    <col min="2" max="2" width="22" customWidth="1"/>
    <col min="3" max="4" width="9.140625" customWidth="1"/>
    <col min="5" max="5" width="10.28515625" customWidth="1"/>
    <col min="6" max="6" width="9.140625" customWidth="1"/>
  </cols>
  <sheetData>
    <row r="1" spans="1:14" ht="18.75" x14ac:dyDescent="0.25">
      <c r="A1" s="27"/>
      <c r="B1" s="30"/>
      <c r="C1" s="34" t="s">
        <v>61</v>
      </c>
      <c r="D1" s="34"/>
      <c r="E1" s="34"/>
      <c r="F1" s="35"/>
      <c r="G1" s="6"/>
      <c r="H1" s="6"/>
    </row>
    <row r="2" spans="1:14" ht="18.75" x14ac:dyDescent="0.3">
      <c r="C2" s="36" t="s">
        <v>62</v>
      </c>
      <c r="D2" s="36"/>
      <c r="E2" s="36"/>
      <c r="F2" s="29"/>
    </row>
    <row r="3" spans="1:14" ht="18.75" x14ac:dyDescent="0.3">
      <c r="C3" s="36" t="s">
        <v>100</v>
      </c>
      <c r="D3" s="36"/>
      <c r="E3" s="36"/>
      <c r="F3" s="29"/>
    </row>
    <row r="4" spans="1:14" x14ac:dyDescent="0.25">
      <c r="B4" s="7" t="s">
        <v>1</v>
      </c>
      <c r="C4" s="7" t="s">
        <v>2</v>
      </c>
      <c r="D4" s="7" t="s">
        <v>3</v>
      </c>
      <c r="E4" s="7" t="s">
        <v>4</v>
      </c>
      <c r="F4" s="7" t="s">
        <v>5</v>
      </c>
      <c r="G4" s="7" t="s">
        <v>6</v>
      </c>
      <c r="H4" s="7"/>
    </row>
    <row r="5" spans="1:14" x14ac:dyDescent="0.25">
      <c r="A5">
        <v>1</v>
      </c>
      <c r="B5" s="8" t="s">
        <v>68</v>
      </c>
      <c r="C5" s="8">
        <v>4300</v>
      </c>
      <c r="D5" s="8"/>
      <c r="E5" s="8">
        <f>C5+D5</f>
        <v>4300</v>
      </c>
      <c r="F5" s="41">
        <v>4300</v>
      </c>
      <c r="G5" s="8">
        <f>E5-F5</f>
        <v>0</v>
      </c>
      <c r="H5" s="8"/>
      <c r="J5" s="23"/>
      <c r="N5" s="8">
        <v>4300</v>
      </c>
    </row>
    <row r="6" spans="1:14" x14ac:dyDescent="0.25">
      <c r="A6">
        <v>2</v>
      </c>
      <c r="B6" s="8" t="s">
        <v>94</v>
      </c>
      <c r="C6" s="8">
        <v>4300</v>
      </c>
      <c r="D6" s="8"/>
      <c r="E6" s="8">
        <f t="shared" ref="E6:E19" si="0">C6+D6</f>
        <v>4300</v>
      </c>
      <c r="F6" s="41">
        <v>4300</v>
      </c>
      <c r="G6" s="8">
        <f t="shared" ref="G6:G20" si="1">E6-F6</f>
        <v>0</v>
      </c>
      <c r="H6" s="8"/>
      <c r="J6" s="23"/>
      <c r="N6" s="8">
        <v>4300</v>
      </c>
    </row>
    <row r="7" spans="1:14" x14ac:dyDescent="0.25">
      <c r="A7">
        <v>3</v>
      </c>
      <c r="B7" s="8" t="s">
        <v>97</v>
      </c>
      <c r="C7" s="8">
        <v>4300</v>
      </c>
      <c r="D7" s="8"/>
      <c r="E7" s="8">
        <f t="shared" si="0"/>
        <v>4300</v>
      </c>
      <c r="F7" s="41">
        <v>4300</v>
      </c>
      <c r="G7" s="8">
        <f t="shared" si="1"/>
        <v>0</v>
      </c>
      <c r="H7" s="8"/>
      <c r="J7" s="23"/>
      <c r="N7" s="8">
        <v>4300</v>
      </c>
    </row>
    <row r="8" spans="1:14" x14ac:dyDescent="0.25">
      <c r="A8">
        <v>4</v>
      </c>
      <c r="B8" s="8" t="s">
        <v>32</v>
      </c>
      <c r="C8" s="8"/>
      <c r="D8" s="8"/>
      <c r="E8" s="8">
        <f t="shared" si="0"/>
        <v>0</v>
      </c>
      <c r="F8" s="41"/>
      <c r="G8" s="8">
        <f t="shared" si="1"/>
        <v>0</v>
      </c>
      <c r="H8" s="8"/>
      <c r="J8" s="23"/>
      <c r="N8" s="8"/>
    </row>
    <row r="9" spans="1:14" x14ac:dyDescent="0.25">
      <c r="A9">
        <v>5</v>
      </c>
      <c r="B9" s="8" t="s">
        <v>66</v>
      </c>
      <c r="C9" s="8">
        <v>4300</v>
      </c>
      <c r="D9" s="8"/>
      <c r="E9" s="8">
        <f t="shared" si="0"/>
        <v>4300</v>
      </c>
      <c r="F9" s="8">
        <v>4000</v>
      </c>
      <c r="G9" s="8">
        <f t="shared" si="1"/>
        <v>300</v>
      </c>
      <c r="H9" s="8"/>
      <c r="I9" t="s">
        <v>108</v>
      </c>
      <c r="J9" s="23"/>
      <c r="N9" s="8"/>
    </row>
    <row r="10" spans="1:14" x14ac:dyDescent="0.25">
      <c r="A10">
        <v>6</v>
      </c>
      <c r="B10" s="8" t="s">
        <v>60</v>
      </c>
      <c r="C10" s="8">
        <v>3300</v>
      </c>
      <c r="D10" s="8"/>
      <c r="E10" s="8">
        <f t="shared" si="0"/>
        <v>3300</v>
      </c>
      <c r="F10" s="8">
        <v>3000</v>
      </c>
      <c r="G10" s="8">
        <f t="shared" si="1"/>
        <v>300</v>
      </c>
      <c r="H10" s="8"/>
      <c r="J10" s="23"/>
      <c r="N10" s="8">
        <v>3300</v>
      </c>
    </row>
    <row r="11" spans="1:14" x14ac:dyDescent="0.25">
      <c r="A11">
        <v>7</v>
      </c>
      <c r="B11" s="8" t="s">
        <v>67</v>
      </c>
      <c r="C11" s="8">
        <v>4300</v>
      </c>
      <c r="D11" s="8"/>
      <c r="E11" s="8">
        <f t="shared" si="0"/>
        <v>4300</v>
      </c>
      <c r="F11" s="8">
        <v>4000</v>
      </c>
      <c r="G11" s="8">
        <f t="shared" si="1"/>
        <v>300</v>
      </c>
      <c r="H11" s="8"/>
      <c r="J11" s="23"/>
      <c r="N11" s="8">
        <v>4300</v>
      </c>
    </row>
    <row r="12" spans="1:14" x14ac:dyDescent="0.25">
      <c r="A12">
        <v>8</v>
      </c>
      <c r="B12" s="8" t="s">
        <v>28</v>
      </c>
      <c r="C12" s="8"/>
      <c r="D12" s="8"/>
      <c r="E12" s="8">
        <f t="shared" si="0"/>
        <v>0</v>
      </c>
      <c r="F12" s="8"/>
      <c r="G12" s="8">
        <f t="shared" si="1"/>
        <v>0</v>
      </c>
      <c r="H12" s="8"/>
      <c r="J12" s="23"/>
      <c r="N12" s="8"/>
    </row>
    <row r="13" spans="1:14" x14ac:dyDescent="0.25">
      <c r="A13">
        <v>9</v>
      </c>
      <c r="B13" s="8" t="s">
        <v>81</v>
      </c>
      <c r="C13" s="8">
        <v>4300</v>
      </c>
      <c r="D13" s="8"/>
      <c r="E13" s="8">
        <f t="shared" si="0"/>
        <v>4300</v>
      </c>
      <c r="F13" s="41">
        <v>4300</v>
      </c>
      <c r="G13" s="8">
        <f t="shared" si="1"/>
        <v>0</v>
      </c>
      <c r="H13" s="8"/>
      <c r="J13" s="23"/>
      <c r="N13" s="8">
        <v>4300</v>
      </c>
    </row>
    <row r="14" spans="1:14" x14ac:dyDescent="0.25">
      <c r="A14">
        <v>10</v>
      </c>
      <c r="B14" s="8" t="s">
        <v>82</v>
      </c>
      <c r="C14" s="8">
        <v>3300</v>
      </c>
      <c r="D14" s="8"/>
      <c r="E14" s="8">
        <f t="shared" si="0"/>
        <v>3300</v>
      </c>
      <c r="F14" s="8">
        <v>3300</v>
      </c>
      <c r="G14" s="8">
        <f t="shared" si="1"/>
        <v>0</v>
      </c>
      <c r="H14" s="8"/>
      <c r="J14" s="23"/>
      <c r="N14" s="8">
        <v>3300</v>
      </c>
    </row>
    <row r="15" spans="1:14" x14ac:dyDescent="0.25">
      <c r="A15">
        <v>11</v>
      </c>
      <c r="B15" s="37" t="s">
        <v>64</v>
      </c>
      <c r="C15" s="8">
        <v>4300</v>
      </c>
      <c r="D15" s="8"/>
      <c r="E15" s="8">
        <f t="shared" si="0"/>
        <v>4300</v>
      </c>
      <c r="F15" s="8">
        <v>4300</v>
      </c>
      <c r="G15" s="8">
        <f t="shared" si="1"/>
        <v>0</v>
      </c>
      <c r="H15" s="8"/>
      <c r="J15" s="40"/>
      <c r="N15" s="8">
        <v>4300</v>
      </c>
    </row>
    <row r="16" spans="1:14" x14ac:dyDescent="0.25">
      <c r="A16">
        <v>12</v>
      </c>
      <c r="B16" s="8" t="s">
        <v>39</v>
      </c>
      <c r="C16" s="8">
        <v>3000</v>
      </c>
      <c r="D16" s="8">
        <v>3000</v>
      </c>
      <c r="E16" s="8">
        <f t="shared" si="0"/>
        <v>6000</v>
      </c>
      <c r="F16" s="8">
        <v>5500</v>
      </c>
      <c r="G16" s="8">
        <f t="shared" si="1"/>
        <v>500</v>
      </c>
      <c r="H16" s="8"/>
      <c r="J16" s="23"/>
      <c r="N16" s="8">
        <v>3000</v>
      </c>
    </row>
    <row r="17" spans="1:16" x14ac:dyDescent="0.25">
      <c r="A17">
        <v>13</v>
      </c>
      <c r="B17" s="8" t="s">
        <v>57</v>
      </c>
      <c r="C17" s="8">
        <v>3300</v>
      </c>
      <c r="D17" s="8"/>
      <c r="E17" s="8">
        <f t="shared" si="0"/>
        <v>3300</v>
      </c>
      <c r="F17" s="41">
        <v>3300</v>
      </c>
      <c r="G17" s="8">
        <f t="shared" si="1"/>
        <v>0</v>
      </c>
      <c r="H17" s="8"/>
      <c r="J17" s="23"/>
      <c r="N17" s="8">
        <v>3300</v>
      </c>
    </row>
    <row r="18" spans="1:16" x14ac:dyDescent="0.25">
      <c r="A18">
        <v>14</v>
      </c>
      <c r="B18" s="37" t="s">
        <v>102</v>
      </c>
      <c r="C18" s="8">
        <v>3300</v>
      </c>
      <c r="D18" s="8"/>
      <c r="E18" s="8">
        <f t="shared" si="0"/>
        <v>3300</v>
      </c>
      <c r="F18" s="41">
        <v>3300</v>
      </c>
      <c r="G18" s="8">
        <f t="shared" si="1"/>
        <v>0</v>
      </c>
      <c r="H18" s="8"/>
      <c r="I18" t="s">
        <v>56</v>
      </c>
      <c r="J18" s="40"/>
      <c r="N18" s="8">
        <v>3300</v>
      </c>
    </row>
    <row r="19" spans="1:16" x14ac:dyDescent="0.25">
      <c r="A19">
        <v>15</v>
      </c>
      <c r="B19" s="17" t="s">
        <v>40</v>
      </c>
      <c r="C19" s="17"/>
      <c r="D19" s="8"/>
      <c r="E19" s="8">
        <f t="shared" si="0"/>
        <v>0</v>
      </c>
      <c r="F19" s="41"/>
      <c r="G19" s="8">
        <f t="shared" si="1"/>
        <v>0</v>
      </c>
      <c r="H19" s="8"/>
      <c r="J19" s="40"/>
      <c r="N19" s="17"/>
    </row>
    <row r="20" spans="1:16" x14ac:dyDescent="0.25">
      <c r="A20">
        <v>16</v>
      </c>
      <c r="B20" s="8"/>
      <c r="C20" s="8"/>
      <c r="D20" s="8"/>
      <c r="E20" s="8"/>
      <c r="F20" s="8"/>
      <c r="G20" s="8">
        <f t="shared" si="1"/>
        <v>0</v>
      </c>
      <c r="H20" s="8"/>
      <c r="N20" s="8"/>
    </row>
    <row r="21" spans="1:16" x14ac:dyDescent="0.25">
      <c r="B21" s="9"/>
      <c r="C21" s="7">
        <f>SUM(C5:C20)</f>
        <v>46300</v>
      </c>
      <c r="D21" s="7">
        <f>SUM(D5:D17)</f>
        <v>3000</v>
      </c>
      <c r="E21" s="8">
        <f>SUM(E5:E19)</f>
        <v>49300</v>
      </c>
      <c r="F21" s="8">
        <f>SUM(F5:F20)</f>
        <v>47900</v>
      </c>
      <c r="G21" s="7">
        <f>E21-F21</f>
        <v>1400</v>
      </c>
      <c r="H21" s="7"/>
      <c r="N21" s="7">
        <f>SUM(N5:N20)</f>
        <v>42000</v>
      </c>
    </row>
    <row r="23" spans="1:16" ht="23.25" x14ac:dyDescent="0.35">
      <c r="B23" s="26" t="s">
        <v>9</v>
      </c>
      <c r="N23">
        <v>-18600</v>
      </c>
    </row>
    <row r="24" spans="1:16" x14ac:dyDescent="0.25">
      <c r="B24" t="s">
        <v>83</v>
      </c>
      <c r="C24" s="23"/>
      <c r="D24" s="23"/>
      <c r="E24" s="23"/>
      <c r="F24" s="23" t="s">
        <v>84</v>
      </c>
      <c r="N24">
        <f>N21+N23</f>
        <v>23400</v>
      </c>
      <c r="O24">
        <v>3300</v>
      </c>
      <c r="P24">
        <f>N24-O24</f>
        <v>20100</v>
      </c>
    </row>
    <row r="25" spans="1:16" x14ac:dyDescent="0.25">
      <c r="B25" s="7" t="s">
        <v>10</v>
      </c>
      <c r="C25" s="7" t="s">
        <v>11</v>
      </c>
      <c r="D25" s="7" t="s">
        <v>12</v>
      </c>
      <c r="E25" s="7" t="s">
        <v>59</v>
      </c>
      <c r="F25" s="7" t="s">
        <v>75</v>
      </c>
      <c r="G25" s="7" t="s">
        <v>11</v>
      </c>
      <c r="H25" s="7" t="s">
        <v>12</v>
      </c>
      <c r="I25" s="7" t="s">
        <v>59</v>
      </c>
      <c r="P25">
        <v>18602</v>
      </c>
    </row>
    <row r="26" spans="1:16" x14ac:dyDescent="0.25">
      <c r="B26" s="8" t="s">
        <v>101</v>
      </c>
      <c r="C26" s="12">
        <f>C21</f>
        <v>46300</v>
      </c>
      <c r="D26" s="13">
        <v>0.1</v>
      </c>
      <c r="E26" s="12"/>
      <c r="F26" s="12" t="s">
        <v>101</v>
      </c>
      <c r="G26" s="12">
        <f>F21</f>
        <v>47900</v>
      </c>
      <c r="H26" s="13">
        <v>0.1</v>
      </c>
      <c r="I26" s="8"/>
      <c r="P26">
        <f>P24-P25</f>
        <v>1498</v>
      </c>
    </row>
    <row r="27" spans="1:16" x14ac:dyDescent="0.25">
      <c r="B27" s="8" t="s">
        <v>76</v>
      </c>
      <c r="C27" s="14">
        <f>JUNE!E36</f>
        <v>-25650</v>
      </c>
      <c r="D27" s="8"/>
      <c r="E27" s="8"/>
      <c r="F27" s="8" t="s">
        <v>38</v>
      </c>
      <c r="G27" s="14">
        <f>JUNE!I36</f>
        <v>-15150</v>
      </c>
      <c r="H27" s="8"/>
      <c r="I27" s="8"/>
    </row>
    <row r="28" spans="1:16" x14ac:dyDescent="0.25">
      <c r="B28" s="8" t="s">
        <v>15</v>
      </c>
      <c r="C28" s="12"/>
      <c r="D28" s="8">
        <f>C26*D26</f>
        <v>4630</v>
      </c>
      <c r="E28" s="8"/>
      <c r="F28" s="8"/>
      <c r="G28" s="12"/>
      <c r="H28" s="8">
        <f>H26*C26</f>
        <v>4630</v>
      </c>
      <c r="I28" s="8"/>
    </row>
    <row r="29" spans="1:16" x14ac:dyDescent="0.25">
      <c r="B29" s="17"/>
      <c r="C29" s="12">
        <f>SUM(C26:C28)</f>
        <v>20650</v>
      </c>
      <c r="D29" s="8"/>
      <c r="E29" s="8"/>
      <c r="F29" s="8"/>
      <c r="G29" s="14">
        <f>SUM(G26:G28)</f>
        <v>32750</v>
      </c>
      <c r="H29" s="8"/>
      <c r="I29" s="8"/>
    </row>
    <row r="30" spans="1:16" x14ac:dyDescent="0.25">
      <c r="B30" s="20" t="s">
        <v>16</v>
      </c>
      <c r="C30" s="8"/>
      <c r="D30" s="8"/>
      <c r="E30" s="8"/>
      <c r="F30" s="7" t="s">
        <v>16</v>
      </c>
      <c r="G30" s="8"/>
      <c r="H30" s="8"/>
      <c r="I30" s="8"/>
    </row>
    <row r="31" spans="1:16" x14ac:dyDescent="0.25">
      <c r="B31" s="43" t="s">
        <v>71</v>
      </c>
      <c r="C31" s="8"/>
      <c r="D31" s="8">
        <f>C18</f>
        <v>3300</v>
      </c>
      <c r="E31" s="20"/>
      <c r="F31" s="43" t="s">
        <v>71</v>
      </c>
      <c r="G31" s="8"/>
      <c r="H31" s="8">
        <f>D31</f>
        <v>3300</v>
      </c>
      <c r="I31" s="8"/>
    </row>
    <row r="32" spans="1:16" x14ac:dyDescent="0.25">
      <c r="B32" s="38">
        <v>43292</v>
      </c>
      <c r="C32" s="8"/>
      <c r="D32" s="8">
        <v>18602</v>
      </c>
      <c r="E32" s="8"/>
      <c r="F32" s="38">
        <v>43292</v>
      </c>
      <c r="G32" s="8"/>
      <c r="H32" s="8">
        <v>18602</v>
      </c>
      <c r="I32" s="8"/>
    </row>
    <row r="33" spans="2:9" x14ac:dyDescent="0.25">
      <c r="B33" s="8" t="s">
        <v>107</v>
      </c>
      <c r="C33" s="8"/>
      <c r="D33" s="8">
        <v>4600</v>
      </c>
      <c r="E33" s="8"/>
      <c r="F33" s="8"/>
      <c r="G33" s="8"/>
      <c r="H33" s="8"/>
      <c r="I33" s="8"/>
    </row>
    <row r="34" spans="2:9" x14ac:dyDescent="0.25">
      <c r="B34" s="38"/>
      <c r="C34" s="8"/>
      <c r="D34" s="8"/>
      <c r="E34" s="38"/>
      <c r="F34" s="38"/>
      <c r="G34" s="8"/>
      <c r="H34" s="8"/>
      <c r="I34" s="8"/>
    </row>
    <row r="35" spans="2:9" x14ac:dyDescent="0.25">
      <c r="B35" s="8"/>
      <c r="C35" s="8"/>
      <c r="D35" s="8"/>
      <c r="E35" s="8"/>
      <c r="F35" s="8"/>
      <c r="G35" s="8"/>
      <c r="H35" s="8"/>
      <c r="I35" s="8"/>
    </row>
    <row r="36" spans="2:9" x14ac:dyDescent="0.25">
      <c r="B36" s="24" t="s">
        <v>8</v>
      </c>
      <c r="C36" s="39">
        <f>C29</f>
        <v>20650</v>
      </c>
      <c r="D36" s="39">
        <f>SUM(D28:D35)</f>
        <v>31132</v>
      </c>
      <c r="E36" s="39">
        <f>C36-D36</f>
        <v>-10482</v>
      </c>
      <c r="F36" s="39"/>
      <c r="G36" s="39">
        <f>G29</f>
        <v>32750</v>
      </c>
      <c r="H36" s="39">
        <f>SUM(H28:H35)</f>
        <v>26532</v>
      </c>
      <c r="I36" s="39">
        <f>G36-H36</f>
        <v>6218</v>
      </c>
    </row>
    <row r="37" spans="2:9" x14ac:dyDescent="0.25">
      <c r="F37" s="23"/>
    </row>
    <row r="39" spans="2:9" x14ac:dyDescent="0.25">
      <c r="B39" s="23" t="s">
        <v>20</v>
      </c>
      <c r="D39" s="23" t="s">
        <v>18</v>
      </c>
      <c r="G39" s="23" t="s">
        <v>19</v>
      </c>
    </row>
    <row r="41" spans="2:9" x14ac:dyDescent="0.25">
      <c r="B41" t="s">
        <v>77</v>
      </c>
      <c r="D41" t="s">
        <v>78</v>
      </c>
      <c r="G41" t="s">
        <v>79</v>
      </c>
    </row>
  </sheetData>
  <pageMargins left="0.25" right="0.25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topLeftCell="A20" workbookViewId="0">
      <selection activeCell="C37" sqref="C37"/>
    </sheetView>
  </sheetViews>
  <sheetFormatPr defaultRowHeight="15" x14ac:dyDescent="0.25"/>
  <cols>
    <col min="1" max="1" width="3.28515625" customWidth="1"/>
    <col min="2" max="2" width="22" customWidth="1"/>
    <col min="5" max="5" width="10.140625" customWidth="1"/>
  </cols>
  <sheetData>
    <row r="1" spans="1:10" ht="15.75" x14ac:dyDescent="0.25">
      <c r="A1" s="27"/>
      <c r="B1" s="30"/>
      <c r="C1" s="44" t="s">
        <v>61</v>
      </c>
      <c r="D1" s="44"/>
      <c r="E1" s="44"/>
      <c r="F1" s="45"/>
      <c r="G1" s="45"/>
      <c r="H1" s="6"/>
    </row>
    <row r="2" spans="1:10" ht="15.75" x14ac:dyDescent="0.25">
      <c r="C2" s="46" t="s">
        <v>62</v>
      </c>
      <c r="D2" s="46"/>
      <c r="E2" s="46"/>
      <c r="F2" s="47"/>
      <c r="G2" s="47"/>
    </row>
    <row r="3" spans="1:10" ht="15.75" x14ac:dyDescent="0.25">
      <c r="C3" s="46" t="s">
        <v>104</v>
      </c>
      <c r="D3" s="46"/>
      <c r="E3" s="46"/>
      <c r="F3" s="47"/>
      <c r="G3" s="47"/>
    </row>
    <row r="4" spans="1:10" x14ac:dyDescent="0.25">
      <c r="B4" s="7" t="s">
        <v>1</v>
      </c>
      <c r="C4" s="7" t="s">
        <v>2</v>
      </c>
      <c r="D4" s="7" t="s">
        <v>3</v>
      </c>
      <c r="E4" s="7" t="s">
        <v>4</v>
      </c>
      <c r="F4" s="7" t="s">
        <v>5</v>
      </c>
      <c r="G4" s="7" t="s">
        <v>6</v>
      </c>
      <c r="H4" s="7"/>
    </row>
    <row r="5" spans="1:10" x14ac:dyDescent="0.25">
      <c r="A5">
        <v>1</v>
      </c>
      <c r="B5" s="8" t="s">
        <v>103</v>
      </c>
      <c r="C5" s="8">
        <v>4300</v>
      </c>
      <c r="D5" s="8"/>
      <c r="E5" s="8">
        <f>C5+D5</f>
        <v>4300</v>
      </c>
      <c r="F5" s="41">
        <v>4300</v>
      </c>
      <c r="G5" s="8">
        <f>E5-F5</f>
        <v>0</v>
      </c>
      <c r="H5" s="8"/>
      <c r="I5" t="s">
        <v>56</v>
      </c>
      <c r="J5" s="23"/>
    </row>
    <row r="6" spans="1:10" x14ac:dyDescent="0.25">
      <c r="A6">
        <v>2</v>
      </c>
      <c r="B6" s="8" t="s">
        <v>94</v>
      </c>
      <c r="C6" s="8">
        <v>4300</v>
      </c>
      <c r="D6" s="8"/>
      <c r="E6" s="8">
        <f t="shared" ref="E6:E19" si="0">C6+D6</f>
        <v>4300</v>
      </c>
      <c r="F6" s="41"/>
      <c r="G6" s="8">
        <f t="shared" ref="G6:G20" si="1">E6-F6</f>
        <v>4300</v>
      </c>
      <c r="H6" s="8"/>
      <c r="J6" s="23"/>
    </row>
    <row r="7" spans="1:10" x14ac:dyDescent="0.25">
      <c r="A7">
        <v>3</v>
      </c>
      <c r="B7" s="8" t="s">
        <v>97</v>
      </c>
      <c r="C7" s="8">
        <v>4300</v>
      </c>
      <c r="D7" s="8"/>
      <c r="E7" s="8">
        <f t="shared" si="0"/>
        <v>4300</v>
      </c>
      <c r="F7" s="41">
        <v>4300</v>
      </c>
      <c r="G7" s="8">
        <f t="shared" si="1"/>
        <v>0</v>
      </c>
      <c r="H7" s="8"/>
      <c r="J7" s="23"/>
    </row>
    <row r="8" spans="1:10" x14ac:dyDescent="0.25">
      <c r="A8">
        <v>4</v>
      </c>
      <c r="B8" s="8" t="s">
        <v>32</v>
      </c>
      <c r="C8" s="8"/>
      <c r="D8" s="8"/>
      <c r="E8" s="8">
        <f t="shared" si="0"/>
        <v>0</v>
      </c>
      <c r="F8" s="41"/>
      <c r="G8" s="8">
        <f t="shared" si="1"/>
        <v>0</v>
      </c>
      <c r="H8" s="8"/>
      <c r="J8" s="23"/>
    </row>
    <row r="9" spans="1:10" x14ac:dyDescent="0.25">
      <c r="A9">
        <v>5</v>
      </c>
      <c r="B9" s="8" t="s">
        <v>68</v>
      </c>
      <c r="C9" s="8">
        <v>4300</v>
      </c>
      <c r="D9" s="8"/>
      <c r="E9" s="8">
        <f t="shared" si="0"/>
        <v>4300</v>
      </c>
      <c r="F9" s="8">
        <v>4300</v>
      </c>
      <c r="G9" s="8">
        <f t="shared" si="1"/>
        <v>0</v>
      </c>
      <c r="H9" s="8"/>
      <c r="J9" s="23"/>
    </row>
    <row r="10" spans="1:10" x14ac:dyDescent="0.25">
      <c r="A10">
        <v>6</v>
      </c>
      <c r="B10" s="8" t="s">
        <v>60</v>
      </c>
      <c r="C10" s="8">
        <v>3300</v>
      </c>
      <c r="D10" s="8"/>
      <c r="E10" s="8">
        <f t="shared" si="0"/>
        <v>3300</v>
      </c>
      <c r="F10" s="8">
        <v>3300</v>
      </c>
      <c r="G10" s="8">
        <f t="shared" si="1"/>
        <v>0</v>
      </c>
      <c r="H10" s="8"/>
      <c r="J10" s="23"/>
    </row>
    <row r="11" spans="1:10" x14ac:dyDescent="0.25">
      <c r="A11">
        <v>7</v>
      </c>
      <c r="B11" s="8" t="s">
        <v>67</v>
      </c>
      <c r="C11" s="8"/>
      <c r="D11" s="8"/>
      <c r="E11" s="8">
        <f t="shared" si="0"/>
        <v>0</v>
      </c>
      <c r="F11" s="8"/>
      <c r="G11" s="8">
        <f t="shared" si="1"/>
        <v>0</v>
      </c>
      <c r="H11" s="8"/>
      <c r="I11" t="s">
        <v>105</v>
      </c>
      <c r="J11" s="23"/>
    </row>
    <row r="12" spans="1:10" x14ac:dyDescent="0.25">
      <c r="A12">
        <v>8</v>
      </c>
      <c r="B12" s="8" t="s">
        <v>28</v>
      </c>
      <c r="C12" s="8"/>
      <c r="D12" s="8"/>
      <c r="E12" s="8">
        <f t="shared" si="0"/>
        <v>0</v>
      </c>
      <c r="F12" s="8"/>
      <c r="G12" s="8">
        <f t="shared" si="1"/>
        <v>0</v>
      </c>
      <c r="H12" s="8"/>
      <c r="J12" s="23"/>
    </row>
    <row r="13" spans="1:10" x14ac:dyDescent="0.25">
      <c r="A13">
        <v>9</v>
      </c>
      <c r="B13" s="8" t="s">
        <v>81</v>
      </c>
      <c r="C13" s="8">
        <v>4300</v>
      </c>
      <c r="D13" s="8"/>
      <c r="E13" s="8">
        <f t="shared" si="0"/>
        <v>4300</v>
      </c>
      <c r="F13" s="41">
        <v>4300</v>
      </c>
      <c r="G13" s="8">
        <f t="shared" si="1"/>
        <v>0</v>
      </c>
      <c r="H13" s="8"/>
      <c r="J13" s="23"/>
    </row>
    <row r="14" spans="1:10" x14ac:dyDescent="0.25">
      <c r="A14">
        <v>10</v>
      </c>
      <c r="B14" s="8" t="s">
        <v>82</v>
      </c>
      <c r="C14" s="8">
        <v>3300</v>
      </c>
      <c r="D14" s="8"/>
      <c r="E14" s="8">
        <f t="shared" si="0"/>
        <v>3300</v>
      </c>
      <c r="F14" s="8">
        <v>3300</v>
      </c>
      <c r="G14" s="8">
        <f t="shared" si="1"/>
        <v>0</v>
      </c>
      <c r="H14" s="8"/>
      <c r="J14" s="23"/>
    </row>
    <row r="15" spans="1:10" x14ac:dyDescent="0.25">
      <c r="A15">
        <v>11</v>
      </c>
      <c r="B15" s="37" t="s">
        <v>64</v>
      </c>
      <c r="C15" s="8">
        <v>4300</v>
      </c>
      <c r="D15" s="8"/>
      <c r="E15" s="8">
        <f t="shared" si="0"/>
        <v>4300</v>
      </c>
      <c r="F15" s="8">
        <v>4300</v>
      </c>
      <c r="G15" s="8">
        <f t="shared" si="1"/>
        <v>0</v>
      </c>
      <c r="H15" s="8"/>
      <c r="J15" s="40"/>
    </row>
    <row r="16" spans="1:10" x14ac:dyDescent="0.25">
      <c r="A16">
        <v>12</v>
      </c>
      <c r="B16" s="8" t="s">
        <v>39</v>
      </c>
      <c r="C16" s="8">
        <v>3000</v>
      </c>
      <c r="D16" s="8">
        <v>500</v>
      </c>
      <c r="E16" s="8">
        <f t="shared" si="0"/>
        <v>3500</v>
      </c>
      <c r="F16" s="8">
        <v>3000</v>
      </c>
      <c r="G16" s="8">
        <f t="shared" si="1"/>
        <v>500</v>
      </c>
      <c r="H16" s="8"/>
      <c r="I16" t="s">
        <v>105</v>
      </c>
      <c r="J16" s="23"/>
    </row>
    <row r="17" spans="1:10" x14ac:dyDescent="0.25">
      <c r="A17">
        <v>13</v>
      </c>
      <c r="B17" s="8" t="s">
        <v>57</v>
      </c>
      <c r="C17" s="8">
        <v>3300</v>
      </c>
      <c r="D17" s="8"/>
      <c r="E17" s="8">
        <f t="shared" si="0"/>
        <v>3300</v>
      </c>
      <c r="F17" s="41">
        <v>3300</v>
      </c>
      <c r="G17" s="8">
        <f t="shared" si="1"/>
        <v>0</v>
      </c>
      <c r="H17" s="8"/>
      <c r="J17" s="23"/>
    </row>
    <row r="18" spans="1:10" x14ac:dyDescent="0.25">
      <c r="A18">
        <v>14</v>
      </c>
      <c r="B18" s="37" t="s">
        <v>102</v>
      </c>
      <c r="C18" s="8">
        <v>3300</v>
      </c>
      <c r="D18" s="8"/>
      <c r="E18" s="8">
        <f t="shared" si="0"/>
        <v>3300</v>
      </c>
      <c r="F18" s="41">
        <v>3300</v>
      </c>
      <c r="G18" s="8">
        <f t="shared" si="1"/>
        <v>0</v>
      </c>
      <c r="H18" s="8"/>
      <c r="J18" s="40"/>
    </row>
    <row r="19" spans="1:10" x14ac:dyDescent="0.25">
      <c r="A19">
        <v>15</v>
      </c>
      <c r="B19" s="17" t="s">
        <v>40</v>
      </c>
      <c r="C19" s="17"/>
      <c r="D19" s="8"/>
      <c r="E19" s="8">
        <f t="shared" si="0"/>
        <v>0</v>
      </c>
      <c r="F19" s="41"/>
      <c r="G19" s="8">
        <f t="shared" si="1"/>
        <v>0</v>
      </c>
      <c r="H19" s="8"/>
      <c r="J19" s="40"/>
    </row>
    <row r="20" spans="1:10" x14ac:dyDescent="0.25">
      <c r="A20">
        <v>16</v>
      </c>
      <c r="B20" s="8"/>
      <c r="C20" s="8"/>
      <c r="D20" s="8"/>
      <c r="E20" s="8"/>
      <c r="F20" s="8"/>
      <c r="G20" s="8">
        <f t="shared" si="1"/>
        <v>0</v>
      </c>
      <c r="H20" s="8"/>
    </row>
    <row r="21" spans="1:10" x14ac:dyDescent="0.25">
      <c r="B21" s="9"/>
      <c r="C21" s="7">
        <f>SUM(C5:C20)</f>
        <v>42000</v>
      </c>
      <c r="D21" s="7">
        <f>SUM(D5:D17)</f>
        <v>500</v>
      </c>
      <c r="E21" s="8">
        <f>SUM(E5:E19)</f>
        <v>42500</v>
      </c>
      <c r="F21" s="8">
        <f>SUM(F5:F20)</f>
        <v>37700</v>
      </c>
      <c r="G21" s="7">
        <f>E21-F21</f>
        <v>4800</v>
      </c>
      <c r="H21" s="7"/>
    </row>
    <row r="23" spans="1:10" ht="23.25" x14ac:dyDescent="0.35">
      <c r="B23" s="26" t="s">
        <v>9</v>
      </c>
    </row>
    <row r="24" spans="1:10" x14ac:dyDescent="0.25">
      <c r="B24" t="s">
        <v>83</v>
      </c>
      <c r="C24" s="23"/>
      <c r="D24" s="23"/>
      <c r="E24" s="23"/>
      <c r="F24" s="23" t="s">
        <v>84</v>
      </c>
    </row>
    <row r="25" spans="1:10" x14ac:dyDescent="0.25">
      <c r="B25" s="7" t="s">
        <v>10</v>
      </c>
      <c r="C25" s="7" t="s">
        <v>11</v>
      </c>
      <c r="D25" s="7" t="s">
        <v>12</v>
      </c>
      <c r="E25" s="7" t="s">
        <v>59</v>
      </c>
      <c r="F25" s="7" t="s">
        <v>75</v>
      </c>
      <c r="G25" s="7" t="s">
        <v>11</v>
      </c>
      <c r="H25" s="7" t="s">
        <v>12</v>
      </c>
      <c r="I25" s="7" t="s">
        <v>59</v>
      </c>
    </row>
    <row r="26" spans="1:10" x14ac:dyDescent="0.25">
      <c r="B26" s="8" t="s">
        <v>106</v>
      </c>
      <c r="C26" s="12">
        <f>C21</f>
        <v>42000</v>
      </c>
      <c r="D26" s="13">
        <v>0.1</v>
      </c>
      <c r="E26" s="12"/>
      <c r="F26" s="8" t="s">
        <v>106</v>
      </c>
      <c r="G26" s="12">
        <f>F21</f>
        <v>37700</v>
      </c>
      <c r="H26" s="13">
        <v>0.1</v>
      </c>
      <c r="I26" s="8"/>
    </row>
    <row r="27" spans="1:10" x14ac:dyDescent="0.25">
      <c r="B27" s="8" t="s">
        <v>76</v>
      </c>
      <c r="C27" s="14">
        <f>JULY!E36</f>
        <v>-10482</v>
      </c>
      <c r="D27" s="8"/>
      <c r="E27" s="8"/>
      <c r="F27" s="40" t="s">
        <v>38</v>
      </c>
      <c r="G27" s="14">
        <f>JULY!I36</f>
        <v>6218</v>
      </c>
      <c r="H27" s="8"/>
      <c r="I27" s="8"/>
    </row>
    <row r="28" spans="1:10" x14ac:dyDescent="0.25">
      <c r="B28" s="8" t="s">
        <v>15</v>
      </c>
      <c r="C28" s="12"/>
      <c r="D28" s="8">
        <f>C26*D26</f>
        <v>4200</v>
      </c>
      <c r="E28" s="8"/>
      <c r="F28" s="8"/>
      <c r="G28" s="12"/>
      <c r="H28" s="8">
        <f>H26*C26</f>
        <v>4200</v>
      </c>
      <c r="I28" s="8"/>
    </row>
    <row r="29" spans="1:10" x14ac:dyDescent="0.25">
      <c r="B29" s="17"/>
      <c r="C29" s="12">
        <f>SUM(C26:C28)</f>
        <v>31518</v>
      </c>
      <c r="D29" s="8"/>
      <c r="E29" s="8"/>
      <c r="F29" s="8"/>
      <c r="G29" s="14">
        <f>SUM(G26:G28)</f>
        <v>43918</v>
      </c>
      <c r="H29" s="8"/>
      <c r="I29" s="8"/>
    </row>
    <row r="30" spans="1:10" x14ac:dyDescent="0.25">
      <c r="B30" s="20" t="s">
        <v>16</v>
      </c>
      <c r="C30" s="8"/>
      <c r="D30" s="8"/>
      <c r="E30" s="8"/>
      <c r="F30" s="7" t="s">
        <v>16</v>
      </c>
      <c r="G30" s="8"/>
      <c r="H30" s="8"/>
      <c r="I30" s="8"/>
    </row>
    <row r="31" spans="1:10" x14ac:dyDescent="0.25">
      <c r="B31" s="43" t="s">
        <v>71</v>
      </c>
      <c r="C31" s="8"/>
      <c r="D31" s="8">
        <f>C5</f>
        <v>4300</v>
      </c>
      <c r="E31" s="20"/>
      <c r="F31" s="43" t="s">
        <v>71</v>
      </c>
      <c r="G31" s="8"/>
      <c r="H31" s="8">
        <f>D31</f>
        <v>4300</v>
      </c>
      <c r="I31" s="8"/>
    </row>
    <row r="32" spans="1:10" x14ac:dyDescent="0.25">
      <c r="B32" s="38">
        <v>43325</v>
      </c>
      <c r="C32" s="8"/>
      <c r="D32" s="8">
        <v>33561</v>
      </c>
      <c r="E32" s="8"/>
      <c r="F32" s="38">
        <v>43325</v>
      </c>
      <c r="G32" s="8"/>
      <c r="H32" s="8">
        <v>33561</v>
      </c>
      <c r="I32" s="8"/>
    </row>
    <row r="33" spans="2:9" x14ac:dyDescent="0.25">
      <c r="B33" s="8"/>
      <c r="C33" s="8"/>
      <c r="D33" s="8"/>
      <c r="E33" s="8"/>
      <c r="F33" s="8"/>
      <c r="G33" s="8"/>
      <c r="H33" s="8"/>
      <c r="I33" s="8"/>
    </row>
    <row r="34" spans="2:9" x14ac:dyDescent="0.25">
      <c r="B34" s="38"/>
      <c r="C34" s="8"/>
      <c r="D34" s="8"/>
      <c r="E34" s="38"/>
      <c r="F34" s="38"/>
      <c r="G34" s="8"/>
      <c r="H34" s="8"/>
      <c r="I34" s="8"/>
    </row>
    <row r="35" spans="2:9" x14ac:dyDescent="0.25">
      <c r="B35" s="8"/>
      <c r="C35" s="8"/>
      <c r="D35" s="8"/>
      <c r="E35" s="8"/>
      <c r="F35" s="8"/>
      <c r="G35" s="8"/>
      <c r="H35" s="8"/>
      <c r="I35" s="8"/>
    </row>
    <row r="36" spans="2:9" x14ac:dyDescent="0.25">
      <c r="B36" s="24" t="s">
        <v>8</v>
      </c>
      <c r="C36" s="39">
        <f>C29</f>
        <v>31518</v>
      </c>
      <c r="D36" s="39">
        <f>SUM(D28:D35)</f>
        <v>42061</v>
      </c>
      <c r="E36" s="39">
        <f>C36-D36</f>
        <v>-10543</v>
      </c>
      <c r="F36" s="39"/>
      <c r="G36" s="39">
        <f>G29</f>
        <v>43918</v>
      </c>
      <c r="H36" s="39">
        <f>SUM(H28:H35)</f>
        <v>42061</v>
      </c>
      <c r="I36" s="39">
        <f>G36-H36</f>
        <v>1857</v>
      </c>
    </row>
    <row r="37" spans="2:9" x14ac:dyDescent="0.25">
      <c r="F37" s="23"/>
    </row>
    <row r="39" spans="2:9" x14ac:dyDescent="0.25">
      <c r="B39" s="23" t="s">
        <v>20</v>
      </c>
      <c r="D39" s="23" t="s">
        <v>18</v>
      </c>
      <c r="G39" s="23" t="s">
        <v>19</v>
      </c>
    </row>
    <row r="41" spans="2:9" x14ac:dyDescent="0.25">
      <c r="B41" t="s">
        <v>77</v>
      </c>
      <c r="D41" t="s">
        <v>78</v>
      </c>
      <c r="G41" t="s">
        <v>79</v>
      </c>
    </row>
  </sheetData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topLeftCell="A4" workbookViewId="0">
      <selection activeCell="D37" sqref="D37"/>
    </sheetView>
  </sheetViews>
  <sheetFormatPr defaultRowHeight="15" x14ac:dyDescent="0.25"/>
  <cols>
    <col min="1" max="1" width="3.28515625" customWidth="1"/>
    <col min="2" max="2" width="22" customWidth="1"/>
    <col min="5" max="5" width="10.28515625" customWidth="1"/>
    <col min="6" max="6" width="9.42578125" customWidth="1"/>
    <col min="7" max="7" width="10.42578125" customWidth="1"/>
  </cols>
  <sheetData>
    <row r="1" spans="1:10" ht="15.75" x14ac:dyDescent="0.25">
      <c r="A1" s="27"/>
      <c r="B1" s="30"/>
      <c r="C1" s="44" t="s">
        <v>61</v>
      </c>
      <c r="D1" s="44"/>
      <c r="E1" s="44"/>
      <c r="F1" s="45"/>
      <c r="G1" s="45"/>
      <c r="H1" s="6"/>
    </row>
    <row r="2" spans="1:10" ht="15.75" x14ac:dyDescent="0.25">
      <c r="C2" s="46" t="s">
        <v>62</v>
      </c>
      <c r="D2" s="46"/>
      <c r="E2" s="46"/>
      <c r="F2" s="47"/>
      <c r="G2" s="47"/>
    </row>
    <row r="3" spans="1:10" ht="15.75" x14ac:dyDescent="0.25">
      <c r="C3" s="46" t="s">
        <v>109</v>
      </c>
      <c r="D3" s="46"/>
      <c r="E3" s="46"/>
      <c r="F3" s="47"/>
      <c r="G3" s="47"/>
    </row>
    <row r="4" spans="1:10" x14ac:dyDescent="0.25">
      <c r="B4" s="7" t="s">
        <v>1</v>
      </c>
      <c r="C4" s="7" t="s">
        <v>2</v>
      </c>
      <c r="D4" s="7" t="s">
        <v>3</v>
      </c>
      <c r="E4" s="7" t="s">
        <v>4</v>
      </c>
      <c r="F4" s="7" t="s">
        <v>5</v>
      </c>
      <c r="G4" s="7" t="s">
        <v>6</v>
      </c>
      <c r="H4" s="7"/>
    </row>
    <row r="5" spans="1:10" x14ac:dyDescent="0.25">
      <c r="A5">
        <v>1</v>
      </c>
      <c r="B5" s="8" t="s">
        <v>103</v>
      </c>
      <c r="C5" s="8">
        <v>4300</v>
      </c>
      <c r="D5" s="8"/>
      <c r="E5" s="8">
        <f>C5+D5</f>
        <v>4300</v>
      </c>
      <c r="F5" s="41">
        <v>4300</v>
      </c>
      <c r="G5" s="8">
        <f>E5-F5</f>
        <v>0</v>
      </c>
      <c r="H5" s="8"/>
      <c r="J5" s="23"/>
    </row>
    <row r="6" spans="1:10" x14ac:dyDescent="0.25">
      <c r="A6">
        <v>2</v>
      </c>
      <c r="B6" s="8" t="s">
        <v>26</v>
      </c>
      <c r="C6" s="8">
        <v>4300</v>
      </c>
      <c r="D6" s="8"/>
      <c r="E6" s="8">
        <f t="shared" ref="E6:E19" si="0">C6+D6</f>
        <v>4300</v>
      </c>
      <c r="F6" s="41">
        <v>4300</v>
      </c>
      <c r="G6" s="8">
        <f t="shared" ref="G6:G20" si="1">E6-F6</f>
        <v>0</v>
      </c>
      <c r="H6" s="8"/>
      <c r="I6" t="s">
        <v>56</v>
      </c>
      <c r="J6" s="23"/>
    </row>
    <row r="7" spans="1:10" x14ac:dyDescent="0.25">
      <c r="A7">
        <v>3</v>
      </c>
      <c r="B7" s="8" t="s">
        <v>97</v>
      </c>
      <c r="C7" s="8">
        <v>4300</v>
      </c>
      <c r="D7" s="8"/>
      <c r="E7" s="8">
        <f t="shared" si="0"/>
        <v>4300</v>
      </c>
      <c r="F7" s="41">
        <v>4300</v>
      </c>
      <c r="G7" s="8">
        <f t="shared" si="1"/>
        <v>0</v>
      </c>
      <c r="H7" s="8"/>
      <c r="J7" s="23"/>
    </row>
    <row r="8" spans="1:10" x14ac:dyDescent="0.25">
      <c r="A8">
        <v>4</v>
      </c>
      <c r="B8" s="24" t="s">
        <v>32</v>
      </c>
      <c r="C8" s="8"/>
      <c r="D8" s="8"/>
      <c r="E8" s="8">
        <f t="shared" si="0"/>
        <v>0</v>
      </c>
      <c r="F8" s="41"/>
      <c r="G8" s="8">
        <f t="shared" si="1"/>
        <v>0</v>
      </c>
      <c r="H8" s="8"/>
      <c r="J8" s="23"/>
    </row>
    <row r="9" spans="1:10" x14ac:dyDescent="0.25">
      <c r="A9">
        <v>5</v>
      </c>
      <c r="B9" s="8" t="s">
        <v>68</v>
      </c>
      <c r="C9" s="8">
        <v>4300</v>
      </c>
      <c r="D9" s="8"/>
      <c r="E9" s="8">
        <f t="shared" si="0"/>
        <v>4300</v>
      </c>
      <c r="F9" s="8">
        <v>4300</v>
      </c>
      <c r="G9" s="8">
        <f t="shared" si="1"/>
        <v>0</v>
      </c>
      <c r="H9" s="8"/>
      <c r="J9" s="23"/>
    </row>
    <row r="10" spans="1:10" x14ac:dyDescent="0.25">
      <c r="A10">
        <v>6</v>
      </c>
      <c r="B10" s="8" t="s">
        <v>60</v>
      </c>
      <c r="C10" s="8">
        <v>3300</v>
      </c>
      <c r="D10" s="8"/>
      <c r="E10" s="8">
        <f t="shared" si="0"/>
        <v>3300</v>
      </c>
      <c r="F10" s="8">
        <v>3300</v>
      </c>
      <c r="G10" s="8">
        <f t="shared" si="1"/>
        <v>0</v>
      </c>
      <c r="H10" s="8"/>
      <c r="J10" s="23"/>
    </row>
    <row r="11" spans="1:10" x14ac:dyDescent="0.25">
      <c r="A11">
        <v>7</v>
      </c>
      <c r="B11" s="8" t="s">
        <v>111</v>
      </c>
      <c r="C11" s="8">
        <v>4300</v>
      </c>
      <c r="D11" s="8"/>
      <c r="E11" s="8">
        <f t="shared" si="0"/>
        <v>4300</v>
      </c>
      <c r="F11" s="8">
        <v>4300</v>
      </c>
      <c r="G11" s="8">
        <f t="shared" si="1"/>
        <v>0</v>
      </c>
      <c r="H11" s="8"/>
      <c r="I11" t="s">
        <v>56</v>
      </c>
      <c r="J11" s="23"/>
    </row>
    <row r="12" spans="1:10" x14ac:dyDescent="0.25">
      <c r="A12">
        <v>8</v>
      </c>
      <c r="B12" s="24" t="s">
        <v>28</v>
      </c>
      <c r="C12" s="8"/>
      <c r="D12" s="8"/>
      <c r="E12" s="8">
        <f t="shared" si="0"/>
        <v>0</v>
      </c>
      <c r="F12" s="8"/>
      <c r="G12" s="8">
        <f t="shared" si="1"/>
        <v>0</v>
      </c>
      <c r="H12" s="8"/>
      <c r="J12" s="23"/>
    </row>
    <row r="13" spans="1:10" x14ac:dyDescent="0.25">
      <c r="A13">
        <v>9</v>
      </c>
      <c r="B13" s="8" t="s">
        <v>81</v>
      </c>
      <c r="C13" s="8">
        <v>4300</v>
      </c>
      <c r="D13" s="8"/>
      <c r="E13" s="8">
        <f t="shared" si="0"/>
        <v>4300</v>
      </c>
      <c r="F13" s="41">
        <v>4300</v>
      </c>
      <c r="G13" s="8">
        <f t="shared" si="1"/>
        <v>0</v>
      </c>
      <c r="H13" s="8"/>
      <c r="J13" s="23"/>
    </row>
    <row r="14" spans="1:10" x14ac:dyDescent="0.25">
      <c r="A14">
        <v>10</v>
      </c>
      <c r="B14" s="8" t="s">
        <v>82</v>
      </c>
      <c r="C14" s="8">
        <v>3300</v>
      </c>
      <c r="D14" s="8"/>
      <c r="E14" s="8">
        <f t="shared" si="0"/>
        <v>3300</v>
      </c>
      <c r="F14" s="8">
        <v>3300</v>
      </c>
      <c r="G14" s="8">
        <f t="shared" si="1"/>
        <v>0</v>
      </c>
      <c r="H14" s="8"/>
      <c r="J14" s="23"/>
    </row>
    <row r="15" spans="1:10" x14ac:dyDescent="0.25">
      <c r="A15">
        <v>11</v>
      </c>
      <c r="B15" s="37" t="s">
        <v>64</v>
      </c>
      <c r="C15" s="8">
        <v>4300</v>
      </c>
      <c r="D15" s="8"/>
      <c r="E15" s="8">
        <f t="shared" si="0"/>
        <v>4300</v>
      </c>
      <c r="F15" s="8">
        <v>4300</v>
      </c>
      <c r="G15" s="8">
        <f t="shared" si="1"/>
        <v>0</v>
      </c>
      <c r="H15" s="8"/>
      <c r="J15" s="40"/>
    </row>
    <row r="16" spans="1:10" x14ac:dyDescent="0.25">
      <c r="A16">
        <v>12</v>
      </c>
      <c r="B16" s="8" t="s">
        <v>39</v>
      </c>
      <c r="C16" s="8">
        <v>3000</v>
      </c>
      <c r="D16" s="8">
        <v>500</v>
      </c>
      <c r="E16" s="8">
        <f t="shared" si="0"/>
        <v>3500</v>
      </c>
      <c r="F16" s="8"/>
      <c r="G16" s="8">
        <f t="shared" si="1"/>
        <v>3500</v>
      </c>
      <c r="H16" s="8"/>
      <c r="J16" s="23"/>
    </row>
    <row r="17" spans="1:10" x14ac:dyDescent="0.25">
      <c r="A17">
        <v>13</v>
      </c>
      <c r="B17" s="8" t="s">
        <v>57</v>
      </c>
      <c r="C17" s="8">
        <v>3300</v>
      </c>
      <c r="D17" s="8"/>
      <c r="E17" s="8">
        <f t="shared" si="0"/>
        <v>3300</v>
      </c>
      <c r="F17" s="41">
        <v>3300</v>
      </c>
      <c r="G17" s="8">
        <f t="shared" si="1"/>
        <v>0</v>
      </c>
      <c r="H17" s="8"/>
      <c r="J17" s="23"/>
    </row>
    <row r="18" spans="1:10" x14ac:dyDescent="0.25">
      <c r="A18">
        <v>14</v>
      </c>
      <c r="B18" s="37" t="s">
        <v>102</v>
      </c>
      <c r="C18" s="8">
        <v>3300</v>
      </c>
      <c r="D18" s="8"/>
      <c r="E18" s="8">
        <f t="shared" si="0"/>
        <v>3300</v>
      </c>
      <c r="F18" s="41">
        <v>3300</v>
      </c>
      <c r="G18" s="8">
        <f t="shared" si="1"/>
        <v>0</v>
      </c>
      <c r="H18" s="8"/>
      <c r="J18" s="40"/>
    </row>
    <row r="19" spans="1:10" x14ac:dyDescent="0.25">
      <c r="A19">
        <v>15</v>
      </c>
      <c r="B19" s="17" t="s">
        <v>40</v>
      </c>
      <c r="C19" s="17"/>
      <c r="D19" s="8"/>
      <c r="E19" s="8">
        <f t="shared" si="0"/>
        <v>0</v>
      </c>
      <c r="F19" s="41"/>
      <c r="G19" s="8">
        <f t="shared" si="1"/>
        <v>0</v>
      </c>
      <c r="H19" s="8"/>
      <c r="J19" s="40"/>
    </row>
    <row r="20" spans="1:10" x14ac:dyDescent="0.25">
      <c r="A20">
        <v>16</v>
      </c>
      <c r="B20" s="8"/>
      <c r="C20" s="8"/>
      <c r="D20" s="8"/>
      <c r="E20" s="8"/>
      <c r="F20" s="8"/>
      <c r="G20" s="8">
        <f t="shared" si="1"/>
        <v>0</v>
      </c>
      <c r="H20" s="8"/>
    </row>
    <row r="21" spans="1:10" x14ac:dyDescent="0.25">
      <c r="B21" s="9"/>
      <c r="C21" s="7">
        <f>SUM(C5:C20)</f>
        <v>46300</v>
      </c>
      <c r="D21" s="7">
        <f>SUM(D5:D17)</f>
        <v>500</v>
      </c>
      <c r="E21" s="8">
        <f>SUM(E5:E19)</f>
        <v>46800</v>
      </c>
      <c r="F21" s="8">
        <f>SUM(F5:F20)</f>
        <v>43300</v>
      </c>
      <c r="G21" s="7">
        <f>E21-F21</f>
        <v>3500</v>
      </c>
      <c r="H21" s="7"/>
    </row>
    <row r="23" spans="1:10" ht="23.25" x14ac:dyDescent="0.35">
      <c r="B23" s="26" t="s">
        <v>9</v>
      </c>
    </row>
    <row r="24" spans="1:10" x14ac:dyDescent="0.25">
      <c r="B24" t="s">
        <v>83</v>
      </c>
      <c r="C24" s="23"/>
      <c r="D24" s="23"/>
      <c r="E24" s="23"/>
      <c r="F24" s="23" t="s">
        <v>84</v>
      </c>
    </row>
    <row r="25" spans="1:10" x14ac:dyDescent="0.25">
      <c r="B25" s="7" t="s">
        <v>10</v>
      </c>
      <c r="C25" s="7" t="s">
        <v>11</v>
      </c>
      <c r="D25" s="7" t="s">
        <v>12</v>
      </c>
      <c r="E25" s="7" t="s">
        <v>59</v>
      </c>
      <c r="F25" s="7" t="s">
        <v>75</v>
      </c>
      <c r="G25" s="7" t="s">
        <v>11</v>
      </c>
      <c r="H25" s="7" t="s">
        <v>12</v>
      </c>
      <c r="I25" s="7" t="s">
        <v>59</v>
      </c>
    </row>
    <row r="26" spans="1:10" x14ac:dyDescent="0.25">
      <c r="B26" s="8" t="s">
        <v>110</v>
      </c>
      <c r="C26" s="12">
        <f>C21</f>
        <v>46300</v>
      </c>
      <c r="D26" s="13">
        <v>0.1</v>
      </c>
      <c r="E26" s="12"/>
      <c r="F26" s="8" t="s">
        <v>110</v>
      </c>
      <c r="G26" s="12">
        <f>F21</f>
        <v>43300</v>
      </c>
      <c r="H26" s="13">
        <v>0.1</v>
      </c>
      <c r="I26" s="8"/>
    </row>
    <row r="27" spans="1:10" x14ac:dyDescent="0.25">
      <c r="B27" s="8" t="s">
        <v>76</v>
      </c>
      <c r="C27" s="14">
        <f>'AUGUST '!E36</f>
        <v>-10543</v>
      </c>
      <c r="D27" s="8"/>
      <c r="E27" s="8"/>
      <c r="F27" s="40" t="s">
        <v>38</v>
      </c>
      <c r="G27" s="14">
        <f>'AUGUST '!I36</f>
        <v>1857</v>
      </c>
      <c r="H27" s="8"/>
      <c r="I27" s="8"/>
    </row>
    <row r="28" spans="1:10" x14ac:dyDescent="0.25">
      <c r="B28" s="8" t="s">
        <v>15</v>
      </c>
      <c r="C28" s="12"/>
      <c r="D28" s="8">
        <f>C26*D26</f>
        <v>4630</v>
      </c>
      <c r="E28" s="8"/>
      <c r="F28" s="8"/>
      <c r="G28" s="12"/>
      <c r="H28" s="8">
        <f>H26*C26</f>
        <v>4630</v>
      </c>
      <c r="I28" s="8"/>
    </row>
    <row r="29" spans="1:10" x14ac:dyDescent="0.25">
      <c r="B29" s="17"/>
      <c r="C29" s="12">
        <f>SUM(C26:C28)</f>
        <v>35757</v>
      </c>
      <c r="D29" s="8"/>
      <c r="E29" s="8"/>
      <c r="F29" s="8"/>
      <c r="G29" s="14">
        <f>SUM(G26:G28)</f>
        <v>45157</v>
      </c>
      <c r="H29" s="8"/>
      <c r="I29" s="8"/>
    </row>
    <row r="30" spans="1:10" x14ac:dyDescent="0.25">
      <c r="B30" s="20" t="s">
        <v>16</v>
      </c>
      <c r="C30" s="8"/>
      <c r="D30" s="8"/>
      <c r="E30" s="8"/>
      <c r="F30" s="7" t="s">
        <v>16</v>
      </c>
      <c r="G30" s="8"/>
      <c r="H30" s="8"/>
      <c r="I30" s="8"/>
    </row>
    <row r="31" spans="1:10" x14ac:dyDescent="0.25">
      <c r="B31" s="43" t="s">
        <v>71</v>
      </c>
      <c r="C31" s="8"/>
      <c r="D31" s="8">
        <f>C11+C6</f>
        <v>8600</v>
      </c>
      <c r="E31" s="20"/>
      <c r="F31" s="43" t="s">
        <v>71</v>
      </c>
      <c r="G31" s="8"/>
      <c r="H31" s="8">
        <f>D31</f>
        <v>8600</v>
      </c>
      <c r="I31" s="8"/>
    </row>
    <row r="32" spans="1:10" x14ac:dyDescent="0.25">
      <c r="B32" s="38">
        <v>43355</v>
      </c>
      <c r="C32" s="8"/>
      <c r="D32" s="8">
        <v>33500</v>
      </c>
      <c r="E32" s="8"/>
      <c r="F32" s="38">
        <v>43355</v>
      </c>
      <c r="G32" s="8"/>
      <c r="H32" s="8">
        <v>33500</v>
      </c>
      <c r="I32" s="8"/>
    </row>
    <row r="33" spans="2:9" x14ac:dyDescent="0.25">
      <c r="B33" s="8"/>
      <c r="C33" s="8"/>
      <c r="D33" s="8"/>
      <c r="E33" s="8"/>
      <c r="F33" s="8"/>
      <c r="G33" s="8"/>
      <c r="H33" s="8"/>
      <c r="I33" s="8"/>
    </row>
    <row r="34" spans="2:9" x14ac:dyDescent="0.25">
      <c r="B34" s="38"/>
      <c r="C34" s="8"/>
      <c r="D34" s="8"/>
      <c r="E34" s="38"/>
      <c r="F34" s="38"/>
      <c r="G34" s="8"/>
      <c r="H34" s="8"/>
      <c r="I34" s="8"/>
    </row>
    <row r="35" spans="2:9" x14ac:dyDescent="0.25">
      <c r="B35" s="8"/>
      <c r="C35" s="8"/>
      <c r="D35" s="8"/>
      <c r="E35" s="8"/>
      <c r="F35" s="8"/>
      <c r="G35" s="8"/>
      <c r="H35" s="8"/>
      <c r="I35" s="8"/>
    </row>
    <row r="36" spans="2:9" x14ac:dyDescent="0.25">
      <c r="B36" s="24" t="s">
        <v>8</v>
      </c>
      <c r="C36" s="39">
        <f>C29</f>
        <v>35757</v>
      </c>
      <c r="D36" s="39">
        <f>SUM(D28:D35)</f>
        <v>46730</v>
      </c>
      <c r="E36" s="39">
        <f>C36-D36</f>
        <v>-10973</v>
      </c>
      <c r="F36" s="39"/>
      <c r="G36" s="39">
        <f>G29</f>
        <v>45157</v>
      </c>
      <c r="H36" s="39">
        <f>SUM(H28:H35)</f>
        <v>46730</v>
      </c>
      <c r="I36" s="39">
        <f>G36-H36</f>
        <v>-1573</v>
      </c>
    </row>
    <row r="37" spans="2:9" x14ac:dyDescent="0.25">
      <c r="F37" s="23"/>
    </row>
    <row r="39" spans="2:9" x14ac:dyDescent="0.25">
      <c r="B39" s="23" t="s">
        <v>20</v>
      </c>
      <c r="D39" s="23" t="s">
        <v>18</v>
      </c>
      <c r="G39" s="23" t="s">
        <v>19</v>
      </c>
    </row>
    <row r="41" spans="2:9" x14ac:dyDescent="0.25">
      <c r="B41" t="s">
        <v>77</v>
      </c>
      <c r="D41" t="s">
        <v>78</v>
      </c>
      <c r="G41" t="s">
        <v>79</v>
      </c>
    </row>
  </sheetData>
  <pageMargins left="0" right="0" top="0" bottom="0" header="0" footer="0.3"/>
  <pageSetup paperSize="9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1"/>
  <sheetViews>
    <sheetView workbookViewId="0">
      <selection activeCell="O35" sqref="O35"/>
    </sheetView>
  </sheetViews>
  <sheetFormatPr defaultRowHeight="15" x14ac:dyDescent="0.25"/>
  <cols>
    <col min="1" max="1" width="3.28515625" customWidth="1"/>
    <col min="2" max="2" width="19.7109375" customWidth="1"/>
    <col min="5" max="5" width="10.28515625" customWidth="1"/>
    <col min="6" max="6" width="10.5703125" customWidth="1"/>
    <col min="7" max="7" width="10.42578125" customWidth="1"/>
  </cols>
  <sheetData>
    <row r="1" spans="1:10" ht="15.75" x14ac:dyDescent="0.25">
      <c r="A1" s="27"/>
      <c r="B1" s="30"/>
      <c r="C1" s="44" t="s">
        <v>61</v>
      </c>
      <c r="D1" s="44"/>
      <c r="E1" s="44"/>
      <c r="F1" s="45"/>
      <c r="G1" s="45"/>
      <c r="H1" s="6"/>
    </row>
    <row r="2" spans="1:10" ht="15.75" x14ac:dyDescent="0.25">
      <c r="C2" s="46" t="s">
        <v>62</v>
      </c>
      <c r="D2" s="46"/>
      <c r="E2" s="46"/>
      <c r="F2" s="47"/>
      <c r="G2" s="47"/>
    </row>
    <row r="3" spans="1:10" ht="15.75" x14ac:dyDescent="0.25">
      <c r="C3" s="46" t="s">
        <v>113</v>
      </c>
      <c r="D3" s="46"/>
      <c r="E3" s="46"/>
      <c r="F3" s="47"/>
      <c r="G3" s="47"/>
    </row>
    <row r="4" spans="1:10" x14ac:dyDescent="0.25">
      <c r="B4" s="7" t="s">
        <v>1</v>
      </c>
      <c r="C4" s="7" t="s">
        <v>2</v>
      </c>
      <c r="D4" s="7" t="s">
        <v>3</v>
      </c>
      <c r="E4" s="7" t="s">
        <v>4</v>
      </c>
      <c r="F4" s="7" t="s">
        <v>5</v>
      </c>
      <c r="G4" s="7" t="s">
        <v>6</v>
      </c>
      <c r="H4" s="7"/>
    </row>
    <row r="5" spans="1:10" x14ac:dyDescent="0.25">
      <c r="A5">
        <v>1</v>
      </c>
      <c r="B5" s="8" t="s">
        <v>103</v>
      </c>
      <c r="C5" s="8">
        <v>4300</v>
      </c>
      <c r="D5" s="8"/>
      <c r="E5" s="8">
        <f>C5+D5</f>
        <v>4300</v>
      </c>
      <c r="F5" s="41">
        <v>3000</v>
      </c>
      <c r="G5" s="8">
        <f>E5-F5</f>
        <v>1300</v>
      </c>
      <c r="H5" s="8"/>
      <c r="J5" s="23">
        <v>4000</v>
      </c>
    </row>
    <row r="6" spans="1:10" x14ac:dyDescent="0.25">
      <c r="A6">
        <v>2</v>
      </c>
      <c r="B6" s="8" t="s">
        <v>114</v>
      </c>
      <c r="C6" s="8">
        <v>4300</v>
      </c>
      <c r="D6" s="8"/>
      <c r="E6" s="8">
        <f t="shared" ref="E6:E19" si="0">C6+D6</f>
        <v>4300</v>
      </c>
      <c r="F6" s="41">
        <v>4300</v>
      </c>
      <c r="G6" s="8">
        <f t="shared" ref="G6:G20" si="1">E6-F6</f>
        <v>0</v>
      </c>
      <c r="H6" s="8"/>
      <c r="J6" s="23">
        <v>4000</v>
      </c>
    </row>
    <row r="7" spans="1:10" x14ac:dyDescent="0.25">
      <c r="A7">
        <v>3</v>
      </c>
      <c r="B7" s="8" t="s">
        <v>97</v>
      </c>
      <c r="C7" s="8">
        <v>4300</v>
      </c>
      <c r="D7" s="8"/>
      <c r="E7" s="8">
        <f t="shared" si="0"/>
        <v>4300</v>
      </c>
      <c r="F7" s="41">
        <v>4300</v>
      </c>
      <c r="G7" s="8">
        <f t="shared" si="1"/>
        <v>0</v>
      </c>
      <c r="H7" s="8"/>
      <c r="J7" s="23">
        <v>4000</v>
      </c>
    </row>
    <row r="8" spans="1:10" x14ac:dyDescent="0.25">
      <c r="A8">
        <v>4</v>
      </c>
      <c r="B8" s="24" t="s">
        <v>32</v>
      </c>
      <c r="C8" s="8"/>
      <c r="D8" s="8"/>
      <c r="E8" s="8">
        <f t="shared" si="0"/>
        <v>0</v>
      </c>
      <c r="F8" s="41"/>
      <c r="G8" s="8">
        <f t="shared" si="1"/>
        <v>0</v>
      </c>
      <c r="H8" s="8"/>
      <c r="J8" s="23"/>
    </row>
    <row r="9" spans="1:10" x14ac:dyDescent="0.25">
      <c r="A9">
        <v>5</v>
      </c>
      <c r="B9" s="8" t="s">
        <v>68</v>
      </c>
      <c r="C9" s="8">
        <v>4300</v>
      </c>
      <c r="D9" s="8"/>
      <c r="E9" s="8">
        <f t="shared" si="0"/>
        <v>4300</v>
      </c>
      <c r="F9" s="8">
        <v>4300</v>
      </c>
      <c r="G9" s="8">
        <f t="shared" si="1"/>
        <v>0</v>
      </c>
      <c r="H9" s="8"/>
      <c r="J9" s="40">
        <v>4000</v>
      </c>
    </row>
    <row r="10" spans="1:10" x14ac:dyDescent="0.25">
      <c r="A10">
        <v>6</v>
      </c>
      <c r="B10" s="8" t="s">
        <v>60</v>
      </c>
      <c r="C10" s="8">
        <v>3300</v>
      </c>
      <c r="D10" s="8"/>
      <c r="E10" s="8">
        <f t="shared" si="0"/>
        <v>3300</v>
      </c>
      <c r="F10" s="8">
        <v>3100</v>
      </c>
      <c r="G10" s="8">
        <f t="shared" si="1"/>
        <v>200</v>
      </c>
      <c r="H10" s="8"/>
      <c r="J10" s="40">
        <v>3000</v>
      </c>
    </row>
    <row r="11" spans="1:10" x14ac:dyDescent="0.25">
      <c r="A11">
        <v>7</v>
      </c>
      <c r="B11" s="8" t="s">
        <v>111</v>
      </c>
      <c r="C11" s="8">
        <v>4300</v>
      </c>
      <c r="D11" s="8"/>
      <c r="E11" s="8">
        <f t="shared" si="0"/>
        <v>4300</v>
      </c>
      <c r="F11" s="8">
        <v>4300</v>
      </c>
      <c r="G11" s="8">
        <f t="shared" si="1"/>
        <v>0</v>
      </c>
      <c r="H11" s="8"/>
      <c r="J11" s="40">
        <v>4000</v>
      </c>
    </row>
    <row r="12" spans="1:10" x14ac:dyDescent="0.25">
      <c r="A12">
        <v>8</v>
      </c>
      <c r="B12" s="24" t="s">
        <v>28</v>
      </c>
      <c r="C12" s="8"/>
      <c r="D12" s="8"/>
      <c r="E12" s="8">
        <f t="shared" si="0"/>
        <v>0</v>
      </c>
      <c r="F12" s="8"/>
      <c r="G12" s="8">
        <f t="shared" si="1"/>
        <v>0</v>
      </c>
      <c r="H12" s="8"/>
      <c r="J12" s="23"/>
    </row>
    <row r="13" spans="1:10" x14ac:dyDescent="0.25">
      <c r="A13">
        <v>9</v>
      </c>
      <c r="B13" s="8" t="s">
        <v>81</v>
      </c>
      <c r="C13" s="8">
        <v>4300</v>
      </c>
      <c r="D13" s="8"/>
      <c r="E13" s="8">
        <f t="shared" si="0"/>
        <v>4300</v>
      </c>
      <c r="F13" s="41">
        <v>4300</v>
      </c>
      <c r="G13" s="8">
        <f t="shared" si="1"/>
        <v>0</v>
      </c>
      <c r="H13" s="8"/>
      <c r="J13" s="40">
        <v>4000</v>
      </c>
    </row>
    <row r="14" spans="1:10" x14ac:dyDescent="0.25">
      <c r="A14">
        <v>10</v>
      </c>
      <c r="B14" s="8" t="s">
        <v>82</v>
      </c>
      <c r="C14" s="8">
        <v>3300</v>
      </c>
      <c r="D14" s="8"/>
      <c r="E14" s="8">
        <f t="shared" si="0"/>
        <v>3300</v>
      </c>
      <c r="F14" s="8">
        <v>3300</v>
      </c>
      <c r="G14" s="8">
        <f t="shared" si="1"/>
        <v>0</v>
      </c>
      <c r="H14" s="8"/>
      <c r="J14" s="40">
        <v>3000</v>
      </c>
    </row>
    <row r="15" spans="1:10" x14ac:dyDescent="0.25">
      <c r="A15">
        <v>11</v>
      </c>
      <c r="B15" s="37" t="s">
        <v>64</v>
      </c>
      <c r="C15" s="8">
        <v>4300</v>
      </c>
      <c r="D15" s="8"/>
      <c r="E15" s="8">
        <f t="shared" si="0"/>
        <v>4300</v>
      </c>
      <c r="F15" s="8">
        <v>4300</v>
      </c>
      <c r="G15" s="8">
        <f t="shared" si="1"/>
        <v>0</v>
      </c>
      <c r="H15" s="8"/>
      <c r="J15" s="40">
        <v>4000</v>
      </c>
    </row>
    <row r="16" spans="1:10" x14ac:dyDescent="0.25">
      <c r="A16">
        <v>12</v>
      </c>
      <c r="B16" s="8" t="s">
        <v>39</v>
      </c>
      <c r="C16" s="8">
        <v>3000</v>
      </c>
      <c r="D16" s="8">
        <v>3500</v>
      </c>
      <c r="E16" s="8">
        <f t="shared" si="0"/>
        <v>6500</v>
      </c>
      <c r="F16" s="8">
        <v>6500</v>
      </c>
      <c r="G16" s="8">
        <f t="shared" si="1"/>
        <v>0</v>
      </c>
      <c r="H16" s="8"/>
      <c r="J16" s="40">
        <v>3000</v>
      </c>
    </row>
    <row r="17" spans="1:13" x14ac:dyDescent="0.25">
      <c r="A17">
        <v>13</v>
      </c>
      <c r="B17" s="8" t="s">
        <v>57</v>
      </c>
      <c r="C17" s="8">
        <v>3300</v>
      </c>
      <c r="D17" s="8"/>
      <c r="E17" s="8">
        <f t="shared" si="0"/>
        <v>3300</v>
      </c>
      <c r="F17" s="41">
        <v>3300</v>
      </c>
      <c r="G17" s="8">
        <f t="shared" si="1"/>
        <v>0</v>
      </c>
      <c r="H17" s="8"/>
      <c r="J17" s="40">
        <v>3000</v>
      </c>
    </row>
    <row r="18" spans="1:13" x14ac:dyDescent="0.25">
      <c r="A18">
        <v>14</v>
      </c>
      <c r="B18" s="37" t="s">
        <v>102</v>
      </c>
      <c r="C18" s="8">
        <v>3300</v>
      </c>
      <c r="D18" s="8"/>
      <c r="E18" s="8">
        <f t="shared" si="0"/>
        <v>3300</v>
      </c>
      <c r="F18" s="41"/>
      <c r="G18" s="8">
        <f t="shared" si="1"/>
        <v>3300</v>
      </c>
      <c r="H18" s="8"/>
      <c r="J18" s="40">
        <v>3000</v>
      </c>
    </row>
    <row r="19" spans="1:13" x14ac:dyDescent="0.25">
      <c r="A19">
        <v>15</v>
      </c>
      <c r="B19" s="17" t="s">
        <v>40</v>
      </c>
      <c r="C19" s="17"/>
      <c r="D19" s="8"/>
      <c r="E19" s="8">
        <f t="shared" si="0"/>
        <v>0</v>
      </c>
      <c r="F19" s="41"/>
      <c r="G19" s="8">
        <f t="shared" si="1"/>
        <v>0</v>
      </c>
      <c r="H19" s="8"/>
      <c r="J19" s="40"/>
    </row>
    <row r="20" spans="1:13" x14ac:dyDescent="0.25">
      <c r="A20">
        <v>16</v>
      </c>
      <c r="B20" s="8"/>
      <c r="C20" s="8"/>
      <c r="D20" s="8"/>
      <c r="E20" s="8"/>
      <c r="F20" s="8"/>
      <c r="G20" s="8">
        <f t="shared" si="1"/>
        <v>0</v>
      </c>
      <c r="H20" s="8"/>
    </row>
    <row r="21" spans="1:13" x14ac:dyDescent="0.25">
      <c r="B21" s="9"/>
      <c r="C21" s="7">
        <f>SUM(C5:C20)</f>
        <v>46300</v>
      </c>
      <c r="D21" s="7">
        <f>SUM(D5:D20)</f>
        <v>3500</v>
      </c>
      <c r="E21" s="7">
        <f>SUM(E5:E20)</f>
        <v>49800</v>
      </c>
      <c r="F21" s="7">
        <f>SUM(F5:F20)</f>
        <v>45000</v>
      </c>
      <c r="G21" s="7">
        <f>E21-F21</f>
        <v>4800</v>
      </c>
      <c r="H21" s="7"/>
      <c r="J21">
        <f>SUM(J5:J20)</f>
        <v>43000</v>
      </c>
      <c r="K21">
        <f>D26*J21</f>
        <v>4300</v>
      </c>
      <c r="L21">
        <f>J21-K21</f>
        <v>38700</v>
      </c>
    </row>
    <row r="23" spans="1:13" ht="23.25" x14ac:dyDescent="0.35">
      <c r="B23" s="26" t="s">
        <v>9</v>
      </c>
    </row>
    <row r="24" spans="1:13" x14ac:dyDescent="0.25">
      <c r="B24" t="s">
        <v>83</v>
      </c>
      <c r="C24" s="23"/>
      <c r="D24" s="23"/>
      <c r="E24" s="23"/>
      <c r="F24" s="23" t="s">
        <v>84</v>
      </c>
    </row>
    <row r="25" spans="1:13" x14ac:dyDescent="0.25">
      <c r="B25" s="7" t="s">
        <v>10</v>
      </c>
      <c r="C25" s="7" t="s">
        <v>11</v>
      </c>
      <c r="D25" s="7" t="s">
        <v>12</v>
      </c>
      <c r="E25" s="7" t="s">
        <v>59</v>
      </c>
      <c r="F25" s="7" t="s">
        <v>75</v>
      </c>
      <c r="G25" s="7" t="s">
        <v>11</v>
      </c>
      <c r="H25" s="7" t="s">
        <v>12</v>
      </c>
      <c r="I25" s="7" t="s">
        <v>59</v>
      </c>
    </row>
    <row r="26" spans="1:13" x14ac:dyDescent="0.25">
      <c r="B26" s="8" t="s">
        <v>112</v>
      </c>
      <c r="C26" s="12">
        <f>C21</f>
        <v>46300</v>
      </c>
      <c r="D26" s="13">
        <v>0.1</v>
      </c>
      <c r="E26" s="12"/>
      <c r="F26" s="8" t="s">
        <v>112</v>
      </c>
      <c r="G26" s="12">
        <f>F21</f>
        <v>45000</v>
      </c>
      <c r="H26" s="13">
        <v>0.1</v>
      </c>
      <c r="I26" s="8"/>
    </row>
    <row r="27" spans="1:13" x14ac:dyDescent="0.25">
      <c r="B27" s="8" t="s">
        <v>76</v>
      </c>
      <c r="C27" s="14">
        <f>SEP!E36</f>
        <v>-10973</v>
      </c>
      <c r="D27" s="8"/>
      <c r="E27" s="8"/>
      <c r="F27" s="40" t="s">
        <v>38</v>
      </c>
      <c r="G27" s="14">
        <f>SEP!I36</f>
        <v>-1573</v>
      </c>
      <c r="H27" s="8"/>
      <c r="I27" s="8"/>
    </row>
    <row r="28" spans="1:13" x14ac:dyDescent="0.25">
      <c r="B28" s="8" t="s">
        <v>15</v>
      </c>
      <c r="C28" s="12"/>
      <c r="D28" s="8">
        <f>C26*D26</f>
        <v>4630</v>
      </c>
      <c r="E28" s="8"/>
      <c r="F28" s="8"/>
      <c r="G28" s="12"/>
      <c r="H28" s="8">
        <f>H26*C26</f>
        <v>4630</v>
      </c>
      <c r="I28" s="8"/>
    </row>
    <row r="29" spans="1:13" x14ac:dyDescent="0.25">
      <c r="B29" s="17"/>
      <c r="C29" s="12">
        <f>SUM(C26:C28)</f>
        <v>35327</v>
      </c>
      <c r="D29" s="8"/>
      <c r="E29" s="8"/>
      <c r="F29" s="8"/>
      <c r="G29" s="14">
        <f>SUM(G26:G28)</f>
        <v>43427</v>
      </c>
      <c r="H29" s="8"/>
      <c r="I29" s="8"/>
      <c r="M29" s="50">
        <f>C26+E36</f>
        <v>27692</v>
      </c>
    </row>
    <row r="30" spans="1:13" x14ac:dyDescent="0.25">
      <c r="B30" s="20" t="s">
        <v>16</v>
      </c>
      <c r="C30" s="8"/>
      <c r="D30" s="8"/>
      <c r="E30" s="8"/>
      <c r="F30" s="7" t="s">
        <v>16</v>
      </c>
      <c r="G30" s="8"/>
      <c r="H30" s="8"/>
      <c r="I30" s="8"/>
    </row>
    <row r="31" spans="1:13" x14ac:dyDescent="0.25">
      <c r="B31" s="48">
        <v>43384</v>
      </c>
      <c r="C31" s="8"/>
      <c r="D31" s="8">
        <v>35805</v>
      </c>
      <c r="E31" s="20"/>
      <c r="F31" s="48">
        <v>43384</v>
      </c>
      <c r="G31" s="8"/>
      <c r="H31" s="8">
        <v>35805</v>
      </c>
      <c r="I31" s="8"/>
    </row>
    <row r="32" spans="1:13" x14ac:dyDescent="0.25">
      <c r="B32" s="38" t="s">
        <v>115</v>
      </c>
      <c r="C32" s="8"/>
      <c r="D32" s="8">
        <v>3500</v>
      </c>
      <c r="E32" s="8"/>
      <c r="F32" s="38" t="s">
        <v>115</v>
      </c>
      <c r="G32" s="8"/>
      <c r="H32" s="8">
        <v>3500</v>
      </c>
      <c r="I32" s="8"/>
    </row>
    <row r="33" spans="2:9" x14ac:dyDescent="0.25">
      <c r="B33" s="38" t="s">
        <v>128</v>
      </c>
      <c r="C33" s="8"/>
      <c r="D33" s="8">
        <v>10000</v>
      </c>
      <c r="E33" s="8"/>
      <c r="F33" s="38" t="s">
        <v>128</v>
      </c>
      <c r="G33" s="8"/>
      <c r="H33" s="8">
        <v>10000</v>
      </c>
      <c r="I33" s="8"/>
    </row>
    <row r="34" spans="2:9" x14ac:dyDescent="0.25">
      <c r="B34" s="38"/>
      <c r="C34" s="8"/>
      <c r="D34" s="8"/>
      <c r="E34" s="38"/>
      <c r="F34" s="38"/>
      <c r="G34" s="8"/>
      <c r="H34" s="8"/>
      <c r="I34" s="8"/>
    </row>
    <row r="35" spans="2:9" x14ac:dyDescent="0.25">
      <c r="B35" s="8"/>
      <c r="C35" s="8"/>
      <c r="D35" s="8"/>
      <c r="E35" s="8"/>
      <c r="F35" s="8"/>
      <c r="G35" s="8"/>
      <c r="H35" s="8"/>
      <c r="I35" s="8"/>
    </row>
    <row r="36" spans="2:9" x14ac:dyDescent="0.25">
      <c r="B36" s="24" t="s">
        <v>8</v>
      </c>
      <c r="C36" s="39">
        <f>C29</f>
        <v>35327</v>
      </c>
      <c r="D36" s="39">
        <f>SUM(D28:D35)</f>
        <v>53935</v>
      </c>
      <c r="E36" s="39">
        <f>C36-D36</f>
        <v>-18608</v>
      </c>
      <c r="F36" s="39"/>
      <c r="G36" s="39">
        <f>G29</f>
        <v>43427</v>
      </c>
      <c r="H36" s="39">
        <f>SUM(H28:H35)</f>
        <v>53935</v>
      </c>
      <c r="I36" s="39">
        <f>G36-H36</f>
        <v>-10508</v>
      </c>
    </row>
    <row r="37" spans="2:9" x14ac:dyDescent="0.25">
      <c r="F37" s="23"/>
    </row>
    <row r="39" spans="2:9" x14ac:dyDescent="0.25">
      <c r="B39" s="23" t="s">
        <v>20</v>
      </c>
      <c r="D39" s="23" t="s">
        <v>18</v>
      </c>
      <c r="G39" s="23" t="s">
        <v>19</v>
      </c>
    </row>
    <row r="41" spans="2:9" x14ac:dyDescent="0.25">
      <c r="B41" t="s">
        <v>77</v>
      </c>
      <c r="D41" t="s">
        <v>78</v>
      </c>
      <c r="G41" t="s">
        <v>79</v>
      </c>
    </row>
  </sheetData>
  <pageMargins left="0.7" right="0.7" top="0.75" bottom="0.75" header="0.3" footer="0.3"/>
  <pageSetup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1"/>
  <sheetViews>
    <sheetView topLeftCell="A10" workbookViewId="0">
      <selection activeCell="K31" sqref="K31"/>
    </sheetView>
  </sheetViews>
  <sheetFormatPr defaultRowHeight="15" x14ac:dyDescent="0.25"/>
  <cols>
    <col min="1" max="1" width="3.28515625" customWidth="1"/>
    <col min="2" max="2" width="19.7109375" customWidth="1"/>
    <col min="5" max="5" width="10.28515625" customWidth="1"/>
    <col min="6" max="6" width="10.5703125" customWidth="1"/>
    <col min="7" max="7" width="10.42578125" customWidth="1"/>
  </cols>
  <sheetData>
    <row r="1" spans="1:10" ht="15.75" x14ac:dyDescent="0.25">
      <c r="A1" s="27"/>
      <c r="B1" s="30"/>
      <c r="C1" s="44" t="s">
        <v>61</v>
      </c>
      <c r="D1" s="44"/>
      <c r="E1" s="44"/>
      <c r="F1" s="45"/>
      <c r="G1" s="45"/>
      <c r="H1" s="6"/>
    </row>
    <row r="2" spans="1:10" ht="15.75" x14ac:dyDescent="0.25">
      <c r="C2" s="46" t="s">
        <v>62</v>
      </c>
      <c r="D2" s="46"/>
      <c r="E2" s="46"/>
      <c r="F2" s="47"/>
      <c r="G2" s="47"/>
    </row>
    <row r="3" spans="1:10" ht="15.75" x14ac:dyDescent="0.25">
      <c r="C3" s="46" t="s">
        <v>116</v>
      </c>
      <c r="D3" s="46"/>
      <c r="E3" s="46"/>
      <c r="F3" s="47"/>
      <c r="G3" s="47"/>
    </row>
    <row r="4" spans="1:10" x14ac:dyDescent="0.25">
      <c r="B4" s="7" t="s">
        <v>1</v>
      </c>
      <c r="C4" s="7" t="s">
        <v>2</v>
      </c>
      <c r="D4" s="7" t="s">
        <v>3</v>
      </c>
      <c r="E4" s="7" t="s">
        <v>4</v>
      </c>
      <c r="F4" s="7" t="s">
        <v>5</v>
      </c>
      <c r="G4" s="7" t="s">
        <v>6</v>
      </c>
      <c r="H4" s="7"/>
    </row>
    <row r="5" spans="1:10" x14ac:dyDescent="0.25">
      <c r="A5">
        <v>1</v>
      </c>
      <c r="B5" s="8" t="s">
        <v>103</v>
      </c>
      <c r="C5" s="8">
        <v>4300</v>
      </c>
      <c r="D5" s="8">
        <v>1300</v>
      </c>
      <c r="E5" s="8">
        <f>C5+D5</f>
        <v>5600</v>
      </c>
      <c r="F5" s="41"/>
      <c r="G5" s="8">
        <f>E5-F5</f>
        <v>5600</v>
      </c>
      <c r="H5" s="8"/>
      <c r="J5" s="23"/>
    </row>
    <row r="6" spans="1:10" x14ac:dyDescent="0.25">
      <c r="A6">
        <v>2</v>
      </c>
      <c r="B6" s="8" t="s">
        <v>114</v>
      </c>
      <c r="C6" s="8">
        <v>4300</v>
      </c>
      <c r="D6" s="8"/>
      <c r="E6" s="8">
        <f t="shared" ref="E6:E19" si="0">C6+D6</f>
        <v>4300</v>
      </c>
      <c r="F6" s="41">
        <v>4300</v>
      </c>
      <c r="G6" s="8">
        <f t="shared" ref="G6:G20" si="1">E6-F6</f>
        <v>0</v>
      </c>
      <c r="H6" s="8"/>
      <c r="J6" s="23"/>
    </row>
    <row r="7" spans="1:10" x14ac:dyDescent="0.25">
      <c r="A7">
        <v>3</v>
      </c>
      <c r="B7" s="8" t="s">
        <v>97</v>
      </c>
      <c r="C7" s="8">
        <v>4300</v>
      </c>
      <c r="D7" s="8"/>
      <c r="E7" s="8">
        <f t="shared" si="0"/>
        <v>4300</v>
      </c>
      <c r="F7" s="41">
        <v>4300</v>
      </c>
      <c r="G7" s="8">
        <f t="shared" si="1"/>
        <v>0</v>
      </c>
      <c r="H7" s="8"/>
      <c r="J7" s="23"/>
    </row>
    <row r="8" spans="1:10" x14ac:dyDescent="0.25">
      <c r="A8">
        <v>4</v>
      </c>
      <c r="B8" s="24" t="s">
        <v>32</v>
      </c>
      <c r="C8" s="8"/>
      <c r="D8" s="8"/>
      <c r="E8" s="8">
        <f t="shared" si="0"/>
        <v>0</v>
      </c>
      <c r="F8" s="41"/>
      <c r="G8" s="8">
        <f t="shared" si="1"/>
        <v>0</v>
      </c>
      <c r="H8" s="8"/>
      <c r="J8" s="23"/>
    </row>
    <row r="9" spans="1:10" x14ac:dyDescent="0.25">
      <c r="A9">
        <v>5</v>
      </c>
      <c r="B9" s="8" t="s">
        <v>68</v>
      </c>
      <c r="C9" s="8">
        <v>4300</v>
      </c>
      <c r="D9" s="8"/>
      <c r="E9" s="8">
        <f t="shared" si="0"/>
        <v>4300</v>
      </c>
      <c r="F9" s="8">
        <v>4300</v>
      </c>
      <c r="G9" s="8">
        <f t="shared" si="1"/>
        <v>0</v>
      </c>
      <c r="H9" s="8"/>
      <c r="J9" s="23"/>
    </row>
    <row r="10" spans="1:10" x14ac:dyDescent="0.25">
      <c r="A10">
        <v>6</v>
      </c>
      <c r="B10" s="8" t="s">
        <v>60</v>
      </c>
      <c r="C10" s="8">
        <v>3300</v>
      </c>
      <c r="D10" s="8">
        <v>200</v>
      </c>
      <c r="E10" s="8">
        <f t="shared" si="0"/>
        <v>3500</v>
      </c>
      <c r="F10" s="8">
        <v>3100</v>
      </c>
      <c r="G10" s="8">
        <f t="shared" si="1"/>
        <v>400</v>
      </c>
      <c r="H10" s="8"/>
      <c r="J10" s="23"/>
    </row>
    <row r="11" spans="1:10" x14ac:dyDescent="0.25">
      <c r="A11">
        <v>7</v>
      </c>
      <c r="B11" s="8" t="s">
        <v>111</v>
      </c>
      <c r="C11" s="8">
        <v>4300</v>
      </c>
      <c r="D11" s="8"/>
      <c r="E11" s="8">
        <f t="shared" si="0"/>
        <v>4300</v>
      </c>
      <c r="F11" s="8">
        <v>4300</v>
      </c>
      <c r="G11" s="8">
        <f t="shared" si="1"/>
        <v>0</v>
      </c>
      <c r="H11" s="8"/>
      <c r="J11" s="23"/>
    </row>
    <row r="12" spans="1:10" x14ac:dyDescent="0.25">
      <c r="A12">
        <v>8</v>
      </c>
      <c r="B12" s="24" t="s">
        <v>28</v>
      </c>
      <c r="C12" s="8"/>
      <c r="D12" s="8"/>
      <c r="E12" s="8">
        <f t="shared" si="0"/>
        <v>0</v>
      </c>
      <c r="F12" s="8"/>
      <c r="G12" s="8">
        <f t="shared" si="1"/>
        <v>0</v>
      </c>
      <c r="H12" s="8"/>
      <c r="J12" s="23"/>
    </row>
    <row r="13" spans="1:10" x14ac:dyDescent="0.25">
      <c r="A13">
        <v>9</v>
      </c>
      <c r="B13" s="8" t="s">
        <v>81</v>
      </c>
      <c r="C13" s="8">
        <v>4300</v>
      </c>
      <c r="D13" s="8"/>
      <c r="E13" s="8">
        <f t="shared" si="0"/>
        <v>4300</v>
      </c>
      <c r="F13" s="41">
        <v>4300</v>
      </c>
      <c r="G13" s="8">
        <f t="shared" si="1"/>
        <v>0</v>
      </c>
      <c r="H13" s="8"/>
      <c r="J13" s="23"/>
    </row>
    <row r="14" spans="1:10" x14ac:dyDescent="0.25">
      <c r="A14">
        <v>10</v>
      </c>
      <c r="B14" s="8" t="s">
        <v>82</v>
      </c>
      <c r="C14" s="8">
        <v>3300</v>
      </c>
      <c r="D14" s="8"/>
      <c r="E14" s="8">
        <f t="shared" si="0"/>
        <v>3300</v>
      </c>
      <c r="F14" s="8">
        <v>3300</v>
      </c>
      <c r="G14" s="8">
        <f t="shared" si="1"/>
        <v>0</v>
      </c>
      <c r="H14" s="8"/>
      <c r="J14" s="23"/>
    </row>
    <row r="15" spans="1:10" x14ac:dyDescent="0.25">
      <c r="A15">
        <v>11</v>
      </c>
      <c r="B15" s="37" t="s">
        <v>64</v>
      </c>
      <c r="C15" s="8">
        <v>4300</v>
      </c>
      <c r="D15" s="8"/>
      <c r="E15" s="8">
        <f t="shared" si="0"/>
        <v>4300</v>
      </c>
      <c r="F15" s="8">
        <v>4300</v>
      </c>
      <c r="G15" s="8">
        <f t="shared" si="1"/>
        <v>0</v>
      </c>
      <c r="H15" s="8"/>
      <c r="J15" s="40"/>
    </row>
    <row r="16" spans="1:10" x14ac:dyDescent="0.25">
      <c r="A16">
        <v>12</v>
      </c>
      <c r="B16" s="8" t="s">
        <v>39</v>
      </c>
      <c r="C16" s="8">
        <v>3000</v>
      </c>
      <c r="D16" s="8"/>
      <c r="E16" s="8">
        <f t="shared" si="0"/>
        <v>3000</v>
      </c>
      <c r="F16" s="8">
        <v>3000</v>
      </c>
      <c r="G16" s="8">
        <f t="shared" si="1"/>
        <v>0</v>
      </c>
      <c r="H16" s="8"/>
      <c r="I16" t="s">
        <v>56</v>
      </c>
      <c r="J16" s="23"/>
    </row>
    <row r="17" spans="1:13" x14ac:dyDescent="0.25">
      <c r="A17">
        <v>13</v>
      </c>
      <c r="B17" s="8" t="s">
        <v>57</v>
      </c>
      <c r="C17" s="8">
        <v>3300</v>
      </c>
      <c r="D17" s="8"/>
      <c r="E17" s="8">
        <f t="shared" si="0"/>
        <v>3300</v>
      </c>
      <c r="F17" s="41">
        <v>3300</v>
      </c>
      <c r="G17" s="8">
        <f t="shared" si="1"/>
        <v>0</v>
      </c>
      <c r="H17" s="8"/>
      <c r="J17" s="23"/>
    </row>
    <row r="18" spans="1:13" x14ac:dyDescent="0.25">
      <c r="A18">
        <v>14</v>
      </c>
      <c r="B18" s="37" t="s">
        <v>102</v>
      </c>
      <c r="C18" s="8">
        <v>3300</v>
      </c>
      <c r="D18" s="8">
        <v>3300</v>
      </c>
      <c r="E18" s="8">
        <f t="shared" si="0"/>
        <v>6600</v>
      </c>
      <c r="F18" s="41">
        <v>6600</v>
      </c>
      <c r="G18" s="8">
        <f t="shared" si="1"/>
        <v>0</v>
      </c>
      <c r="H18" s="8"/>
      <c r="J18" s="40"/>
    </row>
    <row r="19" spans="1:13" x14ac:dyDescent="0.25">
      <c r="A19">
        <v>15</v>
      </c>
      <c r="B19" s="17" t="s">
        <v>40</v>
      </c>
      <c r="C19" s="17"/>
      <c r="D19" s="8"/>
      <c r="E19" s="8">
        <f t="shared" si="0"/>
        <v>0</v>
      </c>
      <c r="F19" s="41"/>
      <c r="G19" s="8">
        <f t="shared" si="1"/>
        <v>0</v>
      </c>
      <c r="H19" s="8"/>
      <c r="J19" s="40"/>
    </row>
    <row r="20" spans="1:13" x14ac:dyDescent="0.25">
      <c r="A20">
        <v>16</v>
      </c>
      <c r="B20" s="8"/>
      <c r="C20" s="8"/>
      <c r="D20" s="8"/>
      <c r="E20" s="8"/>
      <c r="F20" s="8"/>
      <c r="G20" s="8">
        <f t="shared" si="1"/>
        <v>0</v>
      </c>
      <c r="H20" s="8"/>
    </row>
    <row r="21" spans="1:13" x14ac:dyDescent="0.25">
      <c r="B21" s="9"/>
      <c r="C21" s="7">
        <f>SUM(C5:C20)</f>
        <v>46300</v>
      </c>
      <c r="D21" s="7">
        <f>SUM(D5:D20)</f>
        <v>4800</v>
      </c>
      <c r="E21" s="7">
        <f>SUM(E5:E20)</f>
        <v>51100</v>
      </c>
      <c r="F21" s="7">
        <f>SUM(F5:F20)</f>
        <v>45100</v>
      </c>
      <c r="G21" s="7">
        <f>E21-F21</f>
        <v>6000</v>
      </c>
      <c r="H21" s="7"/>
    </row>
    <row r="23" spans="1:13" ht="23.25" x14ac:dyDescent="0.35">
      <c r="B23" s="26" t="s">
        <v>9</v>
      </c>
    </row>
    <row r="24" spans="1:13" x14ac:dyDescent="0.25">
      <c r="B24" t="s">
        <v>83</v>
      </c>
      <c r="C24" s="23"/>
      <c r="D24" s="23"/>
      <c r="E24" s="23"/>
      <c r="F24" s="23" t="s">
        <v>84</v>
      </c>
    </row>
    <row r="25" spans="1:13" x14ac:dyDescent="0.25">
      <c r="B25" s="7" t="s">
        <v>10</v>
      </c>
      <c r="C25" s="7" t="s">
        <v>11</v>
      </c>
      <c r="D25" s="7" t="s">
        <v>12</v>
      </c>
      <c r="E25" s="7" t="s">
        <v>59</v>
      </c>
      <c r="F25" s="7" t="s">
        <v>75</v>
      </c>
      <c r="G25" s="7" t="s">
        <v>11</v>
      </c>
      <c r="H25" s="7" t="s">
        <v>12</v>
      </c>
      <c r="I25" s="7" t="s">
        <v>59</v>
      </c>
    </row>
    <row r="26" spans="1:13" x14ac:dyDescent="0.25">
      <c r="B26" s="8" t="s">
        <v>117</v>
      </c>
      <c r="C26" s="12">
        <f>C21</f>
        <v>46300</v>
      </c>
      <c r="D26" s="13">
        <v>0.1</v>
      </c>
      <c r="E26" s="12"/>
      <c r="F26" s="8" t="s">
        <v>117</v>
      </c>
      <c r="G26" s="12">
        <f>F21</f>
        <v>45100</v>
      </c>
      <c r="H26" s="13">
        <v>0.1</v>
      </c>
      <c r="I26" s="8"/>
    </row>
    <row r="27" spans="1:13" x14ac:dyDescent="0.25">
      <c r="B27" s="8" t="s">
        <v>76</v>
      </c>
      <c r="C27" s="14">
        <f>OCTO!E36</f>
        <v>-18608</v>
      </c>
      <c r="D27" s="8"/>
      <c r="E27" s="8"/>
      <c r="F27" s="40" t="s">
        <v>38</v>
      </c>
      <c r="G27" s="14">
        <f>OCTO!I36</f>
        <v>-10508</v>
      </c>
      <c r="H27" s="8"/>
      <c r="I27" s="8"/>
    </row>
    <row r="28" spans="1:13" x14ac:dyDescent="0.25">
      <c r="B28" s="8" t="s">
        <v>15</v>
      </c>
      <c r="C28" s="12"/>
      <c r="D28" s="8">
        <f>C26*D26</f>
        <v>4630</v>
      </c>
      <c r="E28" s="8"/>
      <c r="F28" s="8"/>
      <c r="G28" s="12"/>
      <c r="H28" s="8">
        <f>H26*C26</f>
        <v>4630</v>
      </c>
      <c r="I28" s="8"/>
    </row>
    <row r="29" spans="1:13" x14ac:dyDescent="0.25">
      <c r="B29" s="17"/>
      <c r="C29" s="12">
        <f>SUM(C26:C28)</f>
        <v>27692</v>
      </c>
      <c r="D29" s="8"/>
      <c r="E29" s="8"/>
      <c r="F29" s="8"/>
      <c r="G29" s="14">
        <f>SUM(G26:G28)</f>
        <v>34592</v>
      </c>
      <c r="H29" s="8"/>
      <c r="I29" s="8"/>
      <c r="M29" s="50"/>
    </row>
    <row r="30" spans="1:13" x14ac:dyDescent="0.25">
      <c r="B30" s="20" t="s">
        <v>16</v>
      </c>
      <c r="C30" s="8"/>
      <c r="D30" s="8"/>
      <c r="E30" s="8"/>
      <c r="F30" s="7" t="s">
        <v>16</v>
      </c>
      <c r="G30" s="8"/>
      <c r="H30" s="8"/>
      <c r="I30" s="8"/>
    </row>
    <row r="31" spans="1:13" x14ac:dyDescent="0.25">
      <c r="B31" s="48" t="s">
        <v>115</v>
      </c>
      <c r="C31" s="8"/>
      <c r="D31" s="8">
        <v>3000</v>
      </c>
      <c r="E31" s="20"/>
      <c r="F31" s="48" t="s">
        <v>115</v>
      </c>
      <c r="G31" s="8"/>
      <c r="H31" s="8">
        <v>3000</v>
      </c>
      <c r="I31" s="8"/>
    </row>
    <row r="32" spans="1:13" x14ac:dyDescent="0.25">
      <c r="B32" s="38">
        <v>43416</v>
      </c>
      <c r="C32" s="8"/>
      <c r="D32" s="8">
        <v>28692</v>
      </c>
      <c r="E32" s="8"/>
      <c r="F32" s="38">
        <v>43416</v>
      </c>
      <c r="G32" s="8"/>
      <c r="H32" s="8">
        <v>28692</v>
      </c>
      <c r="I32" s="8"/>
    </row>
    <row r="33" spans="2:9" x14ac:dyDescent="0.25">
      <c r="B33" s="38"/>
      <c r="C33" s="8"/>
      <c r="D33" s="8"/>
      <c r="E33" s="8"/>
      <c r="F33" s="38"/>
      <c r="G33" s="8"/>
      <c r="H33" s="8"/>
      <c r="I33" s="8"/>
    </row>
    <row r="34" spans="2:9" x14ac:dyDescent="0.25">
      <c r="B34" s="38"/>
      <c r="C34" s="8"/>
      <c r="D34" s="8"/>
      <c r="E34" s="38"/>
      <c r="F34" s="38"/>
      <c r="G34" s="8"/>
      <c r="H34" s="8"/>
      <c r="I34" s="8"/>
    </row>
    <row r="35" spans="2:9" x14ac:dyDescent="0.25">
      <c r="B35" s="8"/>
      <c r="C35" s="8"/>
      <c r="D35" s="8"/>
      <c r="E35" s="8"/>
      <c r="F35" s="8"/>
      <c r="G35" s="8"/>
      <c r="H35" s="8"/>
      <c r="I35" s="8"/>
    </row>
    <row r="36" spans="2:9" x14ac:dyDescent="0.25">
      <c r="B36" s="24" t="s">
        <v>8</v>
      </c>
      <c r="C36" s="39">
        <f>C29</f>
        <v>27692</v>
      </c>
      <c r="D36" s="39">
        <f>SUM(D28:D35)</f>
        <v>36322</v>
      </c>
      <c r="E36" s="39">
        <f>C36-D36</f>
        <v>-8630</v>
      </c>
      <c r="F36" s="39"/>
      <c r="G36" s="39">
        <f>G29</f>
        <v>34592</v>
      </c>
      <c r="H36" s="39">
        <f>SUM(H28:H35)</f>
        <v>36322</v>
      </c>
      <c r="I36" s="39">
        <f>G36-H36</f>
        <v>-1730</v>
      </c>
    </row>
    <row r="37" spans="2:9" x14ac:dyDescent="0.25">
      <c r="F37" s="23"/>
    </row>
    <row r="39" spans="2:9" x14ac:dyDescent="0.25">
      <c r="B39" s="23" t="s">
        <v>20</v>
      </c>
      <c r="D39" s="23" t="s">
        <v>18</v>
      </c>
      <c r="G39" s="23" t="s">
        <v>19</v>
      </c>
    </row>
    <row r="41" spans="2:9" x14ac:dyDescent="0.25">
      <c r="B41" t="s">
        <v>77</v>
      </c>
      <c r="D41" t="s">
        <v>78</v>
      </c>
      <c r="G41" t="s">
        <v>79</v>
      </c>
    </row>
  </sheetData>
  <pageMargins left="0" right="0" top="0" bottom="0" header="0" footer="0.3"/>
  <pageSetup paperSize="9"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3"/>
  <sheetViews>
    <sheetView topLeftCell="A10" workbookViewId="0">
      <selection activeCell="F13" sqref="F13"/>
    </sheetView>
  </sheetViews>
  <sheetFormatPr defaultRowHeight="15" x14ac:dyDescent="0.25"/>
  <cols>
    <col min="1" max="1" width="3.28515625" customWidth="1"/>
    <col min="2" max="2" width="19" customWidth="1"/>
    <col min="5" max="5" width="10.28515625" customWidth="1"/>
    <col min="6" max="6" width="12.140625" customWidth="1"/>
    <col min="7" max="7" width="10.42578125" customWidth="1"/>
  </cols>
  <sheetData>
    <row r="1" spans="1:15" ht="15.75" x14ac:dyDescent="0.25">
      <c r="A1" s="27"/>
      <c r="B1" s="30"/>
      <c r="C1" s="44" t="s">
        <v>61</v>
      </c>
      <c r="D1" s="44"/>
      <c r="E1" s="44"/>
      <c r="F1" s="45"/>
      <c r="G1" s="45"/>
      <c r="H1" s="6"/>
    </row>
    <row r="2" spans="1:15" ht="15.75" x14ac:dyDescent="0.25">
      <c r="C2" s="46" t="s">
        <v>62</v>
      </c>
      <c r="D2" s="46"/>
      <c r="E2" s="46"/>
      <c r="F2" s="47"/>
      <c r="G2" s="47"/>
    </row>
    <row r="3" spans="1:15" ht="15.75" x14ac:dyDescent="0.25">
      <c r="C3" s="46" t="s">
        <v>119</v>
      </c>
      <c r="D3" s="46"/>
      <c r="E3" s="46"/>
      <c r="F3" s="47"/>
      <c r="G3" s="47"/>
    </row>
    <row r="4" spans="1:15" x14ac:dyDescent="0.25">
      <c r="B4" s="7" t="s">
        <v>1</v>
      </c>
      <c r="C4" s="7" t="s">
        <v>2</v>
      </c>
      <c r="D4" s="7" t="s">
        <v>3</v>
      </c>
      <c r="E4" s="7" t="s">
        <v>4</v>
      </c>
      <c r="F4" s="7" t="s">
        <v>5</v>
      </c>
      <c r="G4" s="7" t="s">
        <v>6</v>
      </c>
      <c r="H4" s="7"/>
    </row>
    <row r="5" spans="1:15" x14ac:dyDescent="0.25">
      <c r="A5">
        <v>1</v>
      </c>
      <c r="B5" s="8" t="s">
        <v>26</v>
      </c>
      <c r="C5" s="8">
        <v>4300</v>
      </c>
      <c r="D5" s="8"/>
      <c r="E5" s="8">
        <f>C5+D5</f>
        <v>4300</v>
      </c>
      <c r="F5" s="41">
        <v>4300</v>
      </c>
      <c r="G5" s="8">
        <f>E5-F5</f>
        <v>0</v>
      </c>
      <c r="H5" s="8"/>
      <c r="I5" t="s">
        <v>56</v>
      </c>
      <c r="J5" s="23"/>
    </row>
    <row r="6" spans="1:15" x14ac:dyDescent="0.25">
      <c r="A6">
        <v>2</v>
      </c>
      <c r="B6" s="8" t="s">
        <v>114</v>
      </c>
      <c r="C6" s="8">
        <v>4300</v>
      </c>
      <c r="D6" s="8"/>
      <c r="E6" s="8">
        <f t="shared" ref="E6:E19" si="0">C6+D6</f>
        <v>4300</v>
      </c>
      <c r="F6" s="41">
        <v>4300</v>
      </c>
      <c r="G6" s="8">
        <f t="shared" ref="G6:G20" si="1">E6-F6</f>
        <v>0</v>
      </c>
      <c r="H6" s="8"/>
      <c r="J6" s="23"/>
    </row>
    <row r="7" spans="1:15" x14ac:dyDescent="0.25">
      <c r="A7">
        <v>3</v>
      </c>
      <c r="B7" s="8" t="s">
        <v>97</v>
      </c>
      <c r="C7" s="8">
        <v>4300</v>
      </c>
      <c r="D7" s="8"/>
      <c r="E7" s="8">
        <f t="shared" si="0"/>
        <v>4300</v>
      </c>
      <c r="F7" s="41">
        <v>4000</v>
      </c>
      <c r="G7" s="8">
        <f t="shared" si="1"/>
        <v>300</v>
      </c>
      <c r="H7" s="8"/>
      <c r="J7" s="23"/>
    </row>
    <row r="8" spans="1:15" x14ac:dyDescent="0.25">
      <c r="A8">
        <v>4</v>
      </c>
      <c r="B8" s="24" t="s">
        <v>32</v>
      </c>
      <c r="C8" s="8"/>
      <c r="D8" s="8"/>
      <c r="E8" s="8">
        <f t="shared" si="0"/>
        <v>0</v>
      </c>
      <c r="F8" s="41"/>
      <c r="G8" s="8">
        <f t="shared" si="1"/>
        <v>0</v>
      </c>
      <c r="H8" s="8"/>
      <c r="J8" s="23"/>
      <c r="O8" s="8">
        <f>E9-F9</f>
        <v>300</v>
      </c>
    </row>
    <row r="9" spans="1:15" x14ac:dyDescent="0.25">
      <c r="A9">
        <v>5</v>
      </c>
      <c r="B9" s="8" t="s">
        <v>68</v>
      </c>
      <c r="C9" s="8">
        <v>4300</v>
      </c>
      <c r="D9" s="8"/>
      <c r="E9" s="8">
        <f>C9+D9</f>
        <v>4300</v>
      </c>
      <c r="F9" s="8">
        <v>4000</v>
      </c>
      <c r="G9" s="8">
        <f t="shared" si="1"/>
        <v>300</v>
      </c>
      <c r="H9" s="8"/>
      <c r="J9" s="23"/>
    </row>
    <row r="10" spans="1:15" x14ac:dyDescent="0.25">
      <c r="A10">
        <v>6</v>
      </c>
      <c r="B10" s="8" t="s">
        <v>60</v>
      </c>
      <c r="C10" s="8">
        <v>3300</v>
      </c>
      <c r="D10" s="8">
        <v>400</v>
      </c>
      <c r="E10" s="8">
        <f t="shared" si="0"/>
        <v>3700</v>
      </c>
      <c r="F10" s="8">
        <v>3300</v>
      </c>
      <c r="G10" s="8">
        <f t="shared" si="1"/>
        <v>400</v>
      </c>
      <c r="H10" s="8"/>
      <c r="J10" s="23"/>
    </row>
    <row r="11" spans="1:15" x14ac:dyDescent="0.25">
      <c r="A11">
        <v>7</v>
      </c>
      <c r="B11" s="8" t="s">
        <v>111</v>
      </c>
      <c r="C11" s="8">
        <v>4300</v>
      </c>
      <c r="D11" s="8"/>
      <c r="E11" s="8">
        <f t="shared" si="0"/>
        <v>4300</v>
      </c>
      <c r="F11" s="8">
        <v>4000</v>
      </c>
      <c r="G11" s="8">
        <f t="shared" si="1"/>
        <v>300</v>
      </c>
      <c r="H11" s="8"/>
      <c r="J11" s="23"/>
    </row>
    <row r="12" spans="1:15" x14ac:dyDescent="0.25">
      <c r="A12">
        <v>8</v>
      </c>
      <c r="B12" s="24" t="s">
        <v>28</v>
      </c>
      <c r="C12" s="8"/>
      <c r="D12" s="8"/>
      <c r="E12" s="8">
        <f t="shared" si="0"/>
        <v>0</v>
      </c>
      <c r="F12" s="8"/>
      <c r="G12" s="8">
        <f t="shared" si="1"/>
        <v>0</v>
      </c>
      <c r="H12" s="8"/>
      <c r="J12" s="23"/>
    </row>
    <row r="13" spans="1:15" x14ac:dyDescent="0.25">
      <c r="A13">
        <v>9</v>
      </c>
      <c r="B13" s="8" t="s">
        <v>81</v>
      </c>
      <c r="C13" s="8">
        <v>4300</v>
      </c>
      <c r="D13" s="8"/>
      <c r="E13" s="8">
        <f t="shared" si="0"/>
        <v>4300</v>
      </c>
      <c r="F13" s="41">
        <v>4300</v>
      </c>
      <c r="G13" s="8">
        <f t="shared" si="1"/>
        <v>0</v>
      </c>
      <c r="H13" s="8"/>
      <c r="J13" s="23"/>
    </row>
    <row r="14" spans="1:15" x14ac:dyDescent="0.25">
      <c r="A14">
        <v>10</v>
      </c>
      <c r="B14" s="8" t="s">
        <v>82</v>
      </c>
      <c r="C14" s="8">
        <v>3300</v>
      </c>
      <c r="D14" s="8"/>
      <c r="E14" s="8">
        <f t="shared" si="0"/>
        <v>3300</v>
      </c>
      <c r="F14" s="8">
        <v>3000</v>
      </c>
      <c r="G14" s="8">
        <f t="shared" si="1"/>
        <v>300</v>
      </c>
      <c r="H14" s="8"/>
      <c r="J14" s="23"/>
    </row>
    <row r="15" spans="1:15" x14ac:dyDescent="0.25">
      <c r="A15">
        <v>11</v>
      </c>
      <c r="B15" s="37" t="s">
        <v>64</v>
      </c>
      <c r="C15" s="8">
        <v>4300</v>
      </c>
      <c r="D15" s="8"/>
      <c r="E15" s="8">
        <f t="shared" si="0"/>
        <v>4300</v>
      </c>
      <c r="F15" s="8">
        <v>4300</v>
      </c>
      <c r="G15" s="8">
        <f t="shared" si="1"/>
        <v>0</v>
      </c>
      <c r="H15" s="8"/>
      <c r="J15" s="40"/>
    </row>
    <row r="16" spans="1:15" x14ac:dyDescent="0.25">
      <c r="A16">
        <v>12</v>
      </c>
      <c r="B16" s="8" t="s">
        <v>39</v>
      </c>
      <c r="C16" s="8">
        <v>3000</v>
      </c>
      <c r="D16" s="8"/>
      <c r="E16" s="8">
        <f t="shared" si="0"/>
        <v>3000</v>
      </c>
      <c r="F16" s="8">
        <v>3000</v>
      </c>
      <c r="G16" s="8">
        <f t="shared" si="1"/>
        <v>0</v>
      </c>
      <c r="H16" s="8"/>
      <c r="I16" t="s">
        <v>56</v>
      </c>
      <c r="J16" s="23"/>
    </row>
    <row r="17" spans="1:13" x14ac:dyDescent="0.25">
      <c r="A17">
        <v>13</v>
      </c>
      <c r="B17" s="8" t="s">
        <v>57</v>
      </c>
      <c r="C17" s="8">
        <v>3300</v>
      </c>
      <c r="D17" s="8"/>
      <c r="E17" s="8">
        <f t="shared" si="0"/>
        <v>3300</v>
      </c>
      <c r="F17" s="41">
        <v>3300</v>
      </c>
      <c r="G17" s="8">
        <f t="shared" si="1"/>
        <v>0</v>
      </c>
      <c r="H17" s="8"/>
      <c r="J17" s="23"/>
    </row>
    <row r="18" spans="1:13" x14ac:dyDescent="0.25">
      <c r="A18">
        <v>14</v>
      </c>
      <c r="B18" s="37" t="s">
        <v>102</v>
      </c>
      <c r="C18" s="8">
        <v>3300</v>
      </c>
      <c r="D18" s="8"/>
      <c r="E18" s="8">
        <f t="shared" si="0"/>
        <v>3300</v>
      </c>
      <c r="F18" s="41">
        <v>3000</v>
      </c>
      <c r="G18" s="8">
        <f t="shared" si="1"/>
        <v>300</v>
      </c>
      <c r="H18" s="8"/>
      <c r="J18" s="40"/>
    </row>
    <row r="19" spans="1:13" x14ac:dyDescent="0.25">
      <c r="A19">
        <v>15</v>
      </c>
      <c r="B19" s="17" t="s">
        <v>26</v>
      </c>
      <c r="C19" s="17">
        <v>2500</v>
      </c>
      <c r="D19" s="8"/>
      <c r="E19" s="8">
        <f t="shared" si="0"/>
        <v>2500</v>
      </c>
      <c r="F19" s="41">
        <v>2500</v>
      </c>
      <c r="G19" s="8">
        <f t="shared" si="1"/>
        <v>0</v>
      </c>
      <c r="H19" s="8"/>
      <c r="I19" t="s">
        <v>56</v>
      </c>
      <c r="J19" s="40"/>
    </row>
    <row r="20" spans="1:13" x14ac:dyDescent="0.25">
      <c r="A20">
        <v>16</v>
      </c>
      <c r="B20" s="8"/>
      <c r="C20" s="8"/>
      <c r="D20" s="8"/>
      <c r="E20" s="8"/>
      <c r="F20" s="8"/>
      <c r="G20" s="8">
        <f t="shared" si="1"/>
        <v>0</v>
      </c>
      <c r="H20" s="8"/>
    </row>
    <row r="21" spans="1:13" x14ac:dyDescent="0.25">
      <c r="B21" s="9" t="s">
        <v>132</v>
      </c>
      <c r="C21" s="7">
        <f>SUM(C5:C20)</f>
        <v>48800</v>
      </c>
      <c r="D21" s="7">
        <f>SUM(D5:D20)</f>
        <v>400</v>
      </c>
      <c r="E21" s="7">
        <f>SUM(E5:E20)</f>
        <v>49200</v>
      </c>
      <c r="F21" s="7">
        <f>SUM(F5:F20)</f>
        <v>47300</v>
      </c>
      <c r="G21" s="7">
        <f>E21-F21</f>
        <v>1900</v>
      </c>
      <c r="H21" s="7"/>
    </row>
    <row r="23" spans="1:13" ht="23.25" x14ac:dyDescent="0.35">
      <c r="B23" s="66" t="s">
        <v>9</v>
      </c>
      <c r="C23" s="67"/>
      <c r="D23" s="67"/>
      <c r="E23" s="67"/>
      <c r="F23" s="67"/>
      <c r="G23" s="67"/>
      <c r="H23" s="67"/>
      <c r="I23" s="67"/>
    </row>
    <row r="24" spans="1:13" x14ac:dyDescent="0.25">
      <c r="B24" s="67" t="s">
        <v>83</v>
      </c>
      <c r="C24" s="68"/>
      <c r="D24" s="68"/>
      <c r="E24" s="68"/>
      <c r="F24" s="68" t="s">
        <v>84</v>
      </c>
      <c r="G24" s="67"/>
      <c r="H24" s="67"/>
      <c r="I24" s="67"/>
    </row>
    <row r="25" spans="1:13" x14ac:dyDescent="0.25">
      <c r="B25" s="69" t="s">
        <v>10</v>
      </c>
      <c r="C25" s="69" t="s">
        <v>11</v>
      </c>
      <c r="D25" s="69" t="s">
        <v>12</v>
      </c>
      <c r="E25" s="69" t="s">
        <v>59</v>
      </c>
      <c r="F25" s="69" t="s">
        <v>75</v>
      </c>
      <c r="G25" s="69" t="s">
        <v>11</v>
      </c>
      <c r="H25" s="69" t="s">
        <v>12</v>
      </c>
      <c r="I25" s="69" t="s">
        <v>59</v>
      </c>
    </row>
    <row r="26" spans="1:13" x14ac:dyDescent="0.25">
      <c r="B26" s="70" t="s">
        <v>120</v>
      </c>
      <c r="C26" s="71">
        <f>C21</f>
        <v>48800</v>
      </c>
      <c r="D26" s="72">
        <v>0.1</v>
      </c>
      <c r="E26" s="71"/>
      <c r="F26" s="70" t="s">
        <v>120</v>
      </c>
      <c r="G26" s="71">
        <f>F21</f>
        <v>47300</v>
      </c>
      <c r="H26" s="72">
        <v>0.1</v>
      </c>
      <c r="I26" s="70"/>
    </row>
    <row r="27" spans="1:13" x14ac:dyDescent="0.25">
      <c r="B27" s="70" t="s">
        <v>76</v>
      </c>
      <c r="C27" s="73">
        <f>NOVE!E36</f>
        <v>-8630</v>
      </c>
      <c r="D27" s="70"/>
      <c r="E27" s="70"/>
      <c r="F27" s="74" t="s">
        <v>38</v>
      </c>
      <c r="G27" s="73">
        <f>NOVE!I36</f>
        <v>-1730</v>
      </c>
      <c r="H27" s="70"/>
      <c r="I27" s="70"/>
    </row>
    <row r="28" spans="1:13" x14ac:dyDescent="0.25">
      <c r="B28" s="70" t="s">
        <v>15</v>
      </c>
      <c r="C28" s="71"/>
      <c r="D28" s="70">
        <f>C26*D26</f>
        <v>4880</v>
      </c>
      <c r="E28" s="70"/>
      <c r="F28" s="70"/>
      <c r="G28" s="71"/>
      <c r="H28" s="70">
        <f>H26*C26</f>
        <v>4880</v>
      </c>
      <c r="I28" s="70"/>
    </row>
    <row r="29" spans="1:13" x14ac:dyDescent="0.25">
      <c r="B29" s="79"/>
      <c r="C29" s="71">
        <f>SUM(C26:C28)</f>
        <v>40170</v>
      </c>
      <c r="D29" s="70"/>
      <c r="E29" s="70"/>
      <c r="F29" s="70"/>
      <c r="G29" s="73">
        <f>SUM(G26:G28)</f>
        <v>45570</v>
      </c>
      <c r="H29" s="70"/>
      <c r="I29" s="70"/>
      <c r="M29" s="50"/>
    </row>
    <row r="30" spans="1:13" x14ac:dyDescent="0.25">
      <c r="B30" s="75" t="s">
        <v>16</v>
      </c>
      <c r="C30" s="70"/>
      <c r="D30" s="70"/>
      <c r="E30" s="70"/>
      <c r="F30" s="69" t="s">
        <v>16</v>
      </c>
      <c r="G30" s="70"/>
      <c r="H30" s="70"/>
      <c r="I30" s="70"/>
    </row>
    <row r="31" spans="1:13" x14ac:dyDescent="0.25">
      <c r="B31" s="76" t="s">
        <v>115</v>
      </c>
      <c r="C31" s="70"/>
      <c r="D31" s="70">
        <v>3000</v>
      </c>
      <c r="E31" s="75"/>
      <c r="F31" s="76" t="s">
        <v>115</v>
      </c>
      <c r="G31" s="70"/>
      <c r="H31" s="70">
        <v>3000</v>
      </c>
      <c r="I31" s="70"/>
    </row>
    <row r="32" spans="1:13" x14ac:dyDescent="0.25">
      <c r="B32" s="77" t="s">
        <v>118</v>
      </c>
      <c r="C32" s="70"/>
      <c r="D32" s="70">
        <v>5600</v>
      </c>
      <c r="E32" s="70"/>
      <c r="F32" s="77" t="s">
        <v>118</v>
      </c>
      <c r="G32" s="70"/>
      <c r="H32" s="70">
        <v>5600</v>
      </c>
      <c r="I32" s="70"/>
      <c r="K32" s="15"/>
    </row>
    <row r="33" spans="2:9" x14ac:dyDescent="0.25">
      <c r="B33" s="77" t="s">
        <v>71</v>
      </c>
      <c r="C33" s="70"/>
      <c r="D33" s="70">
        <f>C5+C19</f>
        <v>6800</v>
      </c>
      <c r="E33" s="70"/>
      <c r="F33" s="77" t="s">
        <v>71</v>
      </c>
      <c r="G33" s="70"/>
      <c r="H33" s="70">
        <f>D33</f>
        <v>6800</v>
      </c>
      <c r="I33" s="70"/>
    </row>
    <row r="34" spans="2:9" x14ac:dyDescent="0.25">
      <c r="B34" s="77" t="s">
        <v>121</v>
      </c>
      <c r="C34" s="70"/>
      <c r="D34" s="70">
        <v>20000</v>
      </c>
      <c r="E34" s="77"/>
      <c r="F34" s="77" t="s">
        <v>121</v>
      </c>
      <c r="G34" s="70"/>
      <c r="H34" s="70">
        <v>20000</v>
      </c>
      <c r="I34" s="70"/>
    </row>
    <row r="35" spans="2:9" x14ac:dyDescent="0.25">
      <c r="B35" s="77" t="s">
        <v>122</v>
      </c>
      <c r="C35" s="70"/>
      <c r="D35" s="70">
        <v>20051</v>
      </c>
      <c r="E35" s="77"/>
      <c r="F35" s="77" t="s">
        <v>122</v>
      </c>
      <c r="G35" s="70"/>
      <c r="H35" s="70">
        <v>20051</v>
      </c>
      <c r="I35" s="70"/>
    </row>
    <row r="36" spans="2:9" x14ac:dyDescent="0.25">
      <c r="B36" s="77"/>
      <c r="C36" s="70"/>
      <c r="D36" s="70"/>
      <c r="E36" s="77"/>
      <c r="F36" s="77"/>
      <c r="G36" s="70"/>
      <c r="H36" s="70"/>
      <c r="I36" s="70"/>
    </row>
    <row r="37" spans="2:9" x14ac:dyDescent="0.25">
      <c r="B37" s="70"/>
      <c r="C37" s="70"/>
      <c r="D37" s="70"/>
      <c r="E37" s="70"/>
      <c r="F37" s="70"/>
      <c r="G37" s="70"/>
      <c r="H37" s="70"/>
      <c r="I37" s="70"/>
    </row>
    <row r="38" spans="2:9" x14ac:dyDescent="0.25">
      <c r="B38" s="69" t="s">
        <v>8</v>
      </c>
      <c r="C38" s="78">
        <f>C26+C27-D28</f>
        <v>35290</v>
      </c>
      <c r="D38" s="78">
        <f>SUM(D31:D37)</f>
        <v>55451</v>
      </c>
      <c r="E38" s="78">
        <f>C38-D38</f>
        <v>-20161</v>
      </c>
      <c r="F38" s="78"/>
      <c r="G38" s="78">
        <f>G26+G27-H28</f>
        <v>40690</v>
      </c>
      <c r="H38" s="78">
        <f>SUM(H31:H37)</f>
        <v>55451</v>
      </c>
      <c r="I38" s="78">
        <f>G38-H38</f>
        <v>-14761</v>
      </c>
    </row>
    <row r="39" spans="2:9" x14ac:dyDescent="0.25">
      <c r="F39" s="23"/>
    </row>
    <row r="41" spans="2:9" x14ac:dyDescent="0.25">
      <c r="B41" s="23" t="s">
        <v>20</v>
      </c>
      <c r="D41" s="23" t="s">
        <v>18</v>
      </c>
      <c r="G41" s="23" t="s">
        <v>19</v>
      </c>
    </row>
    <row r="43" spans="2:9" x14ac:dyDescent="0.25">
      <c r="B43" t="s">
        <v>77</v>
      </c>
      <c r="D43" t="s">
        <v>78</v>
      </c>
      <c r="G43" t="s">
        <v>79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"/>
  <sheetViews>
    <sheetView topLeftCell="A10" workbookViewId="0">
      <selection activeCell="F14" sqref="F14"/>
    </sheetView>
  </sheetViews>
  <sheetFormatPr defaultRowHeight="15" x14ac:dyDescent="0.25"/>
  <cols>
    <col min="1" max="1" width="3.28515625" customWidth="1"/>
    <col min="2" max="2" width="19" customWidth="1"/>
    <col min="5" max="5" width="10.28515625" customWidth="1"/>
    <col min="6" max="6" width="12.140625" customWidth="1"/>
    <col min="7" max="7" width="10.42578125" customWidth="1"/>
  </cols>
  <sheetData>
    <row r="1" spans="1:10" ht="15.75" x14ac:dyDescent="0.25">
      <c r="A1" s="27"/>
      <c r="B1" s="30"/>
      <c r="C1" s="44" t="s">
        <v>61</v>
      </c>
      <c r="D1" s="44"/>
      <c r="E1" s="44"/>
      <c r="F1" s="45"/>
      <c r="G1" s="45"/>
      <c r="H1" s="6"/>
    </row>
    <row r="2" spans="1:10" ht="15.75" x14ac:dyDescent="0.25">
      <c r="C2" s="46" t="s">
        <v>62</v>
      </c>
      <c r="D2" s="46"/>
      <c r="E2" s="46"/>
      <c r="F2" s="47"/>
      <c r="G2" s="47"/>
    </row>
    <row r="3" spans="1:10" ht="15.75" x14ac:dyDescent="0.25">
      <c r="C3" s="46" t="s">
        <v>123</v>
      </c>
      <c r="D3" s="46"/>
      <c r="E3" s="46"/>
      <c r="F3" s="47"/>
      <c r="G3" s="47"/>
    </row>
    <row r="4" spans="1:10" x14ac:dyDescent="0.25">
      <c r="B4" s="7" t="s">
        <v>1</v>
      </c>
      <c r="C4" s="7" t="s">
        <v>2</v>
      </c>
      <c r="D4" s="7" t="s">
        <v>3</v>
      </c>
      <c r="E4" s="7" t="s">
        <v>4</v>
      </c>
      <c r="F4" s="7" t="s">
        <v>5</v>
      </c>
      <c r="G4" s="7" t="s">
        <v>6</v>
      </c>
      <c r="H4" s="7"/>
    </row>
    <row r="5" spans="1:10" x14ac:dyDescent="0.25">
      <c r="A5">
        <v>1</v>
      </c>
      <c r="B5" s="8"/>
      <c r="C5" s="8"/>
      <c r="D5" s="8"/>
      <c r="E5" s="8"/>
      <c r="F5" s="8"/>
      <c r="G5" s="8"/>
      <c r="H5" s="8"/>
      <c r="J5" s="23"/>
    </row>
    <row r="6" spans="1:10" x14ac:dyDescent="0.25">
      <c r="A6">
        <v>2</v>
      </c>
      <c r="B6" s="8" t="s">
        <v>114</v>
      </c>
      <c r="C6" s="8">
        <v>4000</v>
      </c>
      <c r="D6" s="8"/>
      <c r="E6" s="8">
        <f t="shared" ref="E6:E19" si="0">C6+D6</f>
        <v>4000</v>
      </c>
      <c r="F6" s="41">
        <v>4000</v>
      </c>
      <c r="G6" s="8">
        <f t="shared" ref="G6:G20" si="1">E6-F6</f>
        <v>0</v>
      </c>
      <c r="H6" s="8"/>
      <c r="J6" s="23"/>
    </row>
    <row r="7" spans="1:10" x14ac:dyDescent="0.25">
      <c r="A7">
        <v>3</v>
      </c>
      <c r="B7" s="8" t="s">
        <v>97</v>
      </c>
      <c r="C7" s="8">
        <v>4000</v>
      </c>
      <c r="D7" s="8">
        <v>300</v>
      </c>
      <c r="E7" s="8">
        <f t="shared" si="0"/>
        <v>4300</v>
      </c>
      <c r="F7" s="41">
        <v>4000</v>
      </c>
      <c r="G7" s="8">
        <f t="shared" si="1"/>
        <v>300</v>
      </c>
      <c r="H7" s="8"/>
      <c r="J7" s="23"/>
    </row>
    <row r="8" spans="1:10" x14ac:dyDescent="0.25">
      <c r="A8">
        <v>4</v>
      </c>
      <c r="B8" s="24" t="s">
        <v>32</v>
      </c>
      <c r="C8" s="8"/>
      <c r="D8" s="8"/>
      <c r="E8" s="8">
        <f t="shared" si="0"/>
        <v>0</v>
      </c>
      <c r="F8" s="41"/>
      <c r="G8" s="8">
        <f t="shared" si="1"/>
        <v>0</v>
      </c>
      <c r="H8" s="8"/>
      <c r="J8" s="23"/>
    </row>
    <row r="9" spans="1:10" x14ac:dyDescent="0.25">
      <c r="A9">
        <v>5</v>
      </c>
      <c r="B9" s="8" t="s">
        <v>124</v>
      </c>
      <c r="C9" s="8">
        <v>4000</v>
      </c>
      <c r="D9" s="8">
        <v>300</v>
      </c>
      <c r="E9" s="8">
        <f>C9+D9</f>
        <v>4300</v>
      </c>
      <c r="F9" s="41">
        <v>4000</v>
      </c>
      <c r="G9" s="8">
        <f>E9-F9</f>
        <v>300</v>
      </c>
      <c r="H9" s="8"/>
      <c r="J9" s="23"/>
    </row>
    <row r="10" spans="1:10" x14ac:dyDescent="0.25">
      <c r="A10">
        <v>6</v>
      </c>
      <c r="B10" s="8" t="s">
        <v>60</v>
      </c>
      <c r="C10" s="8">
        <v>3000</v>
      </c>
      <c r="D10" s="8">
        <v>400</v>
      </c>
      <c r="E10" s="8">
        <f t="shared" si="0"/>
        <v>3400</v>
      </c>
      <c r="F10" s="8">
        <v>3150</v>
      </c>
      <c r="G10" s="8">
        <f t="shared" si="1"/>
        <v>250</v>
      </c>
      <c r="H10" s="8"/>
      <c r="J10" s="23"/>
    </row>
    <row r="11" spans="1:10" x14ac:dyDescent="0.25">
      <c r="A11">
        <v>7</v>
      </c>
      <c r="B11" s="8"/>
      <c r="C11" s="8"/>
      <c r="D11" s="8"/>
      <c r="E11" s="8">
        <f t="shared" si="0"/>
        <v>0</v>
      </c>
      <c r="F11" s="8"/>
      <c r="G11" s="8">
        <f t="shared" si="1"/>
        <v>0</v>
      </c>
      <c r="H11" s="8"/>
      <c r="J11" s="23"/>
    </row>
    <row r="12" spans="1:10" x14ac:dyDescent="0.25">
      <c r="A12">
        <v>8</v>
      </c>
      <c r="B12" s="24" t="s">
        <v>28</v>
      </c>
      <c r="C12" s="8"/>
      <c r="D12" s="8"/>
      <c r="E12" s="8">
        <f t="shared" si="0"/>
        <v>0</v>
      </c>
      <c r="F12" s="8"/>
      <c r="G12" s="8">
        <f t="shared" si="1"/>
        <v>0</v>
      </c>
      <c r="H12" s="8"/>
      <c r="J12" s="23"/>
    </row>
    <row r="13" spans="1:10" x14ac:dyDescent="0.25">
      <c r="A13">
        <v>9</v>
      </c>
      <c r="B13" s="8" t="s">
        <v>81</v>
      </c>
      <c r="C13" s="8">
        <v>4300</v>
      </c>
      <c r="D13" s="8"/>
      <c r="E13" s="8">
        <f t="shared" si="0"/>
        <v>4300</v>
      </c>
      <c r="F13" s="41">
        <v>4000</v>
      </c>
      <c r="G13" s="8">
        <f t="shared" si="1"/>
        <v>300</v>
      </c>
      <c r="H13" s="8"/>
      <c r="J13" s="23"/>
    </row>
    <row r="14" spans="1:10" x14ac:dyDescent="0.25">
      <c r="A14">
        <v>10</v>
      </c>
      <c r="B14" s="8" t="s">
        <v>82</v>
      </c>
      <c r="C14" s="8">
        <v>3000</v>
      </c>
      <c r="D14" s="8">
        <v>300</v>
      </c>
      <c r="E14" s="8">
        <f t="shared" si="0"/>
        <v>3300</v>
      </c>
      <c r="F14" s="8"/>
      <c r="G14" s="8">
        <f t="shared" si="1"/>
        <v>3300</v>
      </c>
      <c r="H14" s="8"/>
      <c r="J14" s="23"/>
    </row>
    <row r="15" spans="1:10" x14ac:dyDescent="0.25">
      <c r="A15">
        <v>11</v>
      </c>
      <c r="B15" s="37" t="s">
        <v>64</v>
      </c>
      <c r="C15" s="8">
        <v>4000</v>
      </c>
      <c r="D15" s="8"/>
      <c r="E15" s="8">
        <f t="shared" si="0"/>
        <v>4000</v>
      </c>
      <c r="F15" s="8">
        <v>4000</v>
      </c>
      <c r="G15" s="8">
        <f t="shared" si="1"/>
        <v>0</v>
      </c>
      <c r="H15" s="8"/>
      <c r="J15" s="40"/>
    </row>
    <row r="16" spans="1:10" x14ac:dyDescent="0.25">
      <c r="A16">
        <v>12</v>
      </c>
      <c r="B16" s="8" t="s">
        <v>39</v>
      </c>
      <c r="C16" s="8">
        <v>3000</v>
      </c>
      <c r="D16" s="8"/>
      <c r="E16" s="8">
        <f t="shared" si="0"/>
        <v>3000</v>
      </c>
      <c r="F16" s="8">
        <v>3000</v>
      </c>
      <c r="G16" s="8">
        <f t="shared" si="1"/>
        <v>0</v>
      </c>
      <c r="H16" s="8"/>
      <c r="I16" t="s">
        <v>56</v>
      </c>
      <c r="J16" s="23"/>
    </row>
    <row r="17" spans="1:11" x14ac:dyDescent="0.25">
      <c r="A17">
        <v>13</v>
      </c>
      <c r="B17" s="8" t="s">
        <v>57</v>
      </c>
      <c r="C17" s="8">
        <v>3000</v>
      </c>
      <c r="D17" s="8"/>
      <c r="E17" s="8">
        <f t="shared" si="0"/>
        <v>3000</v>
      </c>
      <c r="F17" s="41">
        <v>2700</v>
      </c>
      <c r="G17" s="8">
        <f t="shared" si="1"/>
        <v>300</v>
      </c>
      <c r="H17" s="8"/>
      <c r="J17" s="23"/>
    </row>
    <row r="18" spans="1:11" x14ac:dyDescent="0.25">
      <c r="A18">
        <v>14</v>
      </c>
      <c r="B18" s="37" t="s">
        <v>102</v>
      </c>
      <c r="C18" s="8">
        <v>3000</v>
      </c>
      <c r="D18" s="8">
        <v>300</v>
      </c>
      <c r="E18" s="8">
        <f t="shared" si="0"/>
        <v>3300</v>
      </c>
      <c r="F18" s="41">
        <v>3000</v>
      </c>
      <c r="G18" s="8">
        <f t="shared" si="1"/>
        <v>300</v>
      </c>
      <c r="H18" s="8"/>
      <c r="J18" s="40"/>
    </row>
    <row r="19" spans="1:11" x14ac:dyDescent="0.25">
      <c r="A19">
        <v>15</v>
      </c>
      <c r="B19" s="17"/>
      <c r="C19" s="17"/>
      <c r="D19" s="8"/>
      <c r="E19" s="8">
        <f t="shared" si="0"/>
        <v>0</v>
      </c>
      <c r="F19" s="41"/>
      <c r="G19" s="8">
        <f t="shared" si="1"/>
        <v>0</v>
      </c>
      <c r="H19" s="8"/>
      <c r="J19" s="40"/>
    </row>
    <row r="20" spans="1:11" x14ac:dyDescent="0.25">
      <c r="A20">
        <v>16</v>
      </c>
      <c r="B20" s="8"/>
      <c r="C20" s="8"/>
      <c r="D20" s="8"/>
      <c r="E20" s="8"/>
      <c r="F20" s="8"/>
      <c r="G20" s="8">
        <f t="shared" si="1"/>
        <v>0</v>
      </c>
      <c r="H20" s="8"/>
    </row>
    <row r="21" spans="1:11" x14ac:dyDescent="0.25">
      <c r="B21" s="9" t="s">
        <v>8</v>
      </c>
      <c r="C21" s="7">
        <f>SUM(C6:C20)</f>
        <v>35300</v>
      </c>
      <c r="D21" s="7">
        <f>SUM(D6:D20)</f>
        <v>1600</v>
      </c>
      <c r="E21" s="7">
        <f>SUM(E6:E20)</f>
        <v>36900</v>
      </c>
      <c r="F21" s="7">
        <f>SUM(F6:F20)</f>
        <v>31850</v>
      </c>
      <c r="G21" s="7">
        <f>E21-F21</f>
        <v>5050</v>
      </c>
      <c r="H21" s="7"/>
    </row>
    <row r="23" spans="1:11" ht="23.25" x14ac:dyDescent="0.35">
      <c r="B23" s="66" t="s">
        <v>9</v>
      </c>
      <c r="C23" s="67"/>
      <c r="D23" s="67"/>
      <c r="E23" s="67"/>
      <c r="F23" s="67"/>
      <c r="G23" s="67"/>
      <c r="H23" s="67"/>
      <c r="I23" s="67"/>
    </row>
    <row r="24" spans="1:11" x14ac:dyDescent="0.25">
      <c r="B24" s="67" t="s">
        <v>83</v>
      </c>
      <c r="C24" s="68"/>
      <c r="D24" s="68"/>
      <c r="E24" s="68"/>
      <c r="F24" s="68" t="s">
        <v>84</v>
      </c>
      <c r="G24" s="67"/>
      <c r="H24" s="67"/>
      <c r="I24" s="67"/>
    </row>
    <row r="25" spans="1:11" x14ac:dyDescent="0.25">
      <c r="B25" s="69" t="s">
        <v>10</v>
      </c>
      <c r="C25" s="69" t="s">
        <v>11</v>
      </c>
      <c r="D25" s="69" t="s">
        <v>12</v>
      </c>
      <c r="E25" s="69" t="s">
        <v>59</v>
      </c>
      <c r="F25" s="69" t="s">
        <v>75</v>
      </c>
      <c r="G25" s="69" t="s">
        <v>11</v>
      </c>
      <c r="H25" s="69" t="s">
        <v>12</v>
      </c>
      <c r="I25" s="69" t="s">
        <v>59</v>
      </c>
    </row>
    <row r="26" spans="1:11" x14ac:dyDescent="0.25">
      <c r="B26" s="70" t="s">
        <v>131</v>
      </c>
      <c r="C26" s="71">
        <f>C21</f>
        <v>35300</v>
      </c>
      <c r="D26" s="72">
        <v>0.1</v>
      </c>
      <c r="E26" s="71"/>
      <c r="F26" s="70" t="s">
        <v>131</v>
      </c>
      <c r="G26" s="71">
        <f>F21</f>
        <v>31850</v>
      </c>
      <c r="H26" s="72">
        <v>0.1</v>
      </c>
      <c r="I26" s="70"/>
    </row>
    <row r="27" spans="1:11" x14ac:dyDescent="0.25">
      <c r="B27" s="70" t="s">
        <v>76</v>
      </c>
      <c r="C27" s="73">
        <f>DECEMBER!E38</f>
        <v>-20161</v>
      </c>
      <c r="D27" s="70"/>
      <c r="E27" s="70"/>
      <c r="F27" s="74" t="s">
        <v>38</v>
      </c>
      <c r="G27" s="73">
        <f>DECEMBER!I38</f>
        <v>-14761</v>
      </c>
      <c r="H27" s="70"/>
      <c r="I27" s="70"/>
    </row>
    <row r="28" spans="1:11" x14ac:dyDescent="0.25">
      <c r="B28" s="70" t="s">
        <v>15</v>
      </c>
      <c r="C28" s="71"/>
      <c r="D28" s="70">
        <f>C26*D26</f>
        <v>3530</v>
      </c>
      <c r="E28" s="70"/>
      <c r="F28" s="70"/>
      <c r="G28" s="71"/>
      <c r="H28" s="70">
        <f>H26*C26</f>
        <v>3530</v>
      </c>
      <c r="I28" s="70"/>
    </row>
    <row r="29" spans="1:11" x14ac:dyDescent="0.25">
      <c r="B29" s="75" t="s">
        <v>16</v>
      </c>
      <c r="C29" s="70"/>
      <c r="D29" s="70"/>
      <c r="E29" s="70"/>
      <c r="F29" s="69" t="s">
        <v>16</v>
      </c>
      <c r="G29" s="70"/>
      <c r="H29" s="70"/>
      <c r="I29" s="70"/>
    </row>
    <row r="30" spans="1:11" x14ac:dyDescent="0.25">
      <c r="B30" s="76" t="s">
        <v>125</v>
      </c>
      <c r="C30" s="70"/>
      <c r="D30" s="70">
        <v>20051</v>
      </c>
      <c r="E30" s="75"/>
      <c r="F30" s="76" t="s">
        <v>125</v>
      </c>
      <c r="G30" s="70"/>
      <c r="H30" s="70">
        <v>20051</v>
      </c>
      <c r="I30" s="70"/>
    </row>
    <row r="31" spans="1:11" x14ac:dyDescent="0.25">
      <c r="B31" s="77" t="s">
        <v>126</v>
      </c>
      <c r="C31" s="70"/>
      <c r="D31" s="70">
        <v>300</v>
      </c>
      <c r="E31" s="70"/>
      <c r="F31" s="77" t="s">
        <v>126</v>
      </c>
      <c r="G31" s="70"/>
      <c r="H31" s="70">
        <v>300</v>
      </c>
      <c r="I31" s="70"/>
      <c r="K31" s="15"/>
    </row>
    <row r="32" spans="1:11" x14ac:dyDescent="0.25">
      <c r="B32" s="77" t="s">
        <v>127</v>
      </c>
      <c r="C32" s="70"/>
      <c r="D32" s="70">
        <v>1500</v>
      </c>
      <c r="E32" s="70"/>
      <c r="F32" s="77" t="s">
        <v>127</v>
      </c>
      <c r="G32" s="70"/>
      <c r="H32" s="70">
        <v>1500</v>
      </c>
      <c r="I32" s="70"/>
    </row>
    <row r="33" spans="2:9" x14ac:dyDescent="0.25">
      <c r="B33" s="77" t="s">
        <v>130</v>
      </c>
      <c r="C33" s="70"/>
      <c r="D33" s="70">
        <v>3000</v>
      </c>
      <c r="E33" s="77"/>
      <c r="F33" s="77" t="s">
        <v>130</v>
      </c>
      <c r="G33" s="70"/>
      <c r="H33" s="70">
        <v>3000</v>
      </c>
      <c r="I33" s="70"/>
    </row>
    <row r="34" spans="2:9" x14ac:dyDescent="0.25">
      <c r="B34" s="77"/>
      <c r="C34" s="70"/>
      <c r="D34" s="70"/>
      <c r="E34" s="77"/>
      <c r="F34" s="77"/>
      <c r="G34" s="70"/>
      <c r="H34" s="70"/>
      <c r="I34" s="70"/>
    </row>
    <row r="35" spans="2:9" x14ac:dyDescent="0.25">
      <c r="B35" s="77"/>
      <c r="C35" s="70"/>
      <c r="D35" s="70"/>
      <c r="E35" s="77"/>
      <c r="F35" s="77"/>
      <c r="G35" s="70"/>
      <c r="H35" s="70"/>
      <c r="I35" s="70"/>
    </row>
    <row r="36" spans="2:9" x14ac:dyDescent="0.25">
      <c r="B36" s="70"/>
      <c r="C36" s="70"/>
      <c r="D36" s="70"/>
      <c r="E36" s="70"/>
      <c r="F36" s="70"/>
      <c r="G36" s="70"/>
      <c r="H36" s="70"/>
      <c r="I36" s="70"/>
    </row>
    <row r="37" spans="2:9" x14ac:dyDescent="0.25">
      <c r="B37" s="69" t="s">
        <v>8</v>
      </c>
      <c r="C37" s="78">
        <f>C26+C27-D28</f>
        <v>11609</v>
      </c>
      <c r="D37" s="78">
        <f>SUM(D30:D36)</f>
        <v>24851</v>
      </c>
      <c r="E37" s="78">
        <f>C37-D37</f>
        <v>-13242</v>
      </c>
      <c r="F37" s="78"/>
      <c r="G37" s="78">
        <f>G26+G27-H28</f>
        <v>13559</v>
      </c>
      <c r="H37" s="78">
        <f>SUM(H30:H36)</f>
        <v>24851</v>
      </c>
      <c r="I37" s="78">
        <f>G37-H37</f>
        <v>-11292</v>
      </c>
    </row>
    <row r="38" spans="2:9" x14ac:dyDescent="0.25">
      <c r="F38" s="23"/>
    </row>
    <row r="40" spans="2:9" x14ac:dyDescent="0.25">
      <c r="B40" s="23" t="s">
        <v>20</v>
      </c>
      <c r="D40" s="23" t="s">
        <v>18</v>
      </c>
      <c r="G40" s="23" t="s">
        <v>19</v>
      </c>
    </row>
    <row r="42" spans="2:9" x14ac:dyDescent="0.25">
      <c r="B42" t="s">
        <v>77</v>
      </c>
      <c r="D42" t="s">
        <v>78</v>
      </c>
      <c r="G42" t="s">
        <v>79</v>
      </c>
    </row>
  </sheetData>
  <pageMargins left="0.25" right="0.25" top="0.75" bottom="0.75" header="0.3" footer="0.3"/>
  <pageSetup paperSize="9"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"/>
  <sheetViews>
    <sheetView topLeftCell="A4" workbookViewId="0">
      <selection activeCell="G32" sqref="G32"/>
    </sheetView>
  </sheetViews>
  <sheetFormatPr defaultRowHeight="15" x14ac:dyDescent="0.25"/>
  <cols>
    <col min="1" max="1" width="3.28515625" customWidth="1"/>
    <col min="2" max="2" width="19" customWidth="1"/>
    <col min="5" max="5" width="10.140625" customWidth="1"/>
    <col min="6" max="6" width="12.140625" customWidth="1"/>
    <col min="7" max="7" width="10.42578125" customWidth="1"/>
  </cols>
  <sheetData>
    <row r="1" spans="1:10" ht="15.75" x14ac:dyDescent="0.25">
      <c r="A1" s="27"/>
      <c r="B1" s="30"/>
      <c r="C1" s="44" t="s">
        <v>61</v>
      </c>
      <c r="D1" s="44"/>
      <c r="E1" s="44"/>
      <c r="F1" s="45"/>
      <c r="G1" s="45"/>
      <c r="H1" s="6"/>
    </row>
    <row r="2" spans="1:10" ht="15.75" x14ac:dyDescent="0.25">
      <c r="C2" s="46" t="s">
        <v>62</v>
      </c>
      <c r="D2" s="46"/>
      <c r="E2" s="46"/>
      <c r="F2" s="47"/>
      <c r="G2" s="47"/>
    </row>
    <row r="3" spans="1:10" ht="15.75" x14ac:dyDescent="0.25">
      <c r="C3" s="46" t="s">
        <v>129</v>
      </c>
      <c r="D3" s="46"/>
      <c r="E3" s="46"/>
      <c r="F3" s="47"/>
      <c r="G3" s="47"/>
    </row>
    <row r="4" spans="1:10" x14ac:dyDescent="0.25">
      <c r="B4" s="7" t="s">
        <v>1</v>
      </c>
      <c r="C4" s="7" t="s">
        <v>2</v>
      </c>
      <c r="D4" s="7" t="s">
        <v>3</v>
      </c>
      <c r="E4" s="7" t="s">
        <v>4</v>
      </c>
      <c r="F4" s="7" t="s">
        <v>5</v>
      </c>
      <c r="G4" s="7" t="s">
        <v>6</v>
      </c>
      <c r="H4" s="7"/>
    </row>
    <row r="5" spans="1:10" x14ac:dyDescent="0.25">
      <c r="A5">
        <v>1</v>
      </c>
      <c r="B5" s="8"/>
      <c r="C5" s="8"/>
      <c r="D5" s="8"/>
      <c r="E5" s="8"/>
      <c r="F5" s="8"/>
      <c r="G5" s="8"/>
      <c r="H5" s="8"/>
      <c r="J5" s="23"/>
    </row>
    <row r="6" spans="1:10" x14ac:dyDescent="0.25">
      <c r="A6">
        <v>2</v>
      </c>
      <c r="B6" s="8" t="s">
        <v>114</v>
      </c>
      <c r="C6" s="8">
        <v>4000</v>
      </c>
      <c r="D6" s="8"/>
      <c r="E6" s="8">
        <f t="shared" ref="E6:E19" si="0">C6+D6</f>
        <v>4000</v>
      </c>
      <c r="F6" s="41"/>
      <c r="G6" s="8">
        <f t="shared" ref="G6:G20" si="1">E6-F6</f>
        <v>4000</v>
      </c>
      <c r="H6" s="8"/>
      <c r="J6" s="23"/>
    </row>
    <row r="7" spans="1:10" x14ac:dyDescent="0.25">
      <c r="A7">
        <v>3</v>
      </c>
      <c r="B7" s="8" t="s">
        <v>97</v>
      </c>
      <c r="C7" s="8"/>
      <c r="D7" s="8"/>
      <c r="E7" s="8">
        <f t="shared" si="0"/>
        <v>0</v>
      </c>
      <c r="F7" s="41"/>
      <c r="G7" s="8">
        <f t="shared" si="1"/>
        <v>0</v>
      </c>
      <c r="H7" s="8"/>
      <c r="J7" s="23"/>
    </row>
    <row r="8" spans="1:10" x14ac:dyDescent="0.25">
      <c r="A8">
        <v>4</v>
      </c>
      <c r="B8" s="24" t="s">
        <v>32</v>
      </c>
      <c r="C8" s="8"/>
      <c r="D8" s="8"/>
      <c r="E8" s="8">
        <f t="shared" si="0"/>
        <v>0</v>
      </c>
      <c r="F8" s="41"/>
      <c r="G8" s="8">
        <f t="shared" si="1"/>
        <v>0</v>
      </c>
      <c r="H8" s="8"/>
      <c r="J8" s="23"/>
    </row>
    <row r="9" spans="1:10" x14ac:dyDescent="0.25">
      <c r="A9">
        <v>5</v>
      </c>
      <c r="B9" s="8" t="s">
        <v>124</v>
      </c>
      <c r="C9" s="8">
        <v>4000</v>
      </c>
      <c r="D9" s="8"/>
      <c r="E9" s="8">
        <f>C9+D9</f>
        <v>4000</v>
      </c>
      <c r="F9" s="41">
        <v>4000</v>
      </c>
      <c r="G9" s="8">
        <f>E9-F9</f>
        <v>0</v>
      </c>
      <c r="H9" s="8"/>
      <c r="J9" s="23"/>
    </row>
    <row r="10" spans="1:10" x14ac:dyDescent="0.25">
      <c r="A10">
        <v>6</v>
      </c>
      <c r="B10" s="8" t="s">
        <v>60</v>
      </c>
      <c r="C10" s="8">
        <v>3000</v>
      </c>
      <c r="D10" s="8">
        <v>250</v>
      </c>
      <c r="E10" s="8">
        <f t="shared" si="0"/>
        <v>3250</v>
      </c>
      <c r="F10" s="8">
        <v>3000</v>
      </c>
      <c r="G10" s="8">
        <f t="shared" si="1"/>
        <v>250</v>
      </c>
      <c r="H10" s="8"/>
      <c r="J10" s="23"/>
    </row>
    <row r="11" spans="1:10" x14ac:dyDescent="0.25">
      <c r="A11">
        <v>7</v>
      </c>
      <c r="B11" s="8"/>
      <c r="C11" s="8"/>
      <c r="D11" s="8"/>
      <c r="E11" s="8">
        <f t="shared" si="0"/>
        <v>0</v>
      </c>
      <c r="F11" s="8"/>
      <c r="G11" s="8">
        <f t="shared" si="1"/>
        <v>0</v>
      </c>
      <c r="H11" s="8"/>
      <c r="J11" s="23"/>
    </row>
    <row r="12" spans="1:10" x14ac:dyDescent="0.25">
      <c r="A12">
        <v>8</v>
      </c>
      <c r="B12" s="24" t="s">
        <v>28</v>
      </c>
      <c r="C12" s="8"/>
      <c r="D12" s="8"/>
      <c r="E12" s="8">
        <f t="shared" si="0"/>
        <v>0</v>
      </c>
      <c r="F12" s="8"/>
      <c r="G12" s="8">
        <f t="shared" si="1"/>
        <v>0</v>
      </c>
      <c r="H12" s="8"/>
      <c r="J12" s="23"/>
    </row>
    <row r="13" spans="1:10" x14ac:dyDescent="0.25">
      <c r="A13">
        <v>9</v>
      </c>
      <c r="B13" s="8" t="s">
        <v>81</v>
      </c>
      <c r="C13" s="8">
        <v>4000</v>
      </c>
      <c r="D13" s="8"/>
      <c r="E13" s="8">
        <f t="shared" si="0"/>
        <v>4000</v>
      </c>
      <c r="F13" s="41">
        <v>4000</v>
      </c>
      <c r="G13" s="8">
        <f t="shared" si="1"/>
        <v>0</v>
      </c>
      <c r="H13" s="8"/>
      <c r="J13" s="23"/>
    </row>
    <row r="14" spans="1:10" x14ac:dyDescent="0.25">
      <c r="A14">
        <v>10</v>
      </c>
      <c r="B14" s="8"/>
      <c r="C14" s="8"/>
      <c r="D14" s="8"/>
      <c r="E14" s="8">
        <f t="shared" si="0"/>
        <v>0</v>
      </c>
      <c r="F14" s="8"/>
      <c r="G14" s="8">
        <f t="shared" si="1"/>
        <v>0</v>
      </c>
      <c r="H14" s="8"/>
      <c r="J14" s="23"/>
    </row>
    <row r="15" spans="1:10" x14ac:dyDescent="0.25">
      <c r="A15">
        <v>11</v>
      </c>
      <c r="B15" s="37" t="s">
        <v>64</v>
      </c>
      <c r="C15" s="8">
        <v>4000</v>
      </c>
      <c r="D15" s="8"/>
      <c r="E15" s="8">
        <f t="shared" si="0"/>
        <v>4000</v>
      </c>
      <c r="F15" s="8">
        <v>4000</v>
      </c>
      <c r="G15" s="8">
        <f t="shared" si="1"/>
        <v>0</v>
      </c>
      <c r="H15" s="8"/>
      <c r="I15" t="s">
        <v>56</v>
      </c>
      <c r="J15" s="40"/>
    </row>
    <row r="16" spans="1:10" x14ac:dyDescent="0.25">
      <c r="A16">
        <v>12</v>
      </c>
      <c r="B16" s="8" t="s">
        <v>39</v>
      </c>
      <c r="C16" s="8">
        <v>3000</v>
      </c>
      <c r="D16" s="8"/>
      <c r="E16" s="8">
        <f t="shared" si="0"/>
        <v>3000</v>
      </c>
      <c r="F16" s="8">
        <v>3000</v>
      </c>
      <c r="G16" s="8">
        <f t="shared" si="1"/>
        <v>0</v>
      </c>
      <c r="H16" s="8"/>
      <c r="I16" t="s">
        <v>56</v>
      </c>
      <c r="J16" s="23"/>
    </row>
    <row r="17" spans="1:11" x14ac:dyDescent="0.25">
      <c r="A17">
        <v>13</v>
      </c>
      <c r="B17" s="8" t="s">
        <v>57</v>
      </c>
      <c r="C17" s="8">
        <v>3000</v>
      </c>
      <c r="D17" s="8"/>
      <c r="E17" s="8">
        <f t="shared" si="0"/>
        <v>3000</v>
      </c>
      <c r="F17" s="41">
        <v>3000</v>
      </c>
      <c r="G17" s="8">
        <f t="shared" si="1"/>
        <v>0</v>
      </c>
      <c r="H17" s="8"/>
      <c r="J17" s="23"/>
    </row>
    <row r="18" spans="1:11" x14ac:dyDescent="0.25">
      <c r="A18">
        <v>14</v>
      </c>
      <c r="B18" s="37" t="s">
        <v>102</v>
      </c>
      <c r="C18" s="8">
        <v>3000</v>
      </c>
      <c r="D18" s="8"/>
      <c r="E18" s="8">
        <f t="shared" si="0"/>
        <v>3000</v>
      </c>
      <c r="F18" s="41"/>
      <c r="G18" s="8">
        <f t="shared" si="1"/>
        <v>3000</v>
      </c>
      <c r="H18" s="8"/>
      <c r="J18" s="40"/>
    </row>
    <row r="19" spans="1:11" x14ac:dyDescent="0.25">
      <c r="A19">
        <v>15</v>
      </c>
      <c r="B19" s="17"/>
      <c r="C19" s="17"/>
      <c r="D19" s="8"/>
      <c r="E19" s="8">
        <f t="shared" si="0"/>
        <v>0</v>
      </c>
      <c r="F19" s="41"/>
      <c r="G19" s="8">
        <f t="shared" si="1"/>
        <v>0</v>
      </c>
      <c r="H19" s="8"/>
      <c r="J19" s="40"/>
    </row>
    <row r="20" spans="1:11" x14ac:dyDescent="0.25">
      <c r="A20">
        <v>16</v>
      </c>
      <c r="B20" s="8"/>
      <c r="C20" s="8"/>
      <c r="D20" s="8"/>
      <c r="E20" s="8"/>
      <c r="F20" s="8"/>
      <c r="G20" s="8">
        <f t="shared" si="1"/>
        <v>0</v>
      </c>
      <c r="H20" s="8"/>
    </row>
    <row r="21" spans="1:11" x14ac:dyDescent="0.25">
      <c r="B21" s="9" t="s">
        <v>8</v>
      </c>
      <c r="C21" s="7">
        <f>SUM(C6:C20)</f>
        <v>28000</v>
      </c>
      <c r="D21" s="7">
        <f>SUM(D6:D20)</f>
        <v>250</v>
      </c>
      <c r="E21" s="7">
        <f>SUM(E6:E20)</f>
        <v>28250</v>
      </c>
      <c r="F21" s="7">
        <f>SUM(F6:F20)</f>
        <v>21000</v>
      </c>
      <c r="G21" s="7">
        <f>E21-F21</f>
        <v>7250</v>
      </c>
      <c r="H21" s="7"/>
    </row>
    <row r="23" spans="1:11" ht="23.25" x14ac:dyDescent="0.35">
      <c r="B23" s="66" t="s">
        <v>9</v>
      </c>
      <c r="C23" s="67"/>
      <c r="D23" s="67"/>
      <c r="E23" s="67"/>
      <c r="F23" s="67"/>
      <c r="G23" s="67"/>
      <c r="H23" s="67"/>
      <c r="I23" s="67"/>
    </row>
    <row r="24" spans="1:11" x14ac:dyDescent="0.25">
      <c r="B24" s="67" t="s">
        <v>83</v>
      </c>
      <c r="C24" s="68"/>
      <c r="D24" s="68"/>
      <c r="E24" s="68"/>
      <c r="F24" s="68" t="s">
        <v>84</v>
      </c>
      <c r="G24" s="67"/>
      <c r="H24" s="67"/>
      <c r="I24" s="67"/>
    </row>
    <row r="25" spans="1:11" x14ac:dyDescent="0.25">
      <c r="B25" s="69" t="s">
        <v>10</v>
      </c>
      <c r="C25" s="69" t="s">
        <v>11</v>
      </c>
      <c r="D25" s="69" t="s">
        <v>12</v>
      </c>
      <c r="E25" s="69" t="s">
        <v>59</v>
      </c>
      <c r="F25" s="69" t="s">
        <v>75</v>
      </c>
      <c r="G25" s="69" t="s">
        <v>11</v>
      </c>
      <c r="H25" s="69" t="s">
        <v>12</v>
      </c>
      <c r="I25" s="69" t="s">
        <v>59</v>
      </c>
    </row>
    <row r="26" spans="1:11" x14ac:dyDescent="0.25">
      <c r="B26" s="70" t="s">
        <v>58</v>
      </c>
      <c r="C26" s="71">
        <f>C21</f>
        <v>28000</v>
      </c>
      <c r="D26" s="72">
        <v>0.1</v>
      </c>
      <c r="E26" s="71"/>
      <c r="F26" s="70" t="s">
        <v>58</v>
      </c>
      <c r="G26" s="71">
        <f>F21</f>
        <v>21000</v>
      </c>
      <c r="H26" s="72">
        <v>0.1</v>
      </c>
      <c r="I26" s="70"/>
    </row>
    <row r="27" spans="1:11" x14ac:dyDescent="0.25">
      <c r="B27" s="70" t="s">
        <v>76</v>
      </c>
      <c r="C27" s="73">
        <f>'JANUARY '!E37</f>
        <v>-13242</v>
      </c>
      <c r="D27" s="70"/>
      <c r="E27" s="70"/>
      <c r="F27" s="74" t="s">
        <v>38</v>
      </c>
      <c r="G27" s="73">
        <f>'JANUARY '!I37</f>
        <v>-11292</v>
      </c>
      <c r="H27" s="70"/>
      <c r="I27" s="70"/>
    </row>
    <row r="28" spans="1:11" x14ac:dyDescent="0.25">
      <c r="B28" s="70" t="s">
        <v>15</v>
      </c>
      <c r="C28" s="71"/>
      <c r="D28" s="70">
        <f>C26*D26</f>
        <v>2800</v>
      </c>
      <c r="E28" s="70"/>
      <c r="F28" s="70"/>
      <c r="G28" s="71"/>
      <c r="H28" s="70">
        <f>H26*C26</f>
        <v>2800</v>
      </c>
      <c r="I28" s="70"/>
    </row>
    <row r="29" spans="1:11" x14ac:dyDescent="0.25">
      <c r="B29" s="75" t="s">
        <v>16</v>
      </c>
      <c r="C29" s="70"/>
      <c r="D29" s="70"/>
      <c r="E29" s="70"/>
      <c r="F29" s="69" t="s">
        <v>16</v>
      </c>
      <c r="G29" s="70"/>
      <c r="H29" s="70"/>
      <c r="I29" s="70"/>
    </row>
    <row r="30" spans="1:11" x14ac:dyDescent="0.25">
      <c r="B30" s="76" t="s">
        <v>115</v>
      </c>
      <c r="C30" s="70"/>
      <c r="D30" s="70">
        <v>3000</v>
      </c>
      <c r="E30" s="75"/>
      <c r="F30" s="76" t="s">
        <v>115</v>
      </c>
      <c r="G30" s="70"/>
      <c r="H30" s="70">
        <v>3000</v>
      </c>
      <c r="I30" s="70"/>
    </row>
    <row r="31" spans="1:11" x14ac:dyDescent="0.25">
      <c r="B31" s="77" t="s">
        <v>133</v>
      </c>
      <c r="C31" s="70"/>
      <c r="D31" s="70">
        <v>3000</v>
      </c>
      <c r="E31" s="70"/>
      <c r="F31" s="77" t="s">
        <v>133</v>
      </c>
      <c r="G31" s="70"/>
      <c r="H31" s="70">
        <v>3000</v>
      </c>
      <c r="I31" s="70"/>
      <c r="K31" s="15"/>
    </row>
    <row r="32" spans="1:11" x14ac:dyDescent="0.25">
      <c r="B32" s="77" t="s">
        <v>134</v>
      </c>
      <c r="C32" s="70"/>
      <c r="D32" s="70">
        <v>4000</v>
      </c>
      <c r="E32" s="70"/>
      <c r="F32" s="77" t="s">
        <v>134</v>
      </c>
      <c r="G32" s="70"/>
      <c r="H32" s="70">
        <v>4000</v>
      </c>
      <c r="I32" s="70"/>
    </row>
    <row r="33" spans="2:9" x14ac:dyDescent="0.25">
      <c r="B33" s="77"/>
      <c r="C33" s="70"/>
      <c r="D33" s="70"/>
      <c r="E33" s="77"/>
      <c r="F33" s="77"/>
      <c r="G33" s="70"/>
      <c r="H33" s="70"/>
      <c r="I33" s="70"/>
    </row>
    <row r="34" spans="2:9" x14ac:dyDescent="0.25">
      <c r="B34" s="77"/>
      <c r="C34" s="70"/>
      <c r="D34" s="70"/>
      <c r="E34" s="77"/>
      <c r="F34" s="77"/>
      <c r="G34" s="70"/>
      <c r="H34" s="70"/>
      <c r="I34" s="70"/>
    </row>
    <row r="35" spans="2:9" x14ac:dyDescent="0.25">
      <c r="B35" s="77"/>
      <c r="C35" s="70"/>
      <c r="D35" s="70"/>
      <c r="E35" s="77"/>
      <c r="F35" s="77"/>
      <c r="G35" s="70"/>
      <c r="H35" s="70"/>
      <c r="I35" s="70"/>
    </row>
    <row r="36" spans="2:9" x14ac:dyDescent="0.25">
      <c r="B36" s="70"/>
      <c r="C36" s="70"/>
      <c r="D36" s="70"/>
      <c r="E36" s="70"/>
      <c r="F36" s="70"/>
      <c r="G36" s="70"/>
      <c r="H36" s="70"/>
      <c r="I36" s="70"/>
    </row>
    <row r="37" spans="2:9" x14ac:dyDescent="0.25">
      <c r="B37" s="69" t="s">
        <v>8</v>
      </c>
      <c r="C37" s="78">
        <f>C26+C27-D28</f>
        <v>11958</v>
      </c>
      <c r="D37" s="78">
        <f>SUM(D30:D36)</f>
        <v>10000</v>
      </c>
      <c r="E37" s="78">
        <f>C37-D37</f>
        <v>1958</v>
      </c>
      <c r="F37" s="78"/>
      <c r="G37" s="78">
        <f>G26+G27-H28</f>
        <v>6908</v>
      </c>
      <c r="H37" s="78">
        <f>SUM(H30:H36)</f>
        <v>10000</v>
      </c>
      <c r="I37" s="78">
        <f>G37-H37</f>
        <v>-3092</v>
      </c>
    </row>
    <row r="38" spans="2:9" x14ac:dyDescent="0.25">
      <c r="F38" s="23"/>
    </row>
    <row r="40" spans="2:9" x14ac:dyDescent="0.25">
      <c r="B40" s="23" t="s">
        <v>20</v>
      </c>
      <c r="D40" s="23" t="s">
        <v>18</v>
      </c>
      <c r="G40" s="23" t="s">
        <v>19</v>
      </c>
    </row>
    <row r="42" spans="2:9" x14ac:dyDescent="0.25">
      <c r="B42" t="s">
        <v>77</v>
      </c>
      <c r="D42" t="s">
        <v>78</v>
      </c>
      <c r="G42" t="s">
        <v>79</v>
      </c>
    </row>
  </sheetData>
  <pageMargins left="0.25" right="0.25" top="0.75" bottom="0.75" header="0.3" footer="0.3"/>
  <pageSetup paperSize="9"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"/>
  <sheetViews>
    <sheetView workbookViewId="0">
      <selection activeCell="G34" sqref="G34"/>
    </sheetView>
  </sheetViews>
  <sheetFormatPr defaultRowHeight="15" x14ac:dyDescent="0.25"/>
  <cols>
    <col min="1" max="1" width="3.28515625" customWidth="1"/>
    <col min="2" max="2" width="19" customWidth="1"/>
    <col min="5" max="5" width="10.140625" customWidth="1"/>
    <col min="6" max="6" width="12.140625" customWidth="1"/>
    <col min="7" max="7" width="10.42578125" customWidth="1"/>
  </cols>
  <sheetData>
    <row r="1" spans="1:10" ht="15.75" x14ac:dyDescent="0.25">
      <c r="A1" s="27"/>
      <c r="B1" s="30"/>
      <c r="C1" s="44" t="s">
        <v>61</v>
      </c>
      <c r="D1" s="44"/>
      <c r="E1" s="44"/>
      <c r="F1" s="45"/>
      <c r="G1" s="45"/>
      <c r="H1" s="6"/>
    </row>
    <row r="2" spans="1:10" ht="15.75" x14ac:dyDescent="0.25">
      <c r="C2" s="46" t="s">
        <v>62</v>
      </c>
      <c r="D2" s="46"/>
      <c r="E2" s="46"/>
      <c r="F2" s="47"/>
      <c r="G2" s="47"/>
    </row>
    <row r="3" spans="1:10" ht="15.75" x14ac:dyDescent="0.25">
      <c r="C3" s="46" t="s">
        <v>135</v>
      </c>
      <c r="D3" s="46"/>
      <c r="E3" s="46"/>
      <c r="F3" s="47"/>
      <c r="G3" s="47"/>
    </row>
    <row r="4" spans="1:10" x14ac:dyDescent="0.25">
      <c r="B4" s="7" t="s">
        <v>1</v>
      </c>
      <c r="C4" s="7" t="s">
        <v>2</v>
      </c>
      <c r="D4" s="7" t="s">
        <v>3</v>
      </c>
      <c r="E4" s="7" t="s">
        <v>4</v>
      </c>
      <c r="F4" s="7" t="s">
        <v>5</v>
      </c>
      <c r="G4" s="7" t="s">
        <v>6</v>
      </c>
      <c r="H4" s="7"/>
    </row>
    <row r="5" spans="1:10" x14ac:dyDescent="0.25">
      <c r="A5">
        <v>1</v>
      </c>
      <c r="B5" s="8"/>
      <c r="C5" s="8"/>
      <c r="D5" s="8"/>
      <c r="E5" s="8"/>
      <c r="F5" s="8"/>
      <c r="G5" s="8"/>
      <c r="H5" s="8"/>
      <c r="J5" s="23"/>
    </row>
    <row r="6" spans="1:10" x14ac:dyDescent="0.25">
      <c r="A6">
        <v>2</v>
      </c>
      <c r="B6" s="8" t="s">
        <v>114</v>
      </c>
      <c r="C6" s="8">
        <v>4000</v>
      </c>
      <c r="D6" s="8">
        <v>4000</v>
      </c>
      <c r="E6" s="8">
        <f t="shared" ref="E6:E19" si="0">C6+D6</f>
        <v>8000</v>
      </c>
      <c r="F6" s="41">
        <v>8000</v>
      </c>
      <c r="G6" s="8">
        <f t="shared" ref="G6:G20" si="1">E6-F6</f>
        <v>0</v>
      </c>
      <c r="H6" s="8"/>
      <c r="J6" s="23"/>
    </row>
    <row r="7" spans="1:10" x14ac:dyDescent="0.25">
      <c r="A7">
        <v>3</v>
      </c>
      <c r="B7" s="8"/>
      <c r="C7" s="8"/>
      <c r="D7" s="8"/>
      <c r="E7" s="8">
        <f t="shared" si="0"/>
        <v>0</v>
      </c>
      <c r="F7" s="41"/>
      <c r="G7" s="8">
        <f t="shared" si="1"/>
        <v>0</v>
      </c>
      <c r="H7" s="8"/>
      <c r="J7" s="23"/>
    </row>
    <row r="8" spans="1:10" x14ac:dyDescent="0.25">
      <c r="A8">
        <v>4</v>
      </c>
      <c r="B8" s="24" t="s">
        <v>32</v>
      </c>
      <c r="C8" s="8"/>
      <c r="D8" s="8"/>
      <c r="E8" s="8">
        <f t="shared" si="0"/>
        <v>0</v>
      </c>
      <c r="F8" s="41"/>
      <c r="G8" s="8">
        <f t="shared" si="1"/>
        <v>0</v>
      </c>
      <c r="H8" s="8"/>
      <c r="J8" s="23"/>
    </row>
    <row r="9" spans="1:10" x14ac:dyDescent="0.25">
      <c r="A9">
        <v>5</v>
      </c>
      <c r="B9" s="8"/>
      <c r="C9" s="8"/>
      <c r="D9" s="8"/>
      <c r="E9" s="8">
        <f>C9+D9</f>
        <v>0</v>
      </c>
      <c r="F9" s="41"/>
      <c r="G9" s="8">
        <f>E9-F9</f>
        <v>0</v>
      </c>
      <c r="H9" s="8"/>
      <c r="J9" s="23"/>
    </row>
    <row r="10" spans="1:10" x14ac:dyDescent="0.25">
      <c r="A10">
        <v>6</v>
      </c>
      <c r="B10" s="8" t="s">
        <v>60</v>
      </c>
      <c r="C10" s="8">
        <v>3000</v>
      </c>
      <c r="D10" s="8">
        <v>250</v>
      </c>
      <c r="E10" s="8">
        <f t="shared" si="0"/>
        <v>3250</v>
      </c>
      <c r="F10" s="8">
        <v>3000</v>
      </c>
      <c r="G10" s="8">
        <f t="shared" si="1"/>
        <v>250</v>
      </c>
      <c r="H10" s="8"/>
      <c r="J10" s="23"/>
    </row>
    <row r="11" spans="1:10" x14ac:dyDescent="0.25">
      <c r="A11">
        <v>7</v>
      </c>
      <c r="B11" s="8"/>
      <c r="C11" s="8"/>
      <c r="D11" s="8"/>
      <c r="E11" s="8">
        <f t="shared" si="0"/>
        <v>0</v>
      </c>
      <c r="F11" s="8"/>
      <c r="G11" s="8">
        <f t="shared" si="1"/>
        <v>0</v>
      </c>
      <c r="H11" s="8"/>
      <c r="J11" s="23"/>
    </row>
    <row r="12" spans="1:10" x14ac:dyDescent="0.25">
      <c r="A12">
        <v>8</v>
      </c>
      <c r="B12" s="24" t="s">
        <v>28</v>
      </c>
      <c r="C12" s="8"/>
      <c r="D12" s="8"/>
      <c r="E12" s="8">
        <f t="shared" si="0"/>
        <v>0</v>
      </c>
      <c r="F12" s="8"/>
      <c r="G12" s="8">
        <f t="shared" si="1"/>
        <v>0</v>
      </c>
      <c r="H12" s="8"/>
      <c r="J12" s="23"/>
    </row>
    <row r="13" spans="1:10" x14ac:dyDescent="0.25">
      <c r="A13">
        <v>9</v>
      </c>
      <c r="B13" s="8" t="s">
        <v>81</v>
      </c>
      <c r="C13" s="8"/>
      <c r="D13" s="8"/>
      <c r="E13" s="8">
        <f>C13+D13</f>
        <v>0</v>
      </c>
      <c r="F13" s="8"/>
      <c r="G13" s="8">
        <f>E13-F13</f>
        <v>0</v>
      </c>
      <c r="H13" s="8"/>
      <c r="J13" s="23"/>
    </row>
    <row r="14" spans="1:10" x14ac:dyDescent="0.25">
      <c r="A14">
        <v>10</v>
      </c>
      <c r="B14" s="17" t="s">
        <v>26</v>
      </c>
      <c r="C14" s="17"/>
      <c r="D14" s="8"/>
      <c r="E14" s="17">
        <f>C14+D14</f>
        <v>0</v>
      </c>
      <c r="F14" s="8"/>
      <c r="G14" s="17">
        <f>E14-F14</f>
        <v>0</v>
      </c>
      <c r="H14" s="8"/>
      <c r="J14" s="23"/>
    </row>
    <row r="15" spans="1:10" x14ac:dyDescent="0.25">
      <c r="A15">
        <v>11</v>
      </c>
      <c r="B15" s="17" t="s">
        <v>64</v>
      </c>
      <c r="C15" s="8">
        <v>4000</v>
      </c>
      <c r="D15" s="8"/>
      <c r="E15" s="8">
        <f t="shared" si="0"/>
        <v>4000</v>
      </c>
      <c r="F15" s="8">
        <v>3200</v>
      </c>
      <c r="G15" s="8">
        <f t="shared" si="1"/>
        <v>800</v>
      </c>
      <c r="H15" s="8"/>
      <c r="J15" s="40"/>
    </row>
    <row r="16" spans="1:10" x14ac:dyDescent="0.25">
      <c r="A16">
        <v>12</v>
      </c>
      <c r="B16" s="8" t="s">
        <v>39</v>
      </c>
      <c r="C16" s="8">
        <v>3000</v>
      </c>
      <c r="D16" s="8"/>
      <c r="E16" s="8">
        <f t="shared" si="0"/>
        <v>3000</v>
      </c>
      <c r="F16" s="8">
        <v>3000</v>
      </c>
      <c r="G16" s="8">
        <f t="shared" si="1"/>
        <v>0</v>
      </c>
      <c r="H16" s="8"/>
      <c r="I16" t="s">
        <v>56</v>
      </c>
      <c r="J16" s="23"/>
    </row>
    <row r="17" spans="1:11" x14ac:dyDescent="0.25">
      <c r="A17">
        <v>13</v>
      </c>
      <c r="B17" s="8" t="s">
        <v>57</v>
      </c>
      <c r="C17" s="8">
        <v>3000</v>
      </c>
      <c r="D17" s="8"/>
      <c r="E17" s="8">
        <f t="shared" si="0"/>
        <v>3000</v>
      </c>
      <c r="F17" s="41">
        <v>3000</v>
      </c>
      <c r="G17" s="8">
        <f t="shared" si="1"/>
        <v>0</v>
      </c>
      <c r="H17" s="8"/>
      <c r="J17" s="23"/>
    </row>
    <row r="18" spans="1:11" x14ac:dyDescent="0.25">
      <c r="A18">
        <v>14</v>
      </c>
      <c r="B18" s="37" t="s">
        <v>102</v>
      </c>
      <c r="C18" s="8">
        <v>3000</v>
      </c>
      <c r="D18" s="8">
        <v>3000</v>
      </c>
      <c r="E18" s="8">
        <f t="shared" si="0"/>
        <v>6000</v>
      </c>
      <c r="F18" s="41">
        <v>5000</v>
      </c>
      <c r="G18" s="8">
        <f t="shared" si="1"/>
        <v>1000</v>
      </c>
      <c r="H18" s="8"/>
      <c r="J18" s="40"/>
    </row>
    <row r="19" spans="1:11" x14ac:dyDescent="0.25">
      <c r="A19">
        <v>15</v>
      </c>
      <c r="B19" s="17"/>
      <c r="C19" s="17"/>
      <c r="D19" s="8"/>
      <c r="E19" s="8">
        <f t="shared" si="0"/>
        <v>0</v>
      </c>
      <c r="F19" s="41"/>
      <c r="G19" s="8">
        <f t="shared" si="1"/>
        <v>0</v>
      </c>
      <c r="H19" s="8"/>
      <c r="J19" s="40"/>
    </row>
    <row r="20" spans="1:11" x14ac:dyDescent="0.25">
      <c r="A20">
        <v>16</v>
      </c>
      <c r="B20" s="8"/>
      <c r="C20" s="8"/>
      <c r="D20" s="8"/>
      <c r="E20" s="8"/>
      <c r="F20" s="8"/>
      <c r="G20" s="8">
        <f t="shared" si="1"/>
        <v>0</v>
      </c>
      <c r="H20" s="8"/>
    </row>
    <row r="21" spans="1:11" x14ac:dyDescent="0.25">
      <c r="B21" s="9" t="s">
        <v>8</v>
      </c>
      <c r="C21" s="7">
        <f>SUM(C6:C20)</f>
        <v>20000</v>
      </c>
      <c r="D21" s="7">
        <f>SUM(D6:D20)</f>
        <v>7250</v>
      </c>
      <c r="E21" s="7">
        <f>SUM(E6:E20)</f>
        <v>27250</v>
      </c>
      <c r="F21" s="7">
        <f>SUM(F6:F20)</f>
        <v>25200</v>
      </c>
      <c r="G21" s="7">
        <f>E21-F21</f>
        <v>2050</v>
      </c>
      <c r="H21" s="7"/>
    </row>
    <row r="23" spans="1:11" ht="23.25" x14ac:dyDescent="0.35">
      <c r="B23" s="66" t="s">
        <v>9</v>
      </c>
      <c r="C23" s="67"/>
      <c r="D23" s="67"/>
      <c r="E23" s="67"/>
      <c r="F23" s="67"/>
      <c r="G23" s="67"/>
      <c r="H23" s="67"/>
      <c r="I23" s="67"/>
    </row>
    <row r="24" spans="1:11" x14ac:dyDescent="0.25">
      <c r="B24" s="67" t="s">
        <v>83</v>
      </c>
      <c r="C24" s="68"/>
      <c r="D24" s="68"/>
      <c r="E24" s="68"/>
      <c r="F24" s="68" t="s">
        <v>84</v>
      </c>
      <c r="G24" s="67"/>
      <c r="H24" s="67"/>
      <c r="I24" s="67"/>
    </row>
    <row r="25" spans="1:11" x14ac:dyDescent="0.25">
      <c r="B25" s="69" t="s">
        <v>10</v>
      </c>
      <c r="C25" s="69" t="s">
        <v>11</v>
      </c>
      <c r="D25" s="69" t="s">
        <v>12</v>
      </c>
      <c r="E25" s="69" t="s">
        <v>59</v>
      </c>
      <c r="F25" s="69" t="s">
        <v>75</v>
      </c>
      <c r="G25" s="69" t="s">
        <v>11</v>
      </c>
      <c r="H25" s="69" t="s">
        <v>12</v>
      </c>
      <c r="I25" s="69" t="s">
        <v>59</v>
      </c>
    </row>
    <row r="26" spans="1:11" x14ac:dyDescent="0.25">
      <c r="B26" s="70" t="s">
        <v>74</v>
      </c>
      <c r="C26" s="73">
        <f>C21</f>
        <v>20000</v>
      </c>
      <c r="D26" s="72">
        <v>0.1</v>
      </c>
      <c r="E26" s="71"/>
      <c r="F26" s="70" t="s">
        <v>74</v>
      </c>
      <c r="G26" s="73">
        <f>F21</f>
        <v>25200</v>
      </c>
      <c r="H26" s="72">
        <v>0.1</v>
      </c>
      <c r="I26" s="70"/>
    </row>
    <row r="27" spans="1:11" x14ac:dyDescent="0.25">
      <c r="B27" s="70" t="s">
        <v>76</v>
      </c>
      <c r="C27" s="73">
        <f>'FEB '!E37</f>
        <v>1958</v>
      </c>
      <c r="D27" s="70"/>
      <c r="E27" s="70"/>
      <c r="F27" s="74" t="s">
        <v>38</v>
      </c>
      <c r="G27" s="73">
        <f>'FEB '!I37</f>
        <v>-3092</v>
      </c>
      <c r="H27" s="70"/>
      <c r="I27" s="70"/>
    </row>
    <row r="28" spans="1:11" x14ac:dyDescent="0.25">
      <c r="B28" s="70" t="s">
        <v>15</v>
      </c>
      <c r="C28" s="71"/>
      <c r="D28" s="70">
        <f>C26*D26</f>
        <v>2000</v>
      </c>
      <c r="E28" s="70"/>
      <c r="F28" s="70"/>
      <c r="G28" s="71"/>
      <c r="H28" s="70">
        <f>H26*C26</f>
        <v>2000</v>
      </c>
      <c r="I28" s="70"/>
    </row>
    <row r="29" spans="1:11" x14ac:dyDescent="0.25">
      <c r="B29" s="75" t="s">
        <v>16</v>
      </c>
      <c r="C29" s="70"/>
      <c r="D29" s="70"/>
      <c r="E29" s="70"/>
      <c r="F29" s="69" t="s">
        <v>16</v>
      </c>
      <c r="G29" s="70"/>
      <c r="H29" s="70"/>
      <c r="I29" s="70"/>
    </row>
    <row r="30" spans="1:11" x14ac:dyDescent="0.25">
      <c r="B30" s="76" t="s">
        <v>115</v>
      </c>
      <c r="C30" s="70"/>
      <c r="D30" s="70">
        <v>3000</v>
      </c>
      <c r="E30" s="75"/>
      <c r="F30" s="76" t="s">
        <v>115</v>
      </c>
      <c r="G30" s="70"/>
      <c r="H30" s="70">
        <v>3000</v>
      </c>
      <c r="I30" s="70"/>
    </row>
    <row r="31" spans="1:11" x14ac:dyDescent="0.25">
      <c r="B31" s="77">
        <v>43553</v>
      </c>
      <c r="C31" s="70"/>
      <c r="D31" s="70">
        <v>17102</v>
      </c>
      <c r="E31" s="70"/>
      <c r="F31" s="77">
        <v>43553</v>
      </c>
      <c r="G31" s="70"/>
      <c r="H31" s="70">
        <v>17102</v>
      </c>
      <c r="I31" s="70"/>
      <c r="K31" s="15"/>
    </row>
    <row r="32" spans="1:11" x14ac:dyDescent="0.25">
      <c r="B32" s="77" t="s">
        <v>156</v>
      </c>
      <c r="C32" s="70"/>
      <c r="D32" s="70">
        <v>800</v>
      </c>
      <c r="E32" s="70"/>
      <c r="F32" s="77" t="s">
        <v>156</v>
      </c>
      <c r="G32" s="70"/>
      <c r="H32" s="70">
        <v>800</v>
      </c>
      <c r="I32" s="70"/>
    </row>
    <row r="33" spans="2:9" x14ac:dyDescent="0.25">
      <c r="B33" s="77"/>
      <c r="C33" s="70"/>
      <c r="D33" s="70"/>
      <c r="E33" s="77"/>
      <c r="F33" s="77"/>
      <c r="G33" s="70"/>
      <c r="H33" s="70"/>
      <c r="I33" s="70"/>
    </row>
    <row r="34" spans="2:9" x14ac:dyDescent="0.25">
      <c r="B34" s="77"/>
      <c r="C34" s="70"/>
      <c r="D34" s="70"/>
      <c r="E34" s="77"/>
      <c r="F34" s="77"/>
      <c r="G34" s="70"/>
      <c r="H34" s="70"/>
      <c r="I34" s="70"/>
    </row>
    <row r="35" spans="2:9" x14ac:dyDescent="0.25">
      <c r="B35" s="77"/>
      <c r="C35" s="70"/>
      <c r="D35" s="70"/>
      <c r="E35" s="77"/>
      <c r="F35" s="77"/>
      <c r="G35" s="70"/>
      <c r="H35" s="70"/>
      <c r="I35" s="70"/>
    </row>
    <row r="36" spans="2:9" x14ac:dyDescent="0.25">
      <c r="B36" s="70"/>
      <c r="C36" s="70"/>
      <c r="D36" s="70"/>
      <c r="E36" s="70"/>
      <c r="F36" s="70"/>
      <c r="G36" s="70"/>
      <c r="H36" s="70"/>
      <c r="I36" s="70"/>
    </row>
    <row r="37" spans="2:9" x14ac:dyDescent="0.25">
      <c r="B37" s="69" t="s">
        <v>8</v>
      </c>
      <c r="C37" s="78">
        <f>C26+C27-D28</f>
        <v>19958</v>
      </c>
      <c r="D37" s="78">
        <f>SUM(D30:D36)</f>
        <v>20902</v>
      </c>
      <c r="E37" s="78">
        <f>C37-D37</f>
        <v>-944</v>
      </c>
      <c r="F37" s="78"/>
      <c r="G37" s="78">
        <f>G26+G27-H28</f>
        <v>20108</v>
      </c>
      <c r="H37" s="78">
        <f>SUM(H30:H36)</f>
        <v>20902</v>
      </c>
      <c r="I37" s="78">
        <f>G37-H37</f>
        <v>-794</v>
      </c>
    </row>
    <row r="38" spans="2:9" x14ac:dyDescent="0.25">
      <c r="F38" s="23"/>
    </row>
    <row r="40" spans="2:9" x14ac:dyDescent="0.25">
      <c r="B40" s="23" t="s">
        <v>20</v>
      </c>
      <c r="D40" s="23" t="s">
        <v>18</v>
      </c>
      <c r="G40" s="23" t="s">
        <v>19</v>
      </c>
    </row>
    <row r="42" spans="2:9" x14ac:dyDescent="0.25">
      <c r="B42" t="s">
        <v>77</v>
      </c>
      <c r="D42" t="s">
        <v>78</v>
      </c>
      <c r="G42" t="s">
        <v>79</v>
      </c>
    </row>
  </sheetData>
  <pageMargins left="0.25" right="0.25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workbookViewId="0">
      <selection activeCell="C7" sqref="C7"/>
    </sheetView>
  </sheetViews>
  <sheetFormatPr defaultRowHeight="15" x14ac:dyDescent="0.25"/>
  <cols>
    <col min="1" max="1" width="19.28515625" customWidth="1"/>
    <col min="4" max="4" width="11.5703125" customWidth="1"/>
    <col min="6" max="6" width="12.42578125" customWidth="1"/>
    <col min="8" max="8" width="10.28515625" customWidth="1"/>
  </cols>
  <sheetData>
    <row r="1" spans="1:9" ht="33.75" x14ac:dyDescent="0.25">
      <c r="B1" s="1"/>
      <c r="C1" s="2"/>
      <c r="D1" s="3" t="s">
        <v>0</v>
      </c>
      <c r="E1" s="2"/>
    </row>
    <row r="2" spans="1:9" ht="18.75" x14ac:dyDescent="0.25">
      <c r="A2" s="4" t="s">
        <v>47</v>
      </c>
      <c r="B2" s="5"/>
      <c r="C2" s="5"/>
      <c r="D2" s="6"/>
      <c r="E2" s="6"/>
      <c r="F2" s="6"/>
      <c r="G2" s="6"/>
    </row>
    <row r="4" spans="1:9" x14ac:dyDescent="0.25">
      <c r="A4" s="7" t="s">
        <v>1</v>
      </c>
      <c r="B4" s="7" t="s">
        <v>2</v>
      </c>
      <c r="C4" s="7" t="s">
        <v>3</v>
      </c>
      <c r="D4" s="7" t="s">
        <v>4</v>
      </c>
      <c r="E4" s="7" t="s">
        <v>5</v>
      </c>
      <c r="F4" s="7" t="s">
        <v>6</v>
      </c>
      <c r="G4" s="7"/>
    </row>
    <row r="5" spans="1:9" x14ac:dyDescent="0.25">
      <c r="A5" s="8" t="s">
        <v>22</v>
      </c>
      <c r="B5" s="8"/>
      <c r="C5" s="8">
        <v>0</v>
      </c>
      <c r="D5" s="8">
        <f>C5+B5</f>
        <v>0</v>
      </c>
      <c r="E5" s="8">
        <v>0</v>
      </c>
      <c r="F5" s="8">
        <f>D5-E5</f>
        <v>0</v>
      </c>
      <c r="G5" s="8"/>
    </row>
    <row r="6" spans="1:9" x14ac:dyDescent="0.25">
      <c r="A6" s="8" t="s">
        <v>23</v>
      </c>
      <c r="B6" s="8">
        <v>3300</v>
      </c>
      <c r="C6" s="8">
        <v>100</v>
      </c>
      <c r="D6" s="8">
        <f t="shared" ref="D6:D18" si="0">C6+B6</f>
        <v>3400</v>
      </c>
      <c r="E6" s="8">
        <v>3300</v>
      </c>
      <c r="F6" s="8">
        <f t="shared" ref="F6:F18" si="1">D6-E6</f>
        <v>100</v>
      </c>
      <c r="G6" s="8"/>
      <c r="I6" t="s">
        <v>7</v>
      </c>
    </row>
    <row r="7" spans="1:9" x14ac:dyDescent="0.25">
      <c r="A7" s="8" t="s">
        <v>24</v>
      </c>
      <c r="B7" s="8">
        <v>3300</v>
      </c>
      <c r="C7" s="8"/>
      <c r="D7" s="8">
        <f t="shared" si="0"/>
        <v>3300</v>
      </c>
      <c r="E7" s="8">
        <v>3300</v>
      </c>
      <c r="F7" s="8">
        <f t="shared" si="1"/>
        <v>0</v>
      </c>
      <c r="G7" s="8"/>
    </row>
    <row r="8" spans="1:9" x14ac:dyDescent="0.25">
      <c r="A8" s="8" t="s">
        <v>25</v>
      </c>
      <c r="B8" s="8">
        <v>4300</v>
      </c>
      <c r="C8" s="8">
        <v>4300</v>
      </c>
      <c r="D8" s="8">
        <f t="shared" si="0"/>
        <v>8600</v>
      </c>
      <c r="E8" s="8">
        <v>0</v>
      </c>
      <c r="F8" s="8">
        <f t="shared" si="1"/>
        <v>8600</v>
      </c>
      <c r="G8" s="8"/>
    </row>
    <row r="9" spans="1:9" x14ac:dyDescent="0.25">
      <c r="A9" s="8" t="s">
        <v>26</v>
      </c>
      <c r="B9" s="8">
        <v>3300</v>
      </c>
      <c r="C9" s="8">
        <v>300</v>
      </c>
      <c r="D9" s="8">
        <f t="shared" si="0"/>
        <v>3600</v>
      </c>
      <c r="E9" s="8">
        <v>0</v>
      </c>
      <c r="F9" s="8">
        <f t="shared" si="1"/>
        <v>3600</v>
      </c>
      <c r="G9" s="8"/>
    </row>
    <row r="10" spans="1:9" x14ac:dyDescent="0.25">
      <c r="A10" s="8" t="s">
        <v>27</v>
      </c>
      <c r="B10" s="8">
        <v>4300</v>
      </c>
      <c r="C10" s="8">
        <v>4300</v>
      </c>
      <c r="D10" s="8">
        <f t="shared" si="0"/>
        <v>8600</v>
      </c>
      <c r="E10" s="8">
        <v>4300</v>
      </c>
      <c r="F10" s="8">
        <f t="shared" si="1"/>
        <v>4300</v>
      </c>
      <c r="G10" s="8"/>
    </row>
    <row r="11" spans="1:9" x14ac:dyDescent="0.25">
      <c r="A11" s="8" t="s">
        <v>28</v>
      </c>
      <c r="B11" s="8">
        <v>4300</v>
      </c>
      <c r="C11" s="8">
        <v>0</v>
      </c>
      <c r="D11" s="8">
        <f t="shared" si="0"/>
        <v>4300</v>
      </c>
      <c r="E11" s="8">
        <v>0</v>
      </c>
      <c r="F11" s="8">
        <f t="shared" si="1"/>
        <v>4300</v>
      </c>
      <c r="G11" s="8"/>
    </row>
    <row r="12" spans="1:9" x14ac:dyDescent="0.25">
      <c r="A12" s="8" t="s">
        <v>29</v>
      </c>
      <c r="B12" s="8">
        <v>4300</v>
      </c>
      <c r="C12" s="8">
        <v>500</v>
      </c>
      <c r="D12" s="8">
        <f t="shared" si="0"/>
        <v>4800</v>
      </c>
      <c r="E12" s="8">
        <v>3800</v>
      </c>
      <c r="F12" s="8">
        <f t="shared" si="1"/>
        <v>1000</v>
      </c>
      <c r="G12" s="8"/>
    </row>
    <row r="13" spans="1:9" x14ac:dyDescent="0.25">
      <c r="A13" s="8" t="s">
        <v>30</v>
      </c>
      <c r="B13" s="8">
        <v>4300</v>
      </c>
      <c r="C13" s="8">
        <v>0</v>
      </c>
      <c r="D13" s="8">
        <f t="shared" si="0"/>
        <v>4300</v>
      </c>
      <c r="E13" s="8">
        <v>0</v>
      </c>
      <c r="F13" s="8">
        <f t="shared" si="1"/>
        <v>4300</v>
      </c>
      <c r="G13" s="8"/>
    </row>
    <row r="14" spans="1:9" x14ac:dyDescent="0.25">
      <c r="A14" s="8" t="s">
        <v>31</v>
      </c>
      <c r="B14" s="8">
        <v>4300</v>
      </c>
      <c r="C14" s="8">
        <v>0</v>
      </c>
      <c r="D14" s="8">
        <f t="shared" si="0"/>
        <v>4300</v>
      </c>
      <c r="E14" s="8">
        <v>0</v>
      </c>
      <c r="F14" s="8">
        <f t="shared" si="1"/>
        <v>4300</v>
      </c>
      <c r="G14" s="8"/>
    </row>
    <row r="15" spans="1:9" x14ac:dyDescent="0.25">
      <c r="A15" s="8" t="s">
        <v>32</v>
      </c>
      <c r="B15" s="8"/>
      <c r="C15" s="8"/>
      <c r="D15" s="8"/>
      <c r="E15" s="8"/>
      <c r="F15" s="8"/>
      <c r="G15" s="8"/>
    </row>
    <row r="16" spans="1:9" x14ac:dyDescent="0.25">
      <c r="A16" s="8" t="s">
        <v>26</v>
      </c>
      <c r="B16" s="8">
        <v>4300</v>
      </c>
      <c r="C16" s="8">
        <v>4300</v>
      </c>
      <c r="D16" s="8">
        <f t="shared" si="0"/>
        <v>8600</v>
      </c>
      <c r="E16" s="8">
        <v>0</v>
      </c>
      <c r="F16" s="8">
        <f t="shared" si="1"/>
        <v>8600</v>
      </c>
      <c r="G16" s="8"/>
    </row>
    <row r="17" spans="1:9" x14ac:dyDescent="0.25">
      <c r="A17" s="8" t="s">
        <v>33</v>
      </c>
      <c r="B17" s="8">
        <v>4300</v>
      </c>
      <c r="C17" s="8">
        <v>0</v>
      </c>
      <c r="D17" s="8">
        <f t="shared" si="0"/>
        <v>4300</v>
      </c>
      <c r="E17" s="8">
        <v>4200</v>
      </c>
      <c r="F17" s="8">
        <f t="shared" si="1"/>
        <v>100</v>
      </c>
      <c r="G17" s="8"/>
    </row>
    <row r="18" spans="1:9" x14ac:dyDescent="0.25">
      <c r="A18" s="8" t="s">
        <v>34</v>
      </c>
      <c r="B18" s="8">
        <v>4300</v>
      </c>
      <c r="C18" s="8"/>
      <c r="D18" s="8">
        <f t="shared" si="0"/>
        <v>4300</v>
      </c>
      <c r="E18" s="8">
        <v>0</v>
      </c>
      <c r="F18" s="8">
        <f t="shared" si="1"/>
        <v>4300</v>
      </c>
      <c r="G18" s="8"/>
    </row>
    <row r="19" spans="1:9" x14ac:dyDescent="0.25">
      <c r="A19" s="9"/>
      <c r="B19" s="7">
        <f>SUM(B5:B18)</f>
        <v>48600</v>
      </c>
      <c r="C19" s="7">
        <f>SUM(C5:C18)</f>
        <v>13800</v>
      </c>
      <c r="D19" s="8">
        <f>B19+C19</f>
        <v>62400</v>
      </c>
      <c r="E19" s="8">
        <f>SUM(E5:E18)</f>
        <v>18900</v>
      </c>
      <c r="F19" s="7">
        <f>D19-E19</f>
        <v>43500</v>
      </c>
      <c r="G19" s="7"/>
    </row>
    <row r="22" spans="1:9" ht="23.25" x14ac:dyDescent="0.35">
      <c r="A22" s="10" t="s">
        <v>9</v>
      </c>
      <c r="B22" s="8"/>
      <c r="C22" s="8"/>
      <c r="D22" s="8"/>
    </row>
    <row r="23" spans="1:9" ht="23.25" x14ac:dyDescent="0.35">
      <c r="A23" s="11" t="s">
        <v>10</v>
      </c>
      <c r="B23" s="11" t="s">
        <v>11</v>
      </c>
      <c r="C23" s="11" t="s">
        <v>12</v>
      </c>
      <c r="D23" s="11" t="s">
        <v>13</v>
      </c>
      <c r="F23" s="11" t="s">
        <v>11</v>
      </c>
      <c r="G23" s="11" t="s">
        <v>12</v>
      </c>
      <c r="H23" s="11" t="s">
        <v>13</v>
      </c>
    </row>
    <row r="24" spans="1:9" x14ac:dyDescent="0.25">
      <c r="A24" s="8" t="s">
        <v>46</v>
      </c>
      <c r="B24" s="12">
        <f>B19</f>
        <v>48600</v>
      </c>
      <c r="C24" s="13">
        <v>0.1</v>
      </c>
      <c r="D24" s="12">
        <f>B24-B25</f>
        <v>48600</v>
      </c>
      <c r="F24" s="12">
        <f>E19</f>
        <v>18900</v>
      </c>
      <c r="G24" s="13">
        <v>0.1</v>
      </c>
      <c r="H24" s="8"/>
    </row>
    <row r="25" spans="1:9" x14ac:dyDescent="0.25">
      <c r="A25" s="8" t="s">
        <v>14</v>
      </c>
      <c r="B25" s="14"/>
      <c r="C25" s="8"/>
      <c r="D25" s="8"/>
      <c r="E25" t="s">
        <v>38</v>
      </c>
      <c r="F25" s="14">
        <f>SEPTEMBER!H32</f>
        <v>-1070</v>
      </c>
      <c r="G25" s="8"/>
      <c r="H25" s="8"/>
    </row>
    <row r="26" spans="1:9" x14ac:dyDescent="0.25">
      <c r="A26" s="8" t="s">
        <v>15</v>
      </c>
      <c r="B26" s="15"/>
      <c r="C26" s="16">
        <f>B24*C24</f>
        <v>4860</v>
      </c>
      <c r="D26" s="8"/>
      <c r="F26" s="15"/>
      <c r="G26" s="16">
        <f>F24*G24</f>
        <v>1890</v>
      </c>
      <c r="H26" s="8"/>
    </row>
    <row r="27" spans="1:9" x14ac:dyDescent="0.25">
      <c r="A27" s="17"/>
      <c r="B27" s="12">
        <f>B24</f>
        <v>48600</v>
      </c>
      <c r="C27" s="8"/>
      <c r="D27" s="8"/>
      <c r="F27" s="12">
        <f>SUM(F24:F26)</f>
        <v>17830</v>
      </c>
      <c r="G27" s="8"/>
      <c r="H27" s="8"/>
    </row>
    <row r="28" spans="1:9" x14ac:dyDescent="0.25">
      <c r="A28" s="17" t="s">
        <v>16</v>
      </c>
      <c r="B28" s="8"/>
      <c r="D28" s="8"/>
      <c r="F28" s="8"/>
      <c r="H28" s="8"/>
    </row>
    <row r="29" spans="1:9" x14ac:dyDescent="0.25">
      <c r="A29" s="18" t="s">
        <v>36</v>
      </c>
      <c r="B29" s="8"/>
      <c r="C29" s="19">
        <v>40000</v>
      </c>
      <c r="D29" s="16"/>
      <c r="F29" t="s">
        <v>17</v>
      </c>
      <c r="G29" s="8">
        <v>40000</v>
      </c>
      <c r="H29" s="16"/>
    </row>
    <row r="30" spans="1:9" x14ac:dyDescent="0.25">
      <c r="A30" s="20"/>
      <c r="B30" s="8"/>
      <c r="C30" s="19">
        <v>3600</v>
      </c>
      <c r="D30" s="8"/>
      <c r="F30" s="8"/>
      <c r="G30" s="19">
        <v>3600</v>
      </c>
      <c r="H30" s="8"/>
    </row>
    <row r="31" spans="1:9" x14ac:dyDescent="0.25">
      <c r="A31" s="8"/>
      <c r="B31" s="8"/>
      <c r="D31" s="8"/>
      <c r="F31" s="8"/>
      <c r="H31" s="8"/>
    </row>
    <row r="32" spans="1:9" x14ac:dyDescent="0.25">
      <c r="A32" s="8"/>
      <c r="B32" s="21">
        <f>B27-B29</f>
        <v>48600</v>
      </c>
      <c r="C32" s="22">
        <f>SUM(C26:C31)</f>
        <v>48460</v>
      </c>
      <c r="D32" s="21">
        <f>B32-C32</f>
        <v>140</v>
      </c>
      <c r="E32" s="23"/>
      <c r="F32" s="21">
        <f>F27</f>
        <v>17830</v>
      </c>
      <c r="G32" s="22">
        <f>SUM(G26:G31)</f>
        <v>45490</v>
      </c>
      <c r="H32" s="21">
        <f>F32-G32</f>
        <v>-27660</v>
      </c>
      <c r="I32" s="23"/>
    </row>
    <row r="33" spans="1:5" x14ac:dyDescent="0.25">
      <c r="A33" s="24" t="s">
        <v>8</v>
      </c>
      <c r="B33" s="23" t="s">
        <v>18</v>
      </c>
      <c r="C33" s="23"/>
      <c r="D33" s="23" t="s">
        <v>19</v>
      </c>
      <c r="E33" s="23"/>
    </row>
    <row r="34" spans="1:5" x14ac:dyDescent="0.25">
      <c r="A34" s="23" t="s">
        <v>20</v>
      </c>
      <c r="B34" s="23" t="s">
        <v>21</v>
      </c>
      <c r="C34" s="23"/>
      <c r="D34" s="23"/>
      <c r="E34" s="23"/>
    </row>
  </sheetData>
  <pageMargins left="0.7" right="0.7" top="0.75" bottom="0.75" header="0.3" footer="0.3"/>
  <pageSetup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"/>
  <sheetViews>
    <sheetView topLeftCell="A7" workbookViewId="0">
      <selection activeCell="H37" sqref="H37"/>
    </sheetView>
  </sheetViews>
  <sheetFormatPr defaultRowHeight="15" x14ac:dyDescent="0.25"/>
  <cols>
    <col min="1" max="1" width="3.28515625" customWidth="1"/>
    <col min="2" max="2" width="19" customWidth="1"/>
    <col min="5" max="5" width="10.140625" customWidth="1"/>
    <col min="6" max="6" width="12.140625" customWidth="1"/>
    <col min="7" max="7" width="10.42578125" customWidth="1"/>
  </cols>
  <sheetData>
    <row r="1" spans="1:10" ht="15.75" x14ac:dyDescent="0.25">
      <c r="A1" s="27"/>
      <c r="B1" s="30"/>
      <c r="C1" s="44" t="s">
        <v>61</v>
      </c>
      <c r="D1" s="44"/>
      <c r="E1" s="44"/>
      <c r="F1" s="45"/>
      <c r="G1" s="45"/>
      <c r="H1" s="6"/>
    </row>
    <row r="2" spans="1:10" ht="15.75" x14ac:dyDescent="0.25">
      <c r="C2" s="46" t="s">
        <v>62</v>
      </c>
      <c r="D2" s="46"/>
      <c r="E2" s="46"/>
      <c r="F2" s="47"/>
      <c r="G2" s="47"/>
    </row>
    <row r="3" spans="1:10" ht="15.75" x14ac:dyDescent="0.25">
      <c r="C3" s="46" t="s">
        <v>136</v>
      </c>
      <c r="D3" s="46"/>
      <c r="E3" s="46"/>
      <c r="F3" s="47"/>
      <c r="G3" s="47"/>
    </row>
    <row r="4" spans="1:10" x14ac:dyDescent="0.25">
      <c r="B4" s="7" t="s">
        <v>1</v>
      </c>
      <c r="C4" s="7" t="s">
        <v>2</v>
      </c>
      <c r="D4" s="7" t="s">
        <v>3</v>
      </c>
      <c r="E4" s="7" t="s">
        <v>4</v>
      </c>
      <c r="F4" s="7" t="s">
        <v>5</v>
      </c>
      <c r="G4" s="7" t="s">
        <v>6</v>
      </c>
      <c r="H4" s="7"/>
    </row>
    <row r="5" spans="1:10" x14ac:dyDescent="0.25">
      <c r="A5">
        <v>1</v>
      </c>
      <c r="B5" s="8"/>
      <c r="C5" s="8"/>
      <c r="D5" s="8"/>
      <c r="E5" s="8"/>
      <c r="F5" s="8"/>
      <c r="G5" s="8"/>
      <c r="H5" s="8"/>
      <c r="J5" s="23"/>
    </row>
    <row r="6" spans="1:10" x14ac:dyDescent="0.25">
      <c r="A6">
        <v>2</v>
      </c>
      <c r="B6" s="8" t="s">
        <v>114</v>
      </c>
      <c r="C6" s="8"/>
      <c r="D6" s="8">
        <v>4000</v>
      </c>
      <c r="E6" s="8">
        <f t="shared" ref="E6:E19" si="0">C6+D6</f>
        <v>4000</v>
      </c>
      <c r="F6" s="41">
        <v>4000</v>
      </c>
      <c r="G6" s="8">
        <f t="shared" ref="G6:G20" si="1">E6-F6</f>
        <v>0</v>
      </c>
      <c r="H6" s="8"/>
      <c r="J6" s="23"/>
    </row>
    <row r="7" spans="1:10" x14ac:dyDescent="0.25">
      <c r="A7">
        <v>3</v>
      </c>
      <c r="B7" s="8"/>
      <c r="C7" s="8"/>
      <c r="D7" s="8"/>
      <c r="E7" s="8">
        <f t="shared" si="0"/>
        <v>0</v>
      </c>
      <c r="F7" s="41"/>
      <c r="G7" s="8">
        <f t="shared" si="1"/>
        <v>0</v>
      </c>
      <c r="H7" s="8"/>
      <c r="J7" s="23"/>
    </row>
    <row r="8" spans="1:10" x14ac:dyDescent="0.25">
      <c r="A8">
        <v>4</v>
      </c>
      <c r="B8" s="24" t="s">
        <v>32</v>
      </c>
      <c r="C8" s="8"/>
      <c r="D8" s="8"/>
      <c r="E8" s="8">
        <f t="shared" si="0"/>
        <v>0</v>
      </c>
      <c r="F8" s="41"/>
      <c r="G8" s="8">
        <f t="shared" si="1"/>
        <v>0</v>
      </c>
      <c r="H8" s="8"/>
      <c r="J8" s="23"/>
    </row>
    <row r="9" spans="1:10" x14ac:dyDescent="0.25">
      <c r="A9">
        <v>5</v>
      </c>
      <c r="B9" s="8"/>
      <c r="C9" s="8"/>
      <c r="D9" s="8"/>
      <c r="E9" s="8">
        <f>C9+D9</f>
        <v>0</v>
      </c>
      <c r="F9" s="41"/>
      <c r="G9" s="8">
        <f>E9-F9</f>
        <v>0</v>
      </c>
      <c r="H9" s="8"/>
      <c r="J9" s="23"/>
    </row>
    <row r="10" spans="1:10" x14ac:dyDescent="0.25">
      <c r="A10">
        <v>6</v>
      </c>
      <c r="B10" s="8"/>
      <c r="C10" s="8"/>
      <c r="D10" s="8"/>
      <c r="E10" s="8">
        <f t="shared" si="0"/>
        <v>0</v>
      </c>
      <c r="F10" s="8"/>
      <c r="G10" s="8">
        <f t="shared" si="1"/>
        <v>0</v>
      </c>
      <c r="H10" s="8"/>
      <c r="J10" s="23"/>
    </row>
    <row r="11" spans="1:10" x14ac:dyDescent="0.25">
      <c r="A11">
        <v>7</v>
      </c>
      <c r="B11" s="8"/>
      <c r="C11" s="8"/>
      <c r="D11" s="8"/>
      <c r="E11" s="8">
        <f t="shared" si="0"/>
        <v>0</v>
      </c>
      <c r="F11" s="8"/>
      <c r="G11" s="8">
        <f t="shared" si="1"/>
        <v>0</v>
      </c>
      <c r="H11" s="8"/>
      <c r="J11" s="23"/>
    </row>
    <row r="12" spans="1:10" x14ac:dyDescent="0.25">
      <c r="A12">
        <v>8</v>
      </c>
      <c r="B12" s="24" t="s">
        <v>28</v>
      </c>
      <c r="C12" s="8"/>
      <c r="D12" s="8"/>
      <c r="E12" s="8">
        <f t="shared" si="0"/>
        <v>0</v>
      </c>
      <c r="F12" s="8"/>
      <c r="G12" s="8">
        <f t="shared" si="1"/>
        <v>0</v>
      </c>
      <c r="H12" s="8"/>
      <c r="J12" s="23"/>
    </row>
    <row r="13" spans="1:10" x14ac:dyDescent="0.25">
      <c r="A13">
        <v>9</v>
      </c>
      <c r="B13" s="17"/>
      <c r="C13" s="8"/>
      <c r="D13" s="8"/>
      <c r="E13" s="8">
        <f>C13+D13</f>
        <v>0</v>
      </c>
      <c r="F13" s="8"/>
      <c r="G13" s="8">
        <f>E13-F13</f>
        <v>0</v>
      </c>
      <c r="H13" s="8"/>
      <c r="J13" s="23"/>
    </row>
    <row r="14" spans="1:10" x14ac:dyDescent="0.25">
      <c r="A14">
        <v>10</v>
      </c>
      <c r="B14" s="8"/>
      <c r="C14" s="17"/>
      <c r="D14" s="8"/>
      <c r="E14" s="17">
        <f>C14+D14</f>
        <v>0</v>
      </c>
      <c r="F14" s="8"/>
      <c r="G14" s="17">
        <f>E14-F14</f>
        <v>0</v>
      </c>
      <c r="H14" s="8"/>
      <c r="J14" s="23"/>
    </row>
    <row r="15" spans="1:10" x14ac:dyDescent="0.25">
      <c r="A15">
        <v>11</v>
      </c>
      <c r="B15" s="17"/>
      <c r="C15" s="8"/>
      <c r="D15" s="8"/>
      <c r="E15" s="8">
        <f t="shared" si="0"/>
        <v>0</v>
      </c>
      <c r="F15" s="8"/>
      <c r="G15" s="8">
        <f t="shared" si="1"/>
        <v>0</v>
      </c>
      <c r="H15" s="8"/>
      <c r="J15" s="40"/>
    </row>
    <row r="16" spans="1:10" x14ac:dyDescent="0.25">
      <c r="A16">
        <v>12</v>
      </c>
      <c r="B16" s="8" t="s">
        <v>39</v>
      </c>
      <c r="C16" s="8">
        <v>3000</v>
      </c>
      <c r="D16" s="8"/>
      <c r="E16" s="8">
        <f t="shared" si="0"/>
        <v>3000</v>
      </c>
      <c r="F16" s="8">
        <v>3000</v>
      </c>
      <c r="G16" s="8">
        <f t="shared" si="1"/>
        <v>0</v>
      </c>
      <c r="H16" s="8"/>
      <c r="I16" t="s">
        <v>56</v>
      </c>
      <c r="J16" s="23"/>
    </row>
    <row r="17" spans="1:11" x14ac:dyDescent="0.25">
      <c r="A17">
        <v>13</v>
      </c>
      <c r="B17" s="8"/>
      <c r="C17" s="8"/>
      <c r="D17" s="8"/>
      <c r="E17" s="8">
        <f t="shared" si="0"/>
        <v>0</v>
      </c>
      <c r="F17" s="41"/>
      <c r="G17" s="8">
        <f t="shared" si="1"/>
        <v>0</v>
      </c>
      <c r="H17" s="8"/>
      <c r="J17" s="23"/>
    </row>
    <row r="18" spans="1:11" x14ac:dyDescent="0.25">
      <c r="A18">
        <v>14</v>
      </c>
      <c r="B18" s="37" t="s">
        <v>102</v>
      </c>
      <c r="C18" s="8">
        <v>3000</v>
      </c>
      <c r="D18" s="8">
        <v>1000</v>
      </c>
      <c r="E18" s="8">
        <f t="shared" si="0"/>
        <v>4000</v>
      </c>
      <c r="F18" s="41"/>
      <c r="G18" s="8">
        <f t="shared" si="1"/>
        <v>4000</v>
      </c>
      <c r="H18" s="8"/>
      <c r="J18" s="40"/>
    </row>
    <row r="19" spans="1:11" x14ac:dyDescent="0.25">
      <c r="A19">
        <v>15</v>
      </c>
      <c r="B19" s="17"/>
      <c r="C19" s="17"/>
      <c r="D19" s="8"/>
      <c r="E19" s="8">
        <f t="shared" si="0"/>
        <v>0</v>
      </c>
      <c r="F19" s="41"/>
      <c r="G19" s="8">
        <f t="shared" si="1"/>
        <v>0</v>
      </c>
      <c r="H19" s="8"/>
      <c r="J19" s="40"/>
    </row>
    <row r="20" spans="1:11" x14ac:dyDescent="0.25">
      <c r="A20">
        <v>16</v>
      </c>
      <c r="B20" s="8"/>
      <c r="C20" s="8"/>
      <c r="D20" s="8"/>
      <c r="E20" s="8"/>
      <c r="F20" s="8"/>
      <c r="G20" s="8">
        <f t="shared" si="1"/>
        <v>0</v>
      </c>
      <c r="H20" s="8"/>
    </row>
    <row r="21" spans="1:11" x14ac:dyDescent="0.25">
      <c r="B21" s="9" t="s">
        <v>8</v>
      </c>
      <c r="C21" s="7">
        <f>SUM(C6:C20)</f>
        <v>6000</v>
      </c>
      <c r="D21" s="7">
        <f>SUM(D6:D20)</f>
        <v>5000</v>
      </c>
      <c r="E21" s="7">
        <f>SUM(E6:E20)</f>
        <v>11000</v>
      </c>
      <c r="F21" s="7">
        <f>SUM(F6:F20)</f>
        <v>7000</v>
      </c>
      <c r="G21" s="7">
        <f>E21-F21</f>
        <v>4000</v>
      </c>
      <c r="H21" s="7"/>
    </row>
    <row r="23" spans="1:11" ht="23.25" x14ac:dyDescent="0.35">
      <c r="B23" s="66" t="s">
        <v>9</v>
      </c>
      <c r="C23" s="67"/>
      <c r="D23" s="67"/>
      <c r="E23" s="67"/>
      <c r="F23" s="67"/>
      <c r="G23" s="67"/>
      <c r="H23" s="67"/>
      <c r="I23" s="67"/>
    </row>
    <row r="24" spans="1:11" x14ac:dyDescent="0.25">
      <c r="B24" s="67" t="s">
        <v>83</v>
      </c>
      <c r="C24" s="68"/>
      <c r="D24" s="68"/>
      <c r="E24" s="68"/>
      <c r="F24" s="68" t="s">
        <v>84</v>
      </c>
      <c r="G24" s="67"/>
      <c r="H24" s="67"/>
      <c r="I24" s="67"/>
    </row>
    <row r="25" spans="1:11" x14ac:dyDescent="0.25">
      <c r="B25" s="69" t="s">
        <v>10</v>
      </c>
      <c r="C25" s="69" t="s">
        <v>11</v>
      </c>
      <c r="D25" s="69" t="s">
        <v>12</v>
      </c>
      <c r="E25" s="69" t="s">
        <v>59</v>
      </c>
      <c r="F25" s="69" t="s">
        <v>75</v>
      </c>
      <c r="G25" s="69" t="s">
        <v>11</v>
      </c>
      <c r="H25" s="69" t="s">
        <v>12</v>
      </c>
      <c r="I25" s="69" t="s">
        <v>59</v>
      </c>
    </row>
    <row r="26" spans="1:11" x14ac:dyDescent="0.25">
      <c r="B26" s="70" t="s">
        <v>86</v>
      </c>
      <c r="C26" s="73">
        <f>C21</f>
        <v>6000</v>
      </c>
      <c r="D26" s="72">
        <v>0.1</v>
      </c>
      <c r="E26" s="71"/>
      <c r="F26" s="70" t="s">
        <v>86</v>
      </c>
      <c r="G26" s="73">
        <f>F21</f>
        <v>7000</v>
      </c>
      <c r="H26" s="72">
        <v>0.1</v>
      </c>
      <c r="I26" s="70"/>
    </row>
    <row r="27" spans="1:11" x14ac:dyDescent="0.25">
      <c r="B27" s="70" t="s">
        <v>76</v>
      </c>
      <c r="C27" s="73">
        <f>'MARCH '!E37</f>
        <v>-944</v>
      </c>
      <c r="D27" s="70"/>
      <c r="E27" s="70"/>
      <c r="F27" s="74" t="s">
        <v>38</v>
      </c>
      <c r="G27" s="73">
        <f>'MARCH '!I37</f>
        <v>-794</v>
      </c>
      <c r="H27" s="70"/>
      <c r="I27" s="70"/>
    </row>
    <row r="28" spans="1:11" x14ac:dyDescent="0.25">
      <c r="B28" s="70" t="s">
        <v>15</v>
      </c>
      <c r="C28" s="71"/>
      <c r="D28" s="70">
        <f>C26*D26</f>
        <v>600</v>
      </c>
      <c r="E28" s="70"/>
      <c r="F28" s="70"/>
      <c r="G28" s="71"/>
      <c r="H28" s="70">
        <f>H26*C26</f>
        <v>600</v>
      </c>
      <c r="I28" s="70"/>
    </row>
    <row r="29" spans="1:11" x14ac:dyDescent="0.25">
      <c r="B29" s="75" t="s">
        <v>16</v>
      </c>
      <c r="C29" s="70"/>
      <c r="D29" s="70"/>
      <c r="E29" s="70"/>
      <c r="F29" s="69" t="s">
        <v>16</v>
      </c>
      <c r="G29" s="70"/>
      <c r="H29" s="70"/>
      <c r="I29" s="70"/>
    </row>
    <row r="30" spans="1:11" x14ac:dyDescent="0.25">
      <c r="B30" s="76" t="s">
        <v>115</v>
      </c>
      <c r="C30" s="70"/>
      <c r="D30" s="70">
        <v>3000</v>
      </c>
      <c r="E30" s="75"/>
      <c r="F30" s="76" t="s">
        <v>115</v>
      </c>
      <c r="G30" s="70"/>
      <c r="H30" s="70">
        <v>3000</v>
      </c>
      <c r="I30" s="70"/>
    </row>
    <row r="31" spans="1:11" x14ac:dyDescent="0.25">
      <c r="B31" s="77" t="s">
        <v>134</v>
      </c>
      <c r="C31" s="70"/>
      <c r="D31" s="70">
        <v>800</v>
      </c>
      <c r="E31" s="70"/>
      <c r="F31" s="77" t="s">
        <v>134</v>
      </c>
      <c r="G31" s="70"/>
      <c r="H31" s="70">
        <v>800</v>
      </c>
      <c r="I31" s="70"/>
      <c r="K31" s="15"/>
    </row>
    <row r="32" spans="1:11" x14ac:dyDescent="0.25">
      <c r="B32" s="77" t="s">
        <v>153</v>
      </c>
      <c r="C32" s="70"/>
      <c r="D32" s="70">
        <v>250</v>
      </c>
      <c r="E32" s="70"/>
      <c r="F32" s="77" t="s">
        <v>153</v>
      </c>
      <c r="G32" s="70"/>
      <c r="H32" s="70">
        <v>250</v>
      </c>
      <c r="I32" s="70"/>
    </row>
    <row r="33" spans="2:9" x14ac:dyDescent="0.25">
      <c r="B33" s="77"/>
      <c r="C33" s="70"/>
      <c r="D33" s="70"/>
      <c r="E33" s="77"/>
      <c r="F33" s="77"/>
      <c r="G33" s="70"/>
      <c r="H33" s="70"/>
      <c r="I33" s="70"/>
    </row>
    <row r="34" spans="2:9" x14ac:dyDescent="0.25">
      <c r="B34" s="77"/>
      <c r="C34" s="70"/>
      <c r="D34" s="70"/>
      <c r="E34" s="77"/>
      <c r="F34" s="77"/>
      <c r="G34" s="70"/>
      <c r="H34" s="70"/>
      <c r="I34" s="70"/>
    </row>
    <row r="35" spans="2:9" x14ac:dyDescent="0.25">
      <c r="B35" s="77"/>
      <c r="C35" s="70"/>
      <c r="D35" s="70"/>
      <c r="E35" s="77"/>
      <c r="F35" s="77"/>
      <c r="G35" s="70"/>
      <c r="H35" s="70"/>
      <c r="I35" s="70"/>
    </row>
    <row r="36" spans="2:9" x14ac:dyDescent="0.25">
      <c r="B36" s="70"/>
      <c r="C36" s="70"/>
      <c r="D36" s="70"/>
      <c r="E36" s="70"/>
      <c r="F36" s="70"/>
      <c r="G36" s="70"/>
      <c r="H36" s="70"/>
      <c r="I36" s="70"/>
    </row>
    <row r="37" spans="2:9" x14ac:dyDescent="0.25">
      <c r="B37" s="69" t="s">
        <v>8</v>
      </c>
      <c r="C37" s="78">
        <f>C26+C27-D28</f>
        <v>4456</v>
      </c>
      <c r="D37" s="78">
        <f>SUM(D30:D36)</f>
        <v>4050</v>
      </c>
      <c r="E37" s="78">
        <f>C37-D37</f>
        <v>406</v>
      </c>
      <c r="F37" s="78"/>
      <c r="G37" s="78">
        <f>G26+G27-H28</f>
        <v>5606</v>
      </c>
      <c r="H37" s="78">
        <f>SUM(H30:H36)</f>
        <v>4050</v>
      </c>
      <c r="I37" s="78">
        <f>G37-H37</f>
        <v>1556</v>
      </c>
    </row>
    <row r="38" spans="2:9" x14ac:dyDescent="0.25">
      <c r="F38" s="23"/>
    </row>
    <row r="40" spans="2:9" x14ac:dyDescent="0.25">
      <c r="B40" s="23" t="s">
        <v>20</v>
      </c>
      <c r="D40" s="23" t="s">
        <v>18</v>
      </c>
      <c r="G40" s="23" t="s">
        <v>19</v>
      </c>
    </row>
    <row r="42" spans="2:9" x14ac:dyDescent="0.25">
      <c r="B42" t="s">
        <v>77</v>
      </c>
      <c r="D42" t="s">
        <v>78</v>
      </c>
      <c r="G42" t="s">
        <v>79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topLeftCell="A4" workbookViewId="0">
      <selection activeCell="F22" sqref="F22"/>
    </sheetView>
  </sheetViews>
  <sheetFormatPr defaultRowHeight="15" x14ac:dyDescent="0.25"/>
  <cols>
    <col min="1" max="1" width="3.28515625" customWidth="1"/>
    <col min="2" max="2" width="19" customWidth="1"/>
    <col min="5" max="5" width="10.28515625" customWidth="1"/>
    <col min="6" max="6" width="9.28515625" customWidth="1"/>
    <col min="7" max="7" width="7.5703125" customWidth="1"/>
  </cols>
  <sheetData>
    <row r="1" spans="1:12" ht="15.75" x14ac:dyDescent="0.25">
      <c r="A1" s="27"/>
      <c r="B1" s="30"/>
      <c r="C1" s="44" t="s">
        <v>61</v>
      </c>
      <c r="D1" s="44"/>
      <c r="E1" s="44"/>
      <c r="F1" s="45"/>
      <c r="G1" s="45"/>
      <c r="H1" s="6"/>
    </row>
    <row r="2" spans="1:12" ht="15.75" x14ac:dyDescent="0.25">
      <c r="C2" s="46" t="s">
        <v>62</v>
      </c>
      <c r="D2" s="46"/>
      <c r="E2" s="46"/>
      <c r="F2" s="47"/>
      <c r="G2" s="47"/>
    </row>
    <row r="3" spans="1:12" ht="15.75" x14ac:dyDescent="0.25">
      <c r="C3" s="46" t="s">
        <v>137</v>
      </c>
      <c r="D3" s="46"/>
      <c r="E3" s="46"/>
      <c r="F3" s="47"/>
      <c r="G3" s="47"/>
    </row>
    <row r="4" spans="1:12" x14ac:dyDescent="0.25">
      <c r="B4" s="7" t="s">
        <v>1</v>
      </c>
      <c r="C4" s="7" t="s">
        <v>2</v>
      </c>
      <c r="D4" s="7" t="s">
        <v>3</v>
      </c>
      <c r="E4" s="7" t="s">
        <v>4</v>
      </c>
      <c r="F4" s="7" t="s">
        <v>5</v>
      </c>
      <c r="G4" s="7" t="s">
        <v>6</v>
      </c>
      <c r="H4" s="7"/>
    </row>
    <row r="5" spans="1:12" x14ac:dyDescent="0.25">
      <c r="A5">
        <v>1</v>
      </c>
      <c r="B5" s="8" t="s">
        <v>140</v>
      </c>
      <c r="C5" s="8">
        <v>4500</v>
      </c>
      <c r="D5" s="8"/>
      <c r="E5" s="8">
        <f>C5+D5</f>
        <v>4500</v>
      </c>
      <c r="F5" s="8">
        <v>4500</v>
      </c>
      <c r="G5" s="8">
        <f>E5-F5</f>
        <v>0</v>
      </c>
      <c r="H5" s="8"/>
      <c r="I5" t="s">
        <v>56</v>
      </c>
      <c r="J5" s="23"/>
    </row>
    <row r="6" spans="1:12" x14ac:dyDescent="0.25">
      <c r="A6">
        <v>2</v>
      </c>
      <c r="B6" s="8"/>
      <c r="C6" s="8"/>
      <c r="D6" s="8"/>
      <c r="E6" s="8">
        <f t="shared" ref="E6:E16" si="0">C6+D6</f>
        <v>0</v>
      </c>
      <c r="F6" s="41"/>
      <c r="G6" s="8">
        <f t="shared" ref="G6:G20" si="1">E6-F6</f>
        <v>0</v>
      </c>
      <c r="H6" s="8"/>
      <c r="J6" s="23"/>
    </row>
    <row r="7" spans="1:12" x14ac:dyDescent="0.25">
      <c r="A7">
        <v>3</v>
      </c>
      <c r="B7" s="8" t="s">
        <v>114</v>
      </c>
      <c r="C7" s="8">
        <v>4000</v>
      </c>
      <c r="D7" s="8"/>
      <c r="E7" s="8">
        <f t="shared" si="0"/>
        <v>4000</v>
      </c>
      <c r="F7" s="41">
        <v>2600</v>
      </c>
      <c r="G7" s="8">
        <f t="shared" si="1"/>
        <v>1400</v>
      </c>
      <c r="H7" s="8"/>
      <c r="J7" s="23"/>
    </row>
    <row r="8" spans="1:12" x14ac:dyDescent="0.25">
      <c r="A8">
        <v>4</v>
      </c>
      <c r="B8" s="24" t="s">
        <v>32</v>
      </c>
      <c r="C8" s="8"/>
      <c r="D8" s="8"/>
      <c r="E8" s="8">
        <f t="shared" si="0"/>
        <v>0</v>
      </c>
      <c r="F8" s="41"/>
      <c r="G8" s="8">
        <f t="shared" si="1"/>
        <v>0</v>
      </c>
      <c r="H8" s="8"/>
      <c r="J8" s="23"/>
    </row>
    <row r="9" spans="1:12" x14ac:dyDescent="0.25">
      <c r="A9">
        <v>5</v>
      </c>
      <c r="B9" s="8"/>
      <c r="C9" s="8"/>
      <c r="D9" s="8"/>
      <c r="E9" s="8">
        <f t="shared" si="0"/>
        <v>0</v>
      </c>
      <c r="F9" s="41"/>
      <c r="G9" s="8">
        <f>E9-F9</f>
        <v>0</v>
      </c>
      <c r="H9" s="8"/>
      <c r="J9" s="23"/>
    </row>
    <row r="10" spans="1:12" x14ac:dyDescent="0.25">
      <c r="A10">
        <v>6</v>
      </c>
      <c r="B10" s="8"/>
      <c r="C10" s="8"/>
      <c r="D10" s="8"/>
      <c r="E10" s="8">
        <f t="shared" si="0"/>
        <v>0</v>
      </c>
      <c r="F10" s="8"/>
      <c r="G10" s="8">
        <f t="shared" si="1"/>
        <v>0</v>
      </c>
      <c r="H10" s="8"/>
      <c r="J10" s="23"/>
    </row>
    <row r="11" spans="1:12" x14ac:dyDescent="0.25">
      <c r="A11">
        <v>7</v>
      </c>
      <c r="B11" s="8"/>
      <c r="C11" s="8"/>
      <c r="D11" s="8"/>
      <c r="E11" s="8">
        <f t="shared" si="0"/>
        <v>0</v>
      </c>
      <c r="F11" s="8"/>
      <c r="G11" s="8">
        <f t="shared" si="1"/>
        <v>0</v>
      </c>
      <c r="H11" s="8"/>
      <c r="J11" s="23"/>
    </row>
    <row r="12" spans="1:12" x14ac:dyDescent="0.25">
      <c r="A12">
        <v>8</v>
      </c>
      <c r="B12" s="24" t="s">
        <v>28</v>
      </c>
      <c r="C12" s="8"/>
      <c r="D12" s="8"/>
      <c r="E12" s="8">
        <f t="shared" si="0"/>
        <v>0</v>
      </c>
      <c r="F12" s="8"/>
      <c r="G12" s="8">
        <f t="shared" si="1"/>
        <v>0</v>
      </c>
      <c r="H12" s="8"/>
      <c r="J12" s="23"/>
    </row>
    <row r="13" spans="1:12" x14ac:dyDescent="0.25">
      <c r="A13">
        <v>9</v>
      </c>
      <c r="B13" s="17" t="s">
        <v>145</v>
      </c>
      <c r="C13" s="8">
        <v>4500</v>
      </c>
      <c r="D13" s="8"/>
      <c r="E13" s="8">
        <f t="shared" si="0"/>
        <v>4500</v>
      </c>
      <c r="F13" s="8">
        <v>4500</v>
      </c>
      <c r="G13" s="8">
        <f>E13-F13</f>
        <v>0</v>
      </c>
      <c r="H13" s="8"/>
      <c r="I13" t="s">
        <v>56</v>
      </c>
      <c r="J13" s="23"/>
    </row>
    <row r="14" spans="1:12" x14ac:dyDescent="0.25">
      <c r="A14">
        <v>10</v>
      </c>
      <c r="B14" s="8" t="s">
        <v>141</v>
      </c>
      <c r="C14" s="17">
        <v>3000</v>
      </c>
      <c r="D14" s="8"/>
      <c r="E14" s="8">
        <f t="shared" si="0"/>
        <v>3000</v>
      </c>
      <c r="F14" s="8">
        <v>3000</v>
      </c>
      <c r="G14" s="17">
        <f>E14-F14</f>
        <v>0</v>
      </c>
      <c r="H14" s="8"/>
      <c r="I14" t="s">
        <v>56</v>
      </c>
      <c r="J14" s="23"/>
      <c r="L14">
        <v>8500</v>
      </c>
    </row>
    <row r="15" spans="1:12" x14ac:dyDescent="0.25">
      <c r="A15">
        <v>11</v>
      </c>
      <c r="B15" s="17" t="s">
        <v>142</v>
      </c>
      <c r="C15" s="8">
        <v>5000</v>
      </c>
      <c r="D15" s="8"/>
      <c r="E15" s="8">
        <f t="shared" si="0"/>
        <v>5000</v>
      </c>
      <c r="F15" s="8">
        <v>5000</v>
      </c>
      <c r="G15" s="8">
        <f>E15-F15</f>
        <v>0</v>
      </c>
      <c r="H15" s="8"/>
      <c r="J15" s="40"/>
    </row>
    <row r="16" spans="1:12" x14ac:dyDescent="0.25">
      <c r="A16">
        <v>12</v>
      </c>
      <c r="B16" s="8" t="s">
        <v>143</v>
      </c>
      <c r="C16" s="8">
        <v>3500</v>
      </c>
      <c r="D16" s="8"/>
      <c r="E16" s="8">
        <f t="shared" si="0"/>
        <v>3500</v>
      </c>
      <c r="F16" s="8">
        <v>3500</v>
      </c>
      <c r="G16" s="8">
        <f t="shared" si="1"/>
        <v>0</v>
      </c>
      <c r="H16" s="8"/>
      <c r="J16" s="23"/>
    </row>
    <row r="17" spans="1:11" x14ac:dyDescent="0.25">
      <c r="A17">
        <v>13</v>
      </c>
      <c r="B17" s="8" t="s">
        <v>144</v>
      </c>
      <c r="C17" s="8">
        <v>3500</v>
      </c>
      <c r="D17" s="8"/>
      <c r="E17" s="8">
        <f>C17+D17</f>
        <v>3500</v>
      </c>
      <c r="F17" s="41">
        <v>3500</v>
      </c>
      <c r="G17" s="8">
        <f t="shared" si="1"/>
        <v>0</v>
      </c>
      <c r="H17" s="8"/>
      <c r="I17" t="s">
        <v>56</v>
      </c>
      <c r="J17" s="23"/>
    </row>
    <row r="18" spans="1:11" x14ac:dyDescent="0.25">
      <c r="A18">
        <v>14</v>
      </c>
      <c r="B18" s="37" t="s">
        <v>102</v>
      </c>
      <c r="C18" s="8">
        <v>3500</v>
      </c>
      <c r="D18" s="8">
        <v>4000</v>
      </c>
      <c r="E18" s="8">
        <f>C18+D18</f>
        <v>7500</v>
      </c>
      <c r="F18" s="41">
        <v>4000</v>
      </c>
      <c r="G18" s="8">
        <f t="shared" si="1"/>
        <v>3500</v>
      </c>
      <c r="H18" s="8"/>
      <c r="I18" t="s">
        <v>146</v>
      </c>
      <c r="J18" s="40"/>
    </row>
    <row r="19" spans="1:11" x14ac:dyDescent="0.25">
      <c r="A19">
        <v>15</v>
      </c>
      <c r="B19" s="17"/>
      <c r="C19" s="17"/>
      <c r="D19" s="8"/>
      <c r="E19" s="8">
        <f>C19+D19</f>
        <v>0</v>
      </c>
      <c r="F19" s="41"/>
      <c r="G19" s="8">
        <f t="shared" si="1"/>
        <v>0</v>
      </c>
      <c r="H19" s="8"/>
      <c r="J19" s="40"/>
    </row>
    <row r="20" spans="1:11" x14ac:dyDescent="0.25">
      <c r="B20" s="8"/>
      <c r="C20" s="8"/>
      <c r="D20" s="8"/>
      <c r="E20" s="8"/>
      <c r="F20" s="8"/>
      <c r="G20" s="8">
        <f t="shared" si="1"/>
        <v>0</v>
      </c>
      <c r="H20" s="8"/>
    </row>
    <row r="21" spans="1:11" x14ac:dyDescent="0.25">
      <c r="B21" s="9" t="s">
        <v>8</v>
      </c>
      <c r="C21" s="7">
        <f>SUM(C5:C20)</f>
        <v>31500</v>
      </c>
      <c r="D21" s="7">
        <f>SUM(D5:D20)</f>
        <v>4000</v>
      </c>
      <c r="E21" s="7">
        <f>SUM(E5:E20)</f>
        <v>35500</v>
      </c>
      <c r="F21" s="7">
        <f>SUM(F5:F20)</f>
        <v>30600</v>
      </c>
      <c r="G21" s="7">
        <f>E21-F21</f>
        <v>4900</v>
      </c>
      <c r="H21" s="7"/>
    </row>
    <row r="23" spans="1:11" ht="23.25" x14ac:dyDescent="0.35">
      <c r="B23" s="66" t="s">
        <v>9</v>
      </c>
      <c r="C23" s="67"/>
      <c r="D23" s="67"/>
      <c r="E23" s="67"/>
      <c r="F23" s="67"/>
      <c r="G23" s="67"/>
      <c r="H23" s="67"/>
      <c r="I23" s="67"/>
    </row>
    <row r="24" spans="1:11" x14ac:dyDescent="0.25">
      <c r="B24" s="67" t="s">
        <v>83</v>
      </c>
      <c r="C24" s="68"/>
      <c r="D24" s="68"/>
      <c r="E24" s="68"/>
      <c r="F24" s="68" t="s">
        <v>84</v>
      </c>
      <c r="G24" s="67"/>
      <c r="H24" s="67"/>
      <c r="I24" s="67"/>
    </row>
    <row r="25" spans="1:11" x14ac:dyDescent="0.25">
      <c r="B25" s="69" t="s">
        <v>10</v>
      </c>
      <c r="C25" s="69" t="s">
        <v>11</v>
      </c>
      <c r="D25" s="69" t="s">
        <v>12</v>
      </c>
      <c r="E25" s="69" t="s">
        <v>59</v>
      </c>
      <c r="F25" s="69" t="s">
        <v>75</v>
      </c>
      <c r="G25" s="69" t="s">
        <v>11</v>
      </c>
      <c r="H25" s="69" t="s">
        <v>12</v>
      </c>
      <c r="I25" s="69" t="s">
        <v>59</v>
      </c>
    </row>
    <row r="26" spans="1:11" x14ac:dyDescent="0.25">
      <c r="B26" s="70" t="s">
        <v>89</v>
      </c>
      <c r="C26" s="73">
        <f>C21</f>
        <v>31500</v>
      </c>
      <c r="D26" s="72">
        <v>0.1</v>
      </c>
      <c r="E26" s="71"/>
      <c r="F26" s="70" t="s">
        <v>89</v>
      </c>
      <c r="G26" s="73">
        <f>F21</f>
        <v>30600</v>
      </c>
      <c r="H26" s="72">
        <v>0.1</v>
      </c>
      <c r="I26" s="70"/>
    </row>
    <row r="27" spans="1:11" x14ac:dyDescent="0.25">
      <c r="B27" s="70" t="s">
        <v>76</v>
      </c>
      <c r="C27" s="73">
        <f>APR!E37</f>
        <v>406</v>
      </c>
      <c r="D27" s="70"/>
      <c r="E27" s="70"/>
      <c r="F27" s="74" t="s">
        <v>38</v>
      </c>
      <c r="G27" s="73">
        <f>APR!I37</f>
        <v>1556</v>
      </c>
      <c r="H27" s="70"/>
      <c r="I27" s="70"/>
    </row>
    <row r="28" spans="1:11" x14ac:dyDescent="0.25">
      <c r="B28" s="70" t="s">
        <v>15</v>
      </c>
      <c r="C28" s="71"/>
      <c r="D28" s="70">
        <f>C26*D26</f>
        <v>3150</v>
      </c>
      <c r="E28" s="70"/>
      <c r="F28" s="70"/>
      <c r="G28" s="71"/>
      <c r="H28" s="70">
        <f>H26*C26</f>
        <v>3150</v>
      </c>
      <c r="I28" s="70"/>
    </row>
    <row r="29" spans="1:11" x14ac:dyDescent="0.25">
      <c r="B29" s="75" t="s">
        <v>16</v>
      </c>
      <c r="C29" s="70"/>
      <c r="D29" s="70"/>
      <c r="E29" s="70"/>
      <c r="F29" s="69" t="s">
        <v>16</v>
      </c>
      <c r="G29" s="70"/>
      <c r="H29" s="70"/>
      <c r="I29" s="70"/>
    </row>
    <row r="30" spans="1:11" x14ac:dyDescent="0.25">
      <c r="B30" s="76" t="s">
        <v>139</v>
      </c>
      <c r="C30" s="70"/>
      <c r="D30" s="70">
        <v>4000</v>
      </c>
      <c r="E30" s="75"/>
      <c r="F30" s="76" t="s">
        <v>139</v>
      </c>
      <c r="G30" s="70"/>
      <c r="H30" s="70">
        <v>4000</v>
      </c>
      <c r="I30" s="70"/>
    </row>
    <row r="31" spans="1:11" x14ac:dyDescent="0.25">
      <c r="B31" s="77" t="s">
        <v>78</v>
      </c>
      <c r="C31" s="70"/>
      <c r="D31" s="70">
        <v>3000</v>
      </c>
      <c r="E31" s="70"/>
      <c r="F31" s="77" t="s">
        <v>78</v>
      </c>
      <c r="G31" s="70"/>
      <c r="H31" s="70">
        <v>3000</v>
      </c>
      <c r="I31" s="70"/>
      <c r="K31" s="15"/>
    </row>
    <row r="32" spans="1:11" x14ac:dyDescent="0.25">
      <c r="B32" s="77" t="s">
        <v>71</v>
      </c>
      <c r="C32" s="70"/>
      <c r="D32" s="70">
        <f>C5+C13+C14+C17</f>
        <v>15500</v>
      </c>
      <c r="E32" s="70"/>
      <c r="F32" s="77" t="s">
        <v>71</v>
      </c>
      <c r="G32" s="70"/>
      <c r="H32" s="70">
        <f>D32</f>
        <v>15500</v>
      </c>
      <c r="I32" s="70"/>
    </row>
    <row r="33" spans="2:9" x14ac:dyDescent="0.25">
      <c r="B33" s="77" t="s">
        <v>147</v>
      </c>
      <c r="C33" s="70"/>
      <c r="D33" s="70">
        <v>8500</v>
      </c>
      <c r="E33" s="77"/>
      <c r="F33" s="77" t="s">
        <v>147</v>
      </c>
      <c r="G33" s="70"/>
      <c r="H33" s="70">
        <v>8500</v>
      </c>
      <c r="I33" s="70"/>
    </row>
    <row r="34" spans="2:9" x14ac:dyDescent="0.25">
      <c r="B34" s="77"/>
      <c r="C34" s="70"/>
      <c r="D34" s="70"/>
      <c r="E34" s="77"/>
      <c r="F34" s="77"/>
      <c r="G34" s="70"/>
      <c r="H34" s="70"/>
      <c r="I34" s="70"/>
    </row>
    <row r="35" spans="2:9" x14ac:dyDescent="0.25">
      <c r="B35" s="77"/>
      <c r="C35" s="70"/>
      <c r="D35" s="70"/>
      <c r="E35" s="77"/>
      <c r="F35" s="77"/>
      <c r="G35" s="70"/>
      <c r="H35" s="70"/>
      <c r="I35" s="70"/>
    </row>
    <row r="36" spans="2:9" x14ac:dyDescent="0.25">
      <c r="B36" s="70"/>
      <c r="C36" s="70"/>
      <c r="D36" s="70"/>
      <c r="E36" s="70"/>
      <c r="F36" s="70"/>
      <c r="G36" s="70"/>
      <c r="H36" s="70"/>
      <c r="I36" s="70"/>
    </row>
    <row r="37" spans="2:9" x14ac:dyDescent="0.25">
      <c r="B37" s="69" t="s">
        <v>8</v>
      </c>
      <c r="C37" s="78">
        <f>C26+C27-D28</f>
        <v>28756</v>
      </c>
      <c r="D37" s="78">
        <f>SUM(D30:D36)</f>
        <v>31000</v>
      </c>
      <c r="E37" s="78">
        <f>C37-D37</f>
        <v>-2244</v>
      </c>
      <c r="F37" s="78"/>
      <c r="G37" s="78">
        <f>G26+G27-H28</f>
        <v>29006</v>
      </c>
      <c r="H37" s="78">
        <f>SUM(H30:H36)</f>
        <v>31000</v>
      </c>
      <c r="I37" s="78">
        <f>G37-H37</f>
        <v>-1994</v>
      </c>
    </row>
    <row r="38" spans="2:9" x14ac:dyDescent="0.25">
      <c r="F38" s="23"/>
      <c r="G38" t="s">
        <v>138</v>
      </c>
    </row>
    <row r="40" spans="2:9" x14ac:dyDescent="0.25">
      <c r="B40" s="23" t="s">
        <v>20</v>
      </c>
      <c r="D40" s="23" t="s">
        <v>18</v>
      </c>
      <c r="G40" s="23" t="s">
        <v>19</v>
      </c>
    </row>
    <row r="42" spans="2:9" x14ac:dyDescent="0.25">
      <c r="B42" t="s">
        <v>77</v>
      </c>
      <c r="D42" t="s">
        <v>78</v>
      </c>
      <c r="G42" t="s">
        <v>79</v>
      </c>
    </row>
  </sheetData>
  <pageMargins left="0.7" right="0.7" top="0.75" bottom="0.75" header="0.3" footer="0.3"/>
  <pageSetup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"/>
  <sheetViews>
    <sheetView workbookViewId="0">
      <selection activeCell="D31" sqref="D31"/>
    </sheetView>
  </sheetViews>
  <sheetFormatPr defaultRowHeight="15" x14ac:dyDescent="0.25"/>
  <cols>
    <col min="1" max="1" width="3.28515625" customWidth="1"/>
    <col min="2" max="2" width="19.28515625" customWidth="1"/>
    <col min="3" max="3" width="9.28515625" customWidth="1"/>
    <col min="4" max="4" width="8.5703125" customWidth="1"/>
    <col min="5" max="5" width="10.5703125" customWidth="1"/>
    <col min="6" max="6" width="12" customWidth="1"/>
    <col min="7" max="7" width="9.5703125" customWidth="1"/>
  </cols>
  <sheetData>
    <row r="1" spans="1:10" ht="15.75" x14ac:dyDescent="0.25">
      <c r="A1" s="27"/>
      <c r="B1" s="30"/>
      <c r="C1" s="44" t="s">
        <v>61</v>
      </c>
      <c r="D1" s="44"/>
      <c r="E1" s="44"/>
      <c r="F1" s="45"/>
      <c r="G1" s="45"/>
      <c r="H1" s="6"/>
    </row>
    <row r="2" spans="1:10" ht="15.75" x14ac:dyDescent="0.25">
      <c r="C2" s="46" t="s">
        <v>62</v>
      </c>
      <c r="D2" s="46"/>
      <c r="E2" s="46"/>
      <c r="F2" s="47"/>
      <c r="G2" s="47"/>
    </row>
    <row r="3" spans="1:10" ht="15.75" x14ac:dyDescent="0.25">
      <c r="C3" s="46" t="s">
        <v>148</v>
      </c>
      <c r="D3" s="46"/>
      <c r="E3" s="46"/>
      <c r="F3" s="47"/>
      <c r="G3" s="47"/>
    </row>
    <row r="4" spans="1:10" x14ac:dyDescent="0.25">
      <c r="B4" s="7" t="s">
        <v>1</v>
      </c>
      <c r="C4" s="7" t="s">
        <v>2</v>
      </c>
      <c r="D4" s="7" t="s">
        <v>3</v>
      </c>
      <c r="E4" s="7" t="s">
        <v>4</v>
      </c>
      <c r="F4" s="7" t="s">
        <v>5</v>
      </c>
      <c r="G4" s="7" t="s">
        <v>6</v>
      </c>
      <c r="H4" s="7"/>
    </row>
    <row r="5" spans="1:10" x14ac:dyDescent="0.25">
      <c r="A5">
        <v>1</v>
      </c>
      <c r="B5" s="8"/>
      <c r="C5" s="8"/>
      <c r="D5" s="8"/>
      <c r="E5" s="8"/>
      <c r="F5" s="8"/>
      <c r="G5" s="8"/>
      <c r="H5" s="8"/>
      <c r="J5" s="23"/>
    </row>
    <row r="6" spans="1:10" x14ac:dyDescent="0.25">
      <c r="A6">
        <v>2</v>
      </c>
      <c r="B6" s="8" t="s">
        <v>114</v>
      </c>
      <c r="C6" s="8">
        <v>4000</v>
      </c>
      <c r="D6" s="8">
        <v>1400</v>
      </c>
      <c r="E6" s="8">
        <f t="shared" ref="E6:E19" si="0">C6+D6</f>
        <v>5400</v>
      </c>
      <c r="F6" s="41">
        <v>3000</v>
      </c>
      <c r="G6" s="8">
        <f t="shared" ref="G6:G20" si="1">E6-F6</f>
        <v>2400</v>
      </c>
      <c r="H6" s="8"/>
      <c r="J6" s="23"/>
    </row>
    <row r="7" spans="1:10" x14ac:dyDescent="0.25">
      <c r="A7">
        <v>3</v>
      </c>
      <c r="B7" s="8" t="s">
        <v>140</v>
      </c>
      <c r="C7" s="8">
        <v>4000</v>
      </c>
      <c r="D7" s="8"/>
      <c r="E7" s="8">
        <f>C7+D7</f>
        <v>4000</v>
      </c>
      <c r="F7" s="8">
        <v>4000</v>
      </c>
      <c r="G7" s="8">
        <f>E7-F7</f>
        <v>0</v>
      </c>
      <c r="H7" s="8"/>
      <c r="J7" s="23"/>
    </row>
    <row r="8" spans="1:10" x14ac:dyDescent="0.25">
      <c r="A8">
        <v>4</v>
      </c>
      <c r="B8" s="24" t="s">
        <v>32</v>
      </c>
      <c r="C8" s="8"/>
      <c r="D8" s="8"/>
      <c r="E8" s="8">
        <f t="shared" si="0"/>
        <v>0</v>
      </c>
      <c r="F8" s="41"/>
      <c r="G8" s="8">
        <f t="shared" si="1"/>
        <v>0</v>
      </c>
      <c r="H8" s="8"/>
      <c r="J8" s="23"/>
    </row>
    <row r="9" spans="1:10" x14ac:dyDescent="0.25">
      <c r="A9">
        <v>5</v>
      </c>
      <c r="B9" s="8" t="s">
        <v>150</v>
      </c>
      <c r="C9" s="8">
        <v>4500</v>
      </c>
      <c r="D9" s="8"/>
      <c r="E9" s="8">
        <f t="shared" si="0"/>
        <v>4500</v>
      </c>
      <c r="F9" s="41">
        <v>4500</v>
      </c>
      <c r="G9" s="8">
        <f>E9-F9</f>
        <v>0</v>
      </c>
      <c r="H9" s="8"/>
      <c r="I9" s="25" t="s">
        <v>56</v>
      </c>
      <c r="J9" s="23"/>
    </row>
    <row r="10" spans="1:10" x14ac:dyDescent="0.25">
      <c r="A10">
        <v>6</v>
      </c>
      <c r="B10" s="8" t="s">
        <v>26</v>
      </c>
      <c r="C10" s="8">
        <v>4500</v>
      </c>
      <c r="D10" s="8"/>
      <c r="E10" s="8">
        <f t="shared" si="0"/>
        <v>4500</v>
      </c>
      <c r="F10" s="8">
        <v>4500</v>
      </c>
      <c r="G10" s="8">
        <f t="shared" si="1"/>
        <v>0</v>
      </c>
      <c r="H10" s="8"/>
      <c r="I10" s="25" t="s">
        <v>56</v>
      </c>
      <c r="J10" s="23"/>
    </row>
    <row r="11" spans="1:10" x14ac:dyDescent="0.25">
      <c r="A11">
        <v>7</v>
      </c>
      <c r="B11" s="8" t="s">
        <v>149</v>
      </c>
      <c r="C11" s="8">
        <v>4500</v>
      </c>
      <c r="D11" s="8"/>
      <c r="E11" s="8">
        <f t="shared" si="0"/>
        <v>4500</v>
      </c>
      <c r="F11" s="8">
        <v>4500</v>
      </c>
      <c r="G11" s="8">
        <f t="shared" si="1"/>
        <v>0</v>
      </c>
      <c r="H11" s="8"/>
      <c r="I11" s="25" t="s">
        <v>56</v>
      </c>
      <c r="J11" s="23"/>
    </row>
    <row r="12" spans="1:10" x14ac:dyDescent="0.25">
      <c r="A12">
        <v>8</v>
      </c>
      <c r="B12" s="24" t="s">
        <v>28</v>
      </c>
      <c r="C12" s="8"/>
      <c r="D12" s="8"/>
      <c r="E12" s="8">
        <f t="shared" si="0"/>
        <v>0</v>
      </c>
      <c r="F12" s="8"/>
      <c r="G12" s="8">
        <f t="shared" si="1"/>
        <v>0</v>
      </c>
      <c r="H12" s="8"/>
      <c r="J12" s="23"/>
    </row>
    <row r="13" spans="1:10" x14ac:dyDescent="0.25">
      <c r="A13">
        <v>9</v>
      </c>
      <c r="B13" s="17" t="s">
        <v>145</v>
      </c>
      <c r="C13" s="8">
        <v>4500</v>
      </c>
      <c r="D13" s="8"/>
      <c r="E13" s="8">
        <f t="shared" si="0"/>
        <v>4500</v>
      </c>
      <c r="F13" s="8">
        <v>4500</v>
      </c>
      <c r="G13" s="8">
        <f>E13-F13</f>
        <v>0</v>
      </c>
      <c r="H13" s="8"/>
      <c r="J13" s="23"/>
    </row>
    <row r="14" spans="1:10" x14ac:dyDescent="0.25">
      <c r="A14">
        <v>10</v>
      </c>
      <c r="B14" s="8" t="s">
        <v>141</v>
      </c>
      <c r="C14" s="17">
        <v>3000</v>
      </c>
      <c r="D14" s="8"/>
      <c r="E14" s="8">
        <f t="shared" si="0"/>
        <v>3000</v>
      </c>
      <c r="F14" s="8">
        <v>2400</v>
      </c>
      <c r="G14" s="17">
        <f>E14-F14</f>
        <v>600</v>
      </c>
      <c r="H14" s="8"/>
      <c r="J14" s="23"/>
    </row>
    <row r="15" spans="1:10" x14ac:dyDescent="0.25">
      <c r="A15">
        <v>11</v>
      </c>
      <c r="B15" s="17" t="s">
        <v>142</v>
      </c>
      <c r="C15" s="8">
        <v>5000</v>
      </c>
      <c r="D15" s="8"/>
      <c r="E15" s="8">
        <f t="shared" si="0"/>
        <v>5000</v>
      </c>
      <c r="F15" s="8">
        <v>5000</v>
      </c>
      <c r="G15" s="8">
        <f>E15-F15</f>
        <v>0</v>
      </c>
      <c r="H15" s="8"/>
      <c r="J15" s="40"/>
    </row>
    <row r="16" spans="1:10" x14ac:dyDescent="0.25">
      <c r="A16">
        <v>12</v>
      </c>
      <c r="B16" s="8" t="s">
        <v>143</v>
      </c>
      <c r="C16" s="8">
        <v>3500</v>
      </c>
      <c r="D16" s="8"/>
      <c r="E16" s="8">
        <f t="shared" si="0"/>
        <v>3500</v>
      </c>
      <c r="F16" s="8">
        <v>3500</v>
      </c>
      <c r="G16" s="8">
        <f t="shared" si="1"/>
        <v>0</v>
      </c>
      <c r="H16" s="8"/>
      <c r="J16" s="23"/>
    </row>
    <row r="17" spans="1:11" x14ac:dyDescent="0.25">
      <c r="A17">
        <v>13</v>
      </c>
      <c r="B17" s="8" t="s">
        <v>144</v>
      </c>
      <c r="C17" s="8">
        <v>3500</v>
      </c>
      <c r="D17" s="8"/>
      <c r="E17" s="8">
        <f t="shared" si="0"/>
        <v>3500</v>
      </c>
      <c r="F17" s="41">
        <v>3500</v>
      </c>
      <c r="G17" s="8">
        <f t="shared" si="1"/>
        <v>0</v>
      </c>
      <c r="H17" s="8"/>
      <c r="J17" s="23"/>
    </row>
    <row r="18" spans="1:11" x14ac:dyDescent="0.25">
      <c r="A18">
        <v>14</v>
      </c>
      <c r="B18" s="37" t="s">
        <v>102</v>
      </c>
      <c r="C18" s="8">
        <v>3500</v>
      </c>
      <c r="D18" s="8">
        <v>3500</v>
      </c>
      <c r="E18" s="8">
        <f t="shared" si="0"/>
        <v>7000</v>
      </c>
      <c r="F18" s="41">
        <v>6500</v>
      </c>
      <c r="G18" s="8">
        <f t="shared" si="1"/>
        <v>500</v>
      </c>
      <c r="H18" s="8"/>
      <c r="I18" t="s">
        <v>151</v>
      </c>
      <c r="J18" s="40"/>
    </row>
    <row r="19" spans="1:11" x14ac:dyDescent="0.25">
      <c r="A19">
        <v>15</v>
      </c>
      <c r="B19" s="17"/>
      <c r="C19" s="17"/>
      <c r="D19" s="8"/>
      <c r="E19" s="8">
        <f t="shared" si="0"/>
        <v>0</v>
      </c>
      <c r="F19" s="41"/>
      <c r="G19" s="8">
        <f t="shared" si="1"/>
        <v>0</v>
      </c>
      <c r="H19" s="8"/>
      <c r="J19" s="40"/>
    </row>
    <row r="20" spans="1:11" x14ac:dyDescent="0.25">
      <c r="B20" s="8"/>
      <c r="C20" s="8"/>
      <c r="D20" s="8"/>
      <c r="E20" s="8"/>
      <c r="F20" s="8"/>
      <c r="G20" s="8">
        <f t="shared" si="1"/>
        <v>0</v>
      </c>
      <c r="H20" s="8"/>
    </row>
    <row r="21" spans="1:11" x14ac:dyDescent="0.25">
      <c r="B21" s="9" t="s">
        <v>8</v>
      </c>
      <c r="C21" s="7">
        <f>SUM(C6:C20)</f>
        <v>44500</v>
      </c>
      <c r="D21" s="7">
        <f>SUM(D6:D20)</f>
        <v>4900</v>
      </c>
      <c r="E21" s="7">
        <f>SUM(E6:E20)</f>
        <v>49400</v>
      </c>
      <c r="F21" s="7">
        <f>SUM(F6:F20)</f>
        <v>45900</v>
      </c>
      <c r="G21" s="7">
        <f>E21-F21</f>
        <v>3500</v>
      </c>
      <c r="H21" s="7"/>
    </row>
    <row r="23" spans="1:11" ht="21" x14ac:dyDescent="0.35">
      <c r="B23" s="82" t="s">
        <v>9</v>
      </c>
      <c r="C23" s="67"/>
      <c r="D23" s="67"/>
      <c r="E23" s="67"/>
      <c r="F23" s="80"/>
      <c r="G23" s="67"/>
      <c r="H23" s="67"/>
      <c r="I23" s="67"/>
    </row>
    <row r="24" spans="1:11" x14ac:dyDescent="0.25">
      <c r="B24" s="67" t="s">
        <v>83</v>
      </c>
      <c r="C24" s="68"/>
      <c r="D24" s="68"/>
      <c r="E24" s="68"/>
      <c r="F24" s="81" t="s">
        <v>84</v>
      </c>
      <c r="G24" s="67"/>
      <c r="H24" s="67"/>
      <c r="I24" s="67"/>
    </row>
    <row r="25" spans="1:11" x14ac:dyDescent="0.25">
      <c r="B25" s="69" t="s">
        <v>10</v>
      </c>
      <c r="C25" s="69" t="s">
        <v>11</v>
      </c>
      <c r="D25" s="69" t="s">
        <v>12</v>
      </c>
      <c r="E25" s="69" t="s">
        <v>59</v>
      </c>
      <c r="F25" s="69" t="s">
        <v>75</v>
      </c>
      <c r="G25" s="69" t="s">
        <v>11</v>
      </c>
      <c r="H25" s="69" t="s">
        <v>12</v>
      </c>
      <c r="I25" s="69" t="s">
        <v>59</v>
      </c>
    </row>
    <row r="26" spans="1:11" x14ac:dyDescent="0.25">
      <c r="B26" s="70" t="s">
        <v>95</v>
      </c>
      <c r="C26" s="73">
        <f>C21</f>
        <v>44500</v>
      </c>
      <c r="D26" s="72">
        <v>0.1</v>
      </c>
      <c r="E26" s="71"/>
      <c r="F26" s="70" t="s">
        <v>95</v>
      </c>
      <c r="G26" s="73">
        <f>F21</f>
        <v>45900</v>
      </c>
      <c r="H26" s="72">
        <v>0.1</v>
      </c>
      <c r="I26" s="70"/>
    </row>
    <row r="27" spans="1:11" x14ac:dyDescent="0.25">
      <c r="B27" s="70" t="s">
        <v>76</v>
      </c>
      <c r="C27" s="73">
        <f>'MAY '!E37</f>
        <v>-2244</v>
      </c>
      <c r="D27" s="70"/>
      <c r="E27" s="70"/>
      <c r="F27" s="74" t="s">
        <v>38</v>
      </c>
      <c r="G27" s="73">
        <f>'MAY '!I37</f>
        <v>-1994</v>
      </c>
      <c r="H27" s="70"/>
      <c r="I27" s="70"/>
    </row>
    <row r="28" spans="1:11" x14ac:dyDescent="0.25">
      <c r="B28" s="70" t="s">
        <v>15</v>
      </c>
      <c r="C28" s="71"/>
      <c r="D28" s="70">
        <f>C26*D26</f>
        <v>4450</v>
      </c>
      <c r="E28" s="70"/>
      <c r="F28" s="70" t="s">
        <v>15</v>
      </c>
      <c r="G28" s="71"/>
      <c r="H28" s="70">
        <f>H26*C26</f>
        <v>4450</v>
      </c>
      <c r="I28" s="70"/>
    </row>
    <row r="29" spans="1:11" x14ac:dyDescent="0.25">
      <c r="B29" s="75" t="s">
        <v>16</v>
      </c>
      <c r="C29" s="70"/>
      <c r="D29" s="70"/>
      <c r="E29" s="70"/>
      <c r="F29" s="69" t="s">
        <v>16</v>
      </c>
      <c r="G29" s="70"/>
      <c r="H29" s="70"/>
      <c r="I29" s="70"/>
    </row>
    <row r="30" spans="1:11" x14ac:dyDescent="0.25">
      <c r="B30" s="76" t="s">
        <v>71</v>
      </c>
      <c r="C30" s="70"/>
      <c r="D30" s="70">
        <f>C9+C10+C11</f>
        <v>13500</v>
      </c>
      <c r="E30" s="75"/>
      <c r="F30" s="76" t="s">
        <v>71</v>
      </c>
      <c r="G30" s="70"/>
      <c r="H30" s="70">
        <v>13500</v>
      </c>
      <c r="I30" s="70"/>
    </row>
    <row r="31" spans="1:11" x14ac:dyDescent="0.25">
      <c r="B31" s="77" t="s">
        <v>152</v>
      </c>
      <c r="C31" s="70"/>
      <c r="D31" s="70">
        <v>3500</v>
      </c>
      <c r="E31" s="70"/>
      <c r="F31" s="77" t="s">
        <v>152</v>
      </c>
      <c r="G31" s="70"/>
      <c r="H31" s="70">
        <v>3500</v>
      </c>
      <c r="I31" s="70"/>
      <c r="K31" s="15"/>
    </row>
    <row r="32" spans="1:11" x14ac:dyDescent="0.25">
      <c r="B32" s="77" t="s">
        <v>147</v>
      </c>
      <c r="C32" s="70"/>
      <c r="D32" s="70">
        <v>23000</v>
      </c>
      <c r="E32" s="70"/>
      <c r="F32" s="77" t="s">
        <v>154</v>
      </c>
      <c r="G32" s="70"/>
      <c r="H32" s="70">
        <v>23000</v>
      </c>
      <c r="I32" s="70"/>
    </row>
    <row r="33" spans="2:9" x14ac:dyDescent="0.25">
      <c r="B33" s="77"/>
      <c r="C33" s="70"/>
      <c r="D33" s="70"/>
      <c r="E33" s="77"/>
      <c r="F33" s="77"/>
      <c r="G33" s="70"/>
      <c r="H33" s="70"/>
      <c r="I33" s="70"/>
    </row>
    <row r="34" spans="2:9" x14ac:dyDescent="0.25">
      <c r="B34" s="77"/>
      <c r="C34" s="70"/>
      <c r="D34" s="70"/>
      <c r="E34" s="77"/>
      <c r="F34" s="77"/>
      <c r="G34" s="70"/>
      <c r="H34" s="70"/>
      <c r="I34" s="70"/>
    </row>
    <row r="35" spans="2:9" x14ac:dyDescent="0.25">
      <c r="B35" s="77"/>
      <c r="C35" s="70"/>
      <c r="D35" s="70"/>
      <c r="E35" s="77"/>
      <c r="F35" s="77"/>
      <c r="G35" s="70"/>
      <c r="H35" s="70"/>
      <c r="I35" s="70"/>
    </row>
    <row r="36" spans="2:9" x14ac:dyDescent="0.25">
      <c r="B36" s="70"/>
      <c r="C36" s="70"/>
      <c r="D36" s="70"/>
      <c r="E36" s="70"/>
      <c r="F36" s="70"/>
      <c r="G36" s="70"/>
      <c r="H36" s="70"/>
      <c r="I36" s="70"/>
    </row>
    <row r="37" spans="2:9" x14ac:dyDescent="0.25">
      <c r="B37" s="69" t="s">
        <v>8</v>
      </c>
      <c r="C37" s="78">
        <f>C26+C27-D28</f>
        <v>37806</v>
      </c>
      <c r="D37" s="78">
        <f>SUM(D30:D36)</f>
        <v>40000</v>
      </c>
      <c r="E37" s="78">
        <f>C37-D37</f>
        <v>-2194</v>
      </c>
      <c r="F37" s="78"/>
      <c r="G37" s="78">
        <f>G26+G27-H28</f>
        <v>39456</v>
      </c>
      <c r="H37" s="78">
        <f>SUM(H30:H36)</f>
        <v>40000</v>
      </c>
      <c r="I37" s="78">
        <f>G37-H37</f>
        <v>-544</v>
      </c>
    </row>
    <row r="38" spans="2:9" x14ac:dyDescent="0.25">
      <c r="F38" s="23"/>
      <c r="G38" t="s">
        <v>138</v>
      </c>
    </row>
    <row r="40" spans="2:9" x14ac:dyDescent="0.25">
      <c r="B40" s="23" t="s">
        <v>20</v>
      </c>
      <c r="D40" s="23" t="s">
        <v>18</v>
      </c>
      <c r="G40" s="23" t="s">
        <v>19</v>
      </c>
    </row>
    <row r="42" spans="2:9" x14ac:dyDescent="0.25">
      <c r="B42" t="s">
        <v>77</v>
      </c>
      <c r="D42" t="s">
        <v>78</v>
      </c>
      <c r="G42" t="s">
        <v>79</v>
      </c>
    </row>
  </sheetData>
  <pageMargins left="0.7" right="0.7" top="0.75" bottom="0.75" header="0.3" footer="0.3"/>
  <pageSetup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"/>
  <sheetViews>
    <sheetView workbookViewId="0">
      <selection activeCell="F22" sqref="F22"/>
    </sheetView>
  </sheetViews>
  <sheetFormatPr defaultRowHeight="15" x14ac:dyDescent="0.25"/>
  <cols>
    <col min="1" max="1" width="3.28515625" customWidth="1"/>
    <col min="2" max="2" width="19.28515625" customWidth="1"/>
    <col min="3" max="3" width="9.28515625" customWidth="1"/>
    <col min="4" max="4" width="8.5703125" customWidth="1"/>
    <col min="5" max="5" width="10.5703125" customWidth="1"/>
    <col min="6" max="6" width="12" customWidth="1"/>
    <col min="7" max="7" width="9.5703125" customWidth="1"/>
  </cols>
  <sheetData>
    <row r="1" spans="1:13" ht="15.75" x14ac:dyDescent="0.25">
      <c r="A1" s="27"/>
      <c r="B1" s="30"/>
      <c r="C1" s="44" t="s">
        <v>61</v>
      </c>
      <c r="D1" s="44"/>
      <c r="E1" s="44"/>
      <c r="F1" s="45"/>
      <c r="G1" s="45"/>
      <c r="H1" s="6"/>
    </row>
    <row r="2" spans="1:13" ht="15.75" x14ac:dyDescent="0.25">
      <c r="C2" s="46" t="s">
        <v>62</v>
      </c>
      <c r="D2" s="46"/>
      <c r="E2" s="46"/>
      <c r="F2" s="47"/>
      <c r="G2" s="47"/>
    </row>
    <row r="3" spans="1:13" ht="15.75" x14ac:dyDescent="0.25">
      <c r="C3" s="46" t="s">
        <v>155</v>
      </c>
      <c r="D3" s="46"/>
      <c r="E3" s="46"/>
      <c r="F3" s="47"/>
      <c r="G3" s="47"/>
    </row>
    <row r="4" spans="1:13" x14ac:dyDescent="0.25">
      <c r="B4" s="7" t="s">
        <v>1</v>
      </c>
      <c r="C4" s="7" t="s">
        <v>2</v>
      </c>
      <c r="D4" s="7" t="s">
        <v>3</v>
      </c>
      <c r="E4" s="7" t="s">
        <v>4</v>
      </c>
      <c r="F4" s="7" t="s">
        <v>5</v>
      </c>
      <c r="G4" s="7" t="s">
        <v>6</v>
      </c>
      <c r="H4" s="7"/>
    </row>
    <row r="5" spans="1:13" x14ac:dyDescent="0.25">
      <c r="A5">
        <v>1</v>
      </c>
      <c r="B5" s="8"/>
      <c r="C5" s="8">
        <v>4500</v>
      </c>
      <c r="D5" s="8"/>
      <c r="E5" s="8">
        <f>C5+D5</f>
        <v>4500</v>
      </c>
      <c r="F5" s="8">
        <v>4500</v>
      </c>
      <c r="G5" s="8">
        <f>E5-F5</f>
        <v>0</v>
      </c>
      <c r="H5" s="8"/>
      <c r="I5" t="s">
        <v>56</v>
      </c>
      <c r="J5" s="23"/>
    </row>
    <row r="6" spans="1:13" x14ac:dyDescent="0.25">
      <c r="A6">
        <v>2</v>
      </c>
      <c r="B6" s="8" t="s">
        <v>114</v>
      </c>
      <c r="C6" s="8">
        <v>4000</v>
      </c>
      <c r="D6" s="8">
        <v>2400</v>
      </c>
      <c r="E6" s="8">
        <f t="shared" ref="E6:E19" si="0">C6+D6</f>
        <v>6400</v>
      </c>
      <c r="F6" s="41">
        <v>2000</v>
      </c>
      <c r="G6" s="8">
        <f t="shared" ref="G6:G20" si="1">E6-F6</f>
        <v>4400</v>
      </c>
      <c r="H6" s="8"/>
      <c r="J6" s="23"/>
      <c r="M6">
        <v>2000</v>
      </c>
    </row>
    <row r="7" spans="1:13" x14ac:dyDescent="0.25">
      <c r="A7">
        <v>3</v>
      </c>
      <c r="B7" s="8" t="s">
        <v>140</v>
      </c>
      <c r="C7" s="8">
        <v>4000</v>
      </c>
      <c r="D7" s="8"/>
      <c r="E7" s="8">
        <f>C7+D7</f>
        <v>4000</v>
      </c>
      <c r="F7" s="8">
        <v>4000</v>
      </c>
      <c r="G7" s="8">
        <f>E7-F7</f>
        <v>0</v>
      </c>
      <c r="H7" s="8"/>
      <c r="J7" s="23"/>
      <c r="M7">
        <v>4000</v>
      </c>
    </row>
    <row r="8" spans="1:13" x14ac:dyDescent="0.25">
      <c r="A8">
        <v>4</v>
      </c>
      <c r="B8" s="24" t="s">
        <v>32</v>
      </c>
      <c r="C8" s="8"/>
      <c r="D8" s="8"/>
      <c r="E8" s="8">
        <f t="shared" si="0"/>
        <v>0</v>
      </c>
      <c r="F8" s="41"/>
      <c r="G8" s="8">
        <f t="shared" si="1"/>
        <v>0</v>
      </c>
      <c r="H8" s="8"/>
      <c r="J8" s="23"/>
      <c r="M8">
        <v>4500</v>
      </c>
    </row>
    <row r="9" spans="1:13" x14ac:dyDescent="0.25">
      <c r="A9">
        <v>5</v>
      </c>
      <c r="B9" s="8" t="s">
        <v>150</v>
      </c>
      <c r="C9" s="8">
        <v>4500</v>
      </c>
      <c r="D9" s="8"/>
      <c r="E9" s="8">
        <f t="shared" si="0"/>
        <v>4500</v>
      </c>
      <c r="F9" s="41">
        <v>4500</v>
      </c>
      <c r="G9" s="8">
        <f>E9-F9</f>
        <v>0</v>
      </c>
      <c r="H9" s="8"/>
      <c r="I9" s="25"/>
      <c r="J9" s="23"/>
    </row>
    <row r="10" spans="1:13" x14ac:dyDescent="0.25">
      <c r="A10">
        <v>6</v>
      </c>
      <c r="B10" s="8" t="s">
        <v>26</v>
      </c>
      <c r="C10" s="8">
        <v>4500</v>
      </c>
      <c r="D10" s="8"/>
      <c r="E10" s="8">
        <f t="shared" si="0"/>
        <v>4500</v>
      </c>
      <c r="F10" s="8">
        <v>4500</v>
      </c>
      <c r="G10" s="8">
        <f t="shared" si="1"/>
        <v>0</v>
      </c>
      <c r="H10" s="8"/>
      <c r="I10" s="25" t="s">
        <v>56</v>
      </c>
      <c r="J10" s="23"/>
      <c r="M10">
        <v>3500</v>
      </c>
    </row>
    <row r="11" spans="1:13" x14ac:dyDescent="0.25">
      <c r="A11">
        <v>7</v>
      </c>
      <c r="B11" s="8" t="s">
        <v>149</v>
      </c>
      <c r="C11" s="8">
        <v>4500</v>
      </c>
      <c r="D11" s="8"/>
      <c r="E11" s="8">
        <f t="shared" si="0"/>
        <v>4500</v>
      </c>
      <c r="F11" s="8">
        <v>3500</v>
      </c>
      <c r="G11" s="8">
        <f t="shared" si="1"/>
        <v>1000</v>
      </c>
      <c r="H11" s="8"/>
      <c r="I11" s="25"/>
      <c r="J11" s="23"/>
      <c r="M11">
        <v>4500</v>
      </c>
    </row>
    <row r="12" spans="1:13" x14ac:dyDescent="0.25">
      <c r="A12">
        <v>8</v>
      </c>
      <c r="B12" s="24" t="s">
        <v>28</v>
      </c>
      <c r="C12" s="8"/>
      <c r="D12" s="8"/>
      <c r="E12" s="8">
        <f t="shared" si="0"/>
        <v>0</v>
      </c>
      <c r="F12" s="8"/>
      <c r="G12" s="8">
        <f t="shared" si="1"/>
        <v>0</v>
      </c>
      <c r="H12" s="8"/>
      <c r="J12" s="23"/>
      <c r="M12">
        <v>5000</v>
      </c>
    </row>
    <row r="13" spans="1:13" x14ac:dyDescent="0.25">
      <c r="A13">
        <v>9</v>
      </c>
      <c r="B13" s="17" t="s">
        <v>145</v>
      </c>
      <c r="C13" s="8">
        <v>4500</v>
      </c>
      <c r="D13" s="8"/>
      <c r="E13" s="8">
        <f t="shared" si="0"/>
        <v>4500</v>
      </c>
      <c r="F13" s="8">
        <v>4500</v>
      </c>
      <c r="G13" s="8">
        <f>E13-F13</f>
        <v>0</v>
      </c>
      <c r="H13" s="8"/>
      <c r="J13" s="23"/>
      <c r="M13">
        <v>3500</v>
      </c>
    </row>
    <row r="14" spans="1:13" x14ac:dyDescent="0.25">
      <c r="A14">
        <v>10</v>
      </c>
      <c r="B14" s="8" t="s">
        <v>141</v>
      </c>
      <c r="C14" s="17">
        <v>3000</v>
      </c>
      <c r="D14" s="8">
        <v>600</v>
      </c>
      <c r="E14" s="8">
        <f t="shared" si="0"/>
        <v>3600</v>
      </c>
      <c r="F14" s="8">
        <v>3600</v>
      </c>
      <c r="G14" s="17">
        <f>E14-F14</f>
        <v>0</v>
      </c>
      <c r="H14" s="8"/>
      <c r="I14" t="s">
        <v>87</v>
      </c>
      <c r="J14" s="23"/>
      <c r="M14">
        <v>3500</v>
      </c>
    </row>
    <row r="15" spans="1:13" x14ac:dyDescent="0.25">
      <c r="A15">
        <v>11</v>
      </c>
      <c r="B15" s="17" t="s">
        <v>142</v>
      </c>
      <c r="C15" s="8">
        <v>5000</v>
      </c>
      <c r="D15" s="8"/>
      <c r="E15" s="8">
        <f t="shared" si="0"/>
        <v>5000</v>
      </c>
      <c r="F15" s="8">
        <v>5000</v>
      </c>
      <c r="G15" s="8">
        <f>E15-F15</f>
        <v>0</v>
      </c>
      <c r="H15" s="8"/>
      <c r="J15" s="40"/>
      <c r="M15">
        <v>3500</v>
      </c>
    </row>
    <row r="16" spans="1:13" x14ac:dyDescent="0.25">
      <c r="A16">
        <v>12</v>
      </c>
      <c r="B16" s="8" t="s">
        <v>143</v>
      </c>
      <c r="C16" s="8">
        <v>3500</v>
      </c>
      <c r="D16" s="8"/>
      <c r="E16" s="8">
        <f t="shared" si="0"/>
        <v>3500</v>
      </c>
      <c r="F16" s="8">
        <v>3500</v>
      </c>
      <c r="G16" s="8">
        <f>E16-F16</f>
        <v>0</v>
      </c>
      <c r="H16" s="8"/>
      <c r="J16" s="23"/>
      <c r="M16">
        <f>SUM(M6:M15)</f>
        <v>34000</v>
      </c>
    </row>
    <row r="17" spans="1:12" x14ac:dyDescent="0.25">
      <c r="A17">
        <v>13</v>
      </c>
      <c r="B17" s="8" t="s">
        <v>144</v>
      </c>
      <c r="C17" s="8">
        <v>3500</v>
      </c>
      <c r="D17" s="8"/>
      <c r="E17" s="8">
        <f t="shared" si="0"/>
        <v>3500</v>
      </c>
      <c r="F17" s="41">
        <v>3500</v>
      </c>
      <c r="G17" s="8">
        <f>E17-F17</f>
        <v>0</v>
      </c>
      <c r="H17" s="8"/>
      <c r="J17" s="23"/>
    </row>
    <row r="18" spans="1:12" x14ac:dyDescent="0.25">
      <c r="A18">
        <v>14</v>
      </c>
      <c r="B18" s="37" t="s">
        <v>102</v>
      </c>
      <c r="C18" s="8">
        <v>3500</v>
      </c>
      <c r="D18" s="8">
        <v>500</v>
      </c>
      <c r="E18" s="8">
        <f t="shared" si="0"/>
        <v>4000</v>
      </c>
      <c r="F18" s="41">
        <v>3600</v>
      </c>
      <c r="G18" s="8">
        <f t="shared" si="1"/>
        <v>400</v>
      </c>
      <c r="H18" s="8"/>
      <c r="J18" s="40"/>
      <c r="L18">
        <f>F21-F9-F10</f>
        <v>37700</v>
      </c>
    </row>
    <row r="19" spans="1:12" x14ac:dyDescent="0.25">
      <c r="A19">
        <v>15</v>
      </c>
      <c r="B19" s="17"/>
      <c r="C19" s="17"/>
      <c r="D19" s="8"/>
      <c r="E19" s="8">
        <f t="shared" si="0"/>
        <v>0</v>
      </c>
      <c r="F19" s="41"/>
      <c r="G19" s="8">
        <f t="shared" si="1"/>
        <v>0</v>
      </c>
      <c r="H19" s="8"/>
      <c r="J19" s="40"/>
    </row>
    <row r="20" spans="1:12" x14ac:dyDescent="0.25">
      <c r="B20" s="8"/>
      <c r="C20" s="8"/>
      <c r="D20" s="8"/>
      <c r="E20" s="8"/>
      <c r="F20" s="8"/>
      <c r="G20" s="8">
        <f t="shared" si="1"/>
        <v>0</v>
      </c>
      <c r="H20" s="8"/>
    </row>
    <row r="21" spans="1:12" x14ac:dyDescent="0.25">
      <c r="B21" s="9" t="s">
        <v>8</v>
      </c>
      <c r="C21" s="7">
        <f>SUM(C5:C20)</f>
        <v>49000</v>
      </c>
      <c r="D21" s="7">
        <f>SUM(D6:D20)</f>
        <v>3500</v>
      </c>
      <c r="E21" s="7">
        <f>SUM(E6:E20)</f>
        <v>48000</v>
      </c>
      <c r="F21" s="7">
        <f>SUM(F5:F20)</f>
        <v>46700</v>
      </c>
      <c r="G21" s="7">
        <f>E21-F21</f>
        <v>1300</v>
      </c>
      <c r="H21" s="7"/>
    </row>
    <row r="23" spans="1:12" ht="21" x14ac:dyDescent="0.35">
      <c r="B23" s="82" t="s">
        <v>9</v>
      </c>
      <c r="C23" s="67"/>
      <c r="D23" s="67"/>
      <c r="E23" s="67"/>
      <c r="F23" s="80"/>
      <c r="G23" s="67"/>
      <c r="H23" s="67"/>
      <c r="I23" s="67"/>
    </row>
    <row r="24" spans="1:12" x14ac:dyDescent="0.25">
      <c r="B24" s="67" t="s">
        <v>83</v>
      </c>
      <c r="C24" s="68"/>
      <c r="D24" s="68"/>
      <c r="E24" s="68"/>
      <c r="F24" s="81" t="s">
        <v>84</v>
      </c>
      <c r="G24" s="67"/>
      <c r="H24" s="67"/>
      <c r="I24" s="67"/>
    </row>
    <row r="25" spans="1:12" x14ac:dyDescent="0.25">
      <c r="B25" s="69" t="s">
        <v>10</v>
      </c>
      <c r="C25" s="69" t="s">
        <v>11</v>
      </c>
      <c r="D25" s="69" t="s">
        <v>12</v>
      </c>
      <c r="E25" s="69" t="s">
        <v>59</v>
      </c>
      <c r="F25" s="69" t="s">
        <v>75</v>
      </c>
      <c r="G25" s="69" t="s">
        <v>11</v>
      </c>
      <c r="H25" s="69" t="s">
        <v>12</v>
      </c>
      <c r="I25" s="69" t="s">
        <v>59</v>
      </c>
    </row>
    <row r="26" spans="1:12" x14ac:dyDescent="0.25">
      <c r="B26" s="70" t="s">
        <v>101</v>
      </c>
      <c r="C26" s="73">
        <f>C21</f>
        <v>49000</v>
      </c>
      <c r="D26" s="72">
        <v>0.1</v>
      </c>
      <c r="E26" s="71"/>
      <c r="F26" s="70" t="s">
        <v>101</v>
      </c>
      <c r="G26" s="73">
        <f>F21</f>
        <v>46700</v>
      </c>
      <c r="H26" s="72">
        <v>0.1</v>
      </c>
      <c r="I26" s="70"/>
    </row>
    <row r="27" spans="1:12" x14ac:dyDescent="0.25">
      <c r="B27" s="70" t="s">
        <v>76</v>
      </c>
      <c r="C27" s="73">
        <f>'JUNE '!E37</f>
        <v>-2194</v>
      </c>
      <c r="D27" s="70"/>
      <c r="E27" s="70"/>
      <c r="F27" s="74" t="s">
        <v>38</v>
      </c>
      <c r="G27" s="73">
        <f>'JUNE '!I37</f>
        <v>-544</v>
      </c>
      <c r="H27" s="70"/>
      <c r="I27" s="70"/>
    </row>
    <row r="28" spans="1:12" x14ac:dyDescent="0.25">
      <c r="B28" s="70" t="s">
        <v>15</v>
      </c>
      <c r="C28" s="71"/>
      <c r="D28" s="70">
        <f>C26*D26</f>
        <v>4900</v>
      </c>
      <c r="E28" s="70"/>
      <c r="F28" s="70" t="s">
        <v>15</v>
      </c>
      <c r="G28" s="71"/>
      <c r="H28" s="70">
        <f>H26*C26</f>
        <v>4900</v>
      </c>
      <c r="I28" s="70"/>
    </row>
    <row r="29" spans="1:12" x14ac:dyDescent="0.25">
      <c r="B29" s="75" t="s">
        <v>16</v>
      </c>
      <c r="C29" s="70"/>
      <c r="D29" s="70"/>
      <c r="E29" s="70"/>
      <c r="F29" s="69" t="s">
        <v>16</v>
      </c>
      <c r="G29" s="70"/>
      <c r="H29" s="70"/>
      <c r="I29" s="70"/>
    </row>
    <row r="30" spans="1:12" x14ac:dyDescent="0.25">
      <c r="B30" s="76" t="s">
        <v>71</v>
      </c>
      <c r="C30" s="70"/>
      <c r="D30" s="70">
        <f>C10+C5</f>
        <v>9000</v>
      </c>
      <c r="E30" s="75"/>
      <c r="F30" s="76" t="s">
        <v>71</v>
      </c>
      <c r="G30" s="70"/>
      <c r="H30" s="70">
        <f>D30</f>
        <v>9000</v>
      </c>
      <c r="I30" s="70"/>
    </row>
    <row r="31" spans="1:12" x14ac:dyDescent="0.25">
      <c r="B31" s="77" t="s">
        <v>154</v>
      </c>
      <c r="C31" s="70"/>
      <c r="D31" s="70">
        <v>24600</v>
      </c>
      <c r="E31" s="70"/>
      <c r="F31" s="77" t="s">
        <v>154</v>
      </c>
      <c r="G31" s="70"/>
      <c r="H31" s="70">
        <v>24600</v>
      </c>
      <c r="I31" s="70"/>
      <c r="K31" s="15"/>
    </row>
    <row r="32" spans="1:12" x14ac:dyDescent="0.25">
      <c r="B32" s="77" t="s">
        <v>159</v>
      </c>
      <c r="C32" s="70"/>
      <c r="D32" s="70">
        <v>3000</v>
      </c>
      <c r="E32" s="70"/>
      <c r="F32" s="77" t="s">
        <v>159</v>
      </c>
      <c r="G32" s="70"/>
      <c r="H32" s="70">
        <v>3000</v>
      </c>
      <c r="I32" s="70"/>
    </row>
    <row r="33" spans="2:9" x14ac:dyDescent="0.25">
      <c r="B33" s="77"/>
      <c r="C33" s="70"/>
      <c r="D33" s="70"/>
      <c r="E33" s="77"/>
      <c r="F33" s="77"/>
      <c r="G33" s="70"/>
      <c r="H33" s="70"/>
      <c r="I33" s="70"/>
    </row>
    <row r="34" spans="2:9" x14ac:dyDescent="0.25">
      <c r="B34" s="77"/>
      <c r="C34" s="70"/>
      <c r="D34" s="70"/>
      <c r="E34" s="77"/>
      <c r="F34" s="77"/>
      <c r="G34" s="70"/>
      <c r="H34" s="70"/>
      <c r="I34" s="70"/>
    </row>
    <row r="35" spans="2:9" x14ac:dyDescent="0.25">
      <c r="B35" s="77"/>
      <c r="C35" s="70"/>
      <c r="D35" s="70"/>
      <c r="E35" s="77"/>
      <c r="F35" s="77"/>
      <c r="G35" s="70"/>
      <c r="H35" s="70"/>
      <c r="I35" s="70"/>
    </row>
    <row r="36" spans="2:9" x14ac:dyDescent="0.25">
      <c r="B36" s="70"/>
      <c r="C36" s="70"/>
      <c r="D36" s="70"/>
      <c r="E36" s="70"/>
      <c r="F36" s="70"/>
      <c r="G36" s="70"/>
      <c r="H36" s="70"/>
      <c r="I36" s="70"/>
    </row>
    <row r="37" spans="2:9" x14ac:dyDescent="0.25">
      <c r="B37" s="69" t="s">
        <v>8</v>
      </c>
      <c r="C37" s="78">
        <f>C26+C27-D28</f>
        <v>41906</v>
      </c>
      <c r="D37" s="78">
        <f>SUM(D30:D36)</f>
        <v>36600</v>
      </c>
      <c r="E37" s="78">
        <f>C37-D37</f>
        <v>5306</v>
      </c>
      <c r="F37" s="78"/>
      <c r="G37" s="78">
        <f>G26+G27-H28</f>
        <v>41256</v>
      </c>
      <c r="H37" s="78">
        <f>SUM(H30:H36)</f>
        <v>36600</v>
      </c>
      <c r="I37" s="78">
        <f>G37-H37</f>
        <v>4656</v>
      </c>
    </row>
    <row r="38" spans="2:9" x14ac:dyDescent="0.25">
      <c r="F38" s="23"/>
      <c r="G38" t="s">
        <v>138</v>
      </c>
    </row>
    <row r="40" spans="2:9" x14ac:dyDescent="0.25">
      <c r="B40" s="23" t="s">
        <v>20</v>
      </c>
      <c r="D40" s="23" t="s">
        <v>18</v>
      </c>
      <c r="G40" s="23" t="s">
        <v>19</v>
      </c>
    </row>
    <row r="42" spans="2:9" x14ac:dyDescent="0.25">
      <c r="B42" t="s">
        <v>77</v>
      </c>
      <c r="D42" t="s">
        <v>78</v>
      </c>
      <c r="G42" t="s">
        <v>79</v>
      </c>
    </row>
  </sheetData>
  <pageMargins left="0.7" right="0.7" top="0.75" bottom="0.75" header="0.3" footer="0.3"/>
  <pageSetup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"/>
  <sheetViews>
    <sheetView workbookViewId="0">
      <selection activeCell="F22" sqref="F22"/>
    </sheetView>
  </sheetViews>
  <sheetFormatPr defaultRowHeight="15" x14ac:dyDescent="0.25"/>
  <cols>
    <col min="2" max="2" width="16.42578125" customWidth="1"/>
  </cols>
  <sheetData>
    <row r="1" spans="1:10" ht="15.75" x14ac:dyDescent="0.25">
      <c r="A1" s="27"/>
      <c r="B1" s="30"/>
      <c r="C1" s="44" t="s">
        <v>61</v>
      </c>
      <c r="D1" s="44"/>
      <c r="E1" s="44"/>
      <c r="F1" s="45"/>
      <c r="G1" s="45"/>
      <c r="H1" s="6"/>
    </row>
    <row r="2" spans="1:10" ht="15.75" x14ac:dyDescent="0.25">
      <c r="C2" s="46" t="s">
        <v>62</v>
      </c>
      <c r="D2" s="46"/>
      <c r="E2" s="46"/>
      <c r="F2" s="47"/>
      <c r="G2" s="47"/>
    </row>
    <row r="3" spans="1:10" ht="15.75" x14ac:dyDescent="0.25">
      <c r="C3" s="46" t="s">
        <v>157</v>
      </c>
      <c r="D3" s="46"/>
      <c r="E3" s="46"/>
      <c r="F3" s="47"/>
      <c r="G3" s="47"/>
    </row>
    <row r="4" spans="1:10" x14ac:dyDescent="0.25">
      <c r="B4" s="7" t="s">
        <v>1</v>
      </c>
      <c r="C4" s="7" t="s">
        <v>2</v>
      </c>
      <c r="D4" s="7" t="s">
        <v>3</v>
      </c>
      <c r="E4" s="7" t="s">
        <v>4</v>
      </c>
      <c r="F4" s="7" t="s">
        <v>5</v>
      </c>
      <c r="G4" s="7" t="s">
        <v>6</v>
      </c>
      <c r="H4" s="7"/>
    </row>
    <row r="5" spans="1:10" x14ac:dyDescent="0.25">
      <c r="A5">
        <v>1</v>
      </c>
      <c r="B5" s="8" t="s">
        <v>162</v>
      </c>
      <c r="C5" s="8">
        <v>4500</v>
      </c>
      <c r="D5" s="8">
        <f>'JULY  '!G5:G21</f>
        <v>0</v>
      </c>
      <c r="E5" s="8">
        <f>C5+D5</f>
        <v>4500</v>
      </c>
      <c r="F5" s="8">
        <v>4500</v>
      </c>
      <c r="G5" s="8">
        <f>E5-F5</f>
        <v>0</v>
      </c>
      <c r="H5" s="8"/>
      <c r="J5" s="23"/>
    </row>
    <row r="6" spans="1:10" x14ac:dyDescent="0.25">
      <c r="A6">
        <v>2</v>
      </c>
      <c r="B6" s="8" t="s">
        <v>114</v>
      </c>
      <c r="C6" s="8">
        <v>4000</v>
      </c>
      <c r="D6" s="8">
        <f>'JULY  '!G6:G22</f>
        <v>4400</v>
      </c>
      <c r="E6" s="8">
        <f t="shared" ref="E6:E19" si="0">C6+D6</f>
        <v>8400</v>
      </c>
      <c r="F6" s="41">
        <v>5000</v>
      </c>
      <c r="G6" s="8">
        <f t="shared" ref="G6:G20" si="1">E6-F6</f>
        <v>3400</v>
      </c>
      <c r="H6" s="8"/>
      <c r="J6" s="23"/>
    </row>
    <row r="7" spans="1:10" x14ac:dyDescent="0.25">
      <c r="A7">
        <v>3</v>
      </c>
      <c r="B7" s="8" t="s">
        <v>140</v>
      </c>
      <c r="C7" s="8">
        <v>4000</v>
      </c>
      <c r="D7" s="8">
        <f>'JULY  '!G7:G23</f>
        <v>0</v>
      </c>
      <c r="E7" s="8">
        <f>C7+D7</f>
        <v>4000</v>
      </c>
      <c r="F7" s="8">
        <v>4000</v>
      </c>
      <c r="G7" s="8">
        <f>E7-F7</f>
        <v>0</v>
      </c>
      <c r="H7" s="8"/>
      <c r="J7" s="23"/>
    </row>
    <row r="8" spans="1:10" x14ac:dyDescent="0.25">
      <c r="A8">
        <v>4</v>
      </c>
      <c r="B8" s="24" t="s">
        <v>32</v>
      </c>
      <c r="C8" s="8"/>
      <c r="D8" s="8">
        <f>'JULY  '!G8:G24</f>
        <v>0</v>
      </c>
      <c r="E8" s="8">
        <f t="shared" si="0"/>
        <v>0</v>
      </c>
      <c r="F8" s="41"/>
      <c r="G8" s="8">
        <f t="shared" si="1"/>
        <v>0</v>
      </c>
      <c r="H8" s="8"/>
      <c r="J8" s="23"/>
    </row>
    <row r="9" spans="1:10" x14ac:dyDescent="0.25">
      <c r="A9">
        <v>5</v>
      </c>
      <c r="B9" s="8" t="s">
        <v>150</v>
      </c>
      <c r="C9" s="8">
        <v>4500</v>
      </c>
      <c r="D9" s="8">
        <f>'JULY  '!G9:G25</f>
        <v>0</v>
      </c>
      <c r="E9" s="8">
        <f t="shared" si="0"/>
        <v>4500</v>
      </c>
      <c r="F9" s="41">
        <v>4500</v>
      </c>
      <c r="G9" s="8">
        <f>E9-F9</f>
        <v>0</v>
      </c>
      <c r="H9" s="8"/>
      <c r="I9" s="25"/>
      <c r="J9" s="23"/>
    </row>
    <row r="10" spans="1:10" x14ac:dyDescent="0.25">
      <c r="A10">
        <v>6</v>
      </c>
      <c r="B10" s="8" t="s">
        <v>26</v>
      </c>
      <c r="C10" s="8">
        <v>4500</v>
      </c>
      <c r="D10" s="8">
        <f>'JULY  '!G10:G26</f>
        <v>0</v>
      </c>
      <c r="E10" s="8">
        <f t="shared" si="0"/>
        <v>4500</v>
      </c>
      <c r="F10" s="8">
        <v>4500</v>
      </c>
      <c r="G10" s="8">
        <f t="shared" si="1"/>
        <v>0</v>
      </c>
      <c r="H10" s="8"/>
      <c r="I10" s="25"/>
      <c r="J10" s="23"/>
    </row>
    <row r="11" spans="1:10" x14ac:dyDescent="0.25">
      <c r="A11">
        <v>7</v>
      </c>
      <c r="B11" s="8" t="s">
        <v>149</v>
      </c>
      <c r="C11" s="8">
        <v>4500</v>
      </c>
      <c r="D11" s="8">
        <f>'JULY  '!G11:G27</f>
        <v>1000</v>
      </c>
      <c r="E11" s="8">
        <f t="shared" si="0"/>
        <v>5500</v>
      </c>
      <c r="F11" s="8">
        <v>5000</v>
      </c>
      <c r="G11" s="8">
        <f t="shared" si="1"/>
        <v>500</v>
      </c>
      <c r="H11" s="8"/>
      <c r="I11" s="25"/>
      <c r="J11" s="23"/>
    </row>
    <row r="12" spans="1:10" x14ac:dyDescent="0.25">
      <c r="A12">
        <v>8</v>
      </c>
      <c r="B12" s="24" t="s">
        <v>28</v>
      </c>
      <c r="C12" s="8"/>
      <c r="D12" s="8">
        <f>'JULY  '!G12:G28</f>
        <v>0</v>
      </c>
      <c r="E12" s="8">
        <f t="shared" si="0"/>
        <v>0</v>
      </c>
      <c r="F12" s="8"/>
      <c r="G12" s="8">
        <f t="shared" si="1"/>
        <v>0</v>
      </c>
      <c r="H12" s="8"/>
      <c r="J12" s="23"/>
    </row>
    <row r="13" spans="1:10" x14ac:dyDescent="0.25">
      <c r="A13">
        <v>9</v>
      </c>
      <c r="B13" s="17" t="s">
        <v>145</v>
      </c>
      <c r="C13" s="8">
        <v>4500</v>
      </c>
      <c r="D13" s="8">
        <f>'JULY  '!G13:G29</f>
        <v>0</v>
      </c>
      <c r="E13" s="8">
        <f t="shared" si="0"/>
        <v>4500</v>
      </c>
      <c r="F13" s="8">
        <v>4500</v>
      </c>
      <c r="G13" s="8">
        <f>E13-F13</f>
        <v>0</v>
      </c>
      <c r="H13" s="8"/>
      <c r="I13" t="s">
        <v>56</v>
      </c>
      <c r="J13" s="23"/>
    </row>
    <row r="14" spans="1:10" x14ac:dyDescent="0.25">
      <c r="A14">
        <v>10</v>
      </c>
      <c r="B14" s="8" t="s">
        <v>161</v>
      </c>
      <c r="C14" s="17">
        <v>3000</v>
      </c>
      <c r="D14" s="8"/>
      <c r="E14" s="8">
        <f t="shared" si="0"/>
        <v>3000</v>
      </c>
      <c r="F14" s="8">
        <v>3000</v>
      </c>
      <c r="G14" s="17">
        <f>E14-F14</f>
        <v>0</v>
      </c>
      <c r="H14" s="8"/>
      <c r="J14" s="23"/>
    </row>
    <row r="15" spans="1:10" x14ac:dyDescent="0.25">
      <c r="A15">
        <v>11</v>
      </c>
      <c r="B15" s="17" t="s">
        <v>142</v>
      </c>
      <c r="C15" s="8">
        <v>5000</v>
      </c>
      <c r="D15" s="8">
        <f>'JULY  '!G15:G31</f>
        <v>0</v>
      </c>
      <c r="E15" s="8">
        <f t="shared" si="0"/>
        <v>5000</v>
      </c>
      <c r="F15" s="8">
        <v>5000</v>
      </c>
      <c r="G15" s="8">
        <f>E15-F15</f>
        <v>0</v>
      </c>
      <c r="H15" s="8"/>
      <c r="J15" s="40">
        <f>F21-F16-F13</f>
        <v>40800</v>
      </c>
    </row>
    <row r="16" spans="1:10" x14ac:dyDescent="0.25">
      <c r="A16">
        <v>12</v>
      </c>
      <c r="B16" s="8" t="s">
        <v>143</v>
      </c>
      <c r="C16" s="8">
        <v>3500</v>
      </c>
      <c r="D16" s="8">
        <f>'JULY  '!G16:G32</f>
        <v>0</v>
      </c>
      <c r="E16" s="8">
        <f t="shared" si="0"/>
        <v>3500</v>
      </c>
      <c r="F16" s="8">
        <v>3500</v>
      </c>
      <c r="G16" s="8">
        <f>E16-F16</f>
        <v>0</v>
      </c>
      <c r="H16" s="8"/>
      <c r="I16" t="s">
        <v>56</v>
      </c>
      <c r="J16" s="23">
        <f>J15+F5</f>
        <v>45300</v>
      </c>
    </row>
    <row r="17" spans="1:11" x14ac:dyDescent="0.25">
      <c r="A17">
        <v>13</v>
      </c>
      <c r="B17" s="8" t="s">
        <v>144</v>
      </c>
      <c r="C17" s="8">
        <v>3500</v>
      </c>
      <c r="D17" s="8">
        <f>'JULY  '!G17:G33</f>
        <v>0</v>
      </c>
      <c r="E17" s="8">
        <f t="shared" si="0"/>
        <v>3500</v>
      </c>
      <c r="F17" s="41">
        <v>3000</v>
      </c>
      <c r="G17" s="8">
        <f>E17-F17</f>
        <v>500</v>
      </c>
      <c r="H17" s="8"/>
      <c r="J17" s="23"/>
    </row>
    <row r="18" spans="1:11" x14ac:dyDescent="0.25">
      <c r="A18">
        <v>14</v>
      </c>
      <c r="B18" s="37" t="s">
        <v>102</v>
      </c>
      <c r="C18" s="8">
        <v>3500</v>
      </c>
      <c r="D18" s="8">
        <f>'JULY  '!G18:G34</f>
        <v>400</v>
      </c>
      <c r="E18" s="8">
        <f t="shared" si="0"/>
        <v>3900</v>
      </c>
      <c r="F18" s="41">
        <v>2300</v>
      </c>
      <c r="G18" s="8">
        <f t="shared" si="1"/>
        <v>1600</v>
      </c>
      <c r="H18" s="8"/>
      <c r="J18" s="40"/>
    </row>
    <row r="19" spans="1:11" x14ac:dyDescent="0.25">
      <c r="A19">
        <v>15</v>
      </c>
      <c r="B19" s="17"/>
      <c r="C19" s="17"/>
      <c r="D19" s="8">
        <f>'JULY  '!G19:G35</f>
        <v>0</v>
      </c>
      <c r="E19" s="8">
        <f t="shared" si="0"/>
        <v>0</v>
      </c>
      <c r="F19" s="41"/>
      <c r="G19" s="8">
        <f t="shared" si="1"/>
        <v>0</v>
      </c>
      <c r="H19" s="8"/>
      <c r="J19" s="40"/>
    </row>
    <row r="20" spans="1:11" x14ac:dyDescent="0.25">
      <c r="B20" s="8"/>
      <c r="C20" s="8"/>
      <c r="D20" s="8">
        <f>'JULY  '!G20:G36</f>
        <v>0</v>
      </c>
      <c r="E20" s="8"/>
      <c r="F20" s="8"/>
      <c r="G20" s="8">
        <f t="shared" si="1"/>
        <v>0</v>
      </c>
      <c r="H20" s="8"/>
    </row>
    <row r="21" spans="1:11" x14ac:dyDescent="0.25">
      <c r="B21" s="9" t="s">
        <v>8</v>
      </c>
      <c r="C21" s="7">
        <f>SUM(C5:C20)</f>
        <v>49000</v>
      </c>
      <c r="D21" s="8">
        <f>'JULY  '!G21:G37</f>
        <v>1300</v>
      </c>
      <c r="E21" s="7">
        <f>SUM(E5:E20)</f>
        <v>54800</v>
      </c>
      <c r="F21" s="7">
        <f>SUM(F5:F20)</f>
        <v>48800</v>
      </c>
      <c r="G21" s="7">
        <f>E21-F21</f>
        <v>6000</v>
      </c>
      <c r="H21" s="7"/>
    </row>
    <row r="23" spans="1:11" ht="21" x14ac:dyDescent="0.35">
      <c r="B23" s="82" t="s">
        <v>9</v>
      </c>
      <c r="C23" s="67"/>
      <c r="D23" s="67"/>
      <c r="E23" s="67"/>
      <c r="F23" s="80"/>
      <c r="G23" s="67"/>
      <c r="H23" s="67"/>
      <c r="I23" s="67"/>
    </row>
    <row r="24" spans="1:11" x14ac:dyDescent="0.25">
      <c r="B24" s="67" t="s">
        <v>83</v>
      </c>
      <c r="C24" s="68"/>
      <c r="D24" s="68"/>
      <c r="E24" s="68"/>
      <c r="F24" s="81" t="s">
        <v>84</v>
      </c>
      <c r="G24" s="67"/>
      <c r="H24" s="67"/>
      <c r="I24" s="67"/>
    </row>
    <row r="25" spans="1:11" x14ac:dyDescent="0.25">
      <c r="B25" s="69" t="s">
        <v>10</v>
      </c>
      <c r="C25" s="69" t="s">
        <v>11</v>
      </c>
      <c r="D25" s="69" t="s">
        <v>12</v>
      </c>
      <c r="E25" s="69" t="s">
        <v>59</v>
      </c>
      <c r="F25" s="69" t="s">
        <v>75</v>
      </c>
      <c r="G25" s="69" t="s">
        <v>11</v>
      </c>
      <c r="H25" s="69" t="s">
        <v>12</v>
      </c>
      <c r="I25" s="69" t="s">
        <v>59</v>
      </c>
    </row>
    <row r="26" spans="1:11" x14ac:dyDescent="0.25">
      <c r="B26" s="70" t="s">
        <v>158</v>
      </c>
      <c r="C26" s="73">
        <f>C21</f>
        <v>49000</v>
      </c>
      <c r="D26" s="72">
        <v>0.1</v>
      </c>
      <c r="E26" s="71"/>
      <c r="F26" s="70" t="s">
        <v>158</v>
      </c>
      <c r="G26" s="73">
        <f>F21</f>
        <v>48800</v>
      </c>
      <c r="H26" s="72">
        <v>0.1</v>
      </c>
      <c r="I26" s="70"/>
      <c r="J26" s="50"/>
    </row>
    <row r="27" spans="1:11" x14ac:dyDescent="0.25">
      <c r="B27" s="70" t="s">
        <v>76</v>
      </c>
      <c r="C27" s="73">
        <f>'JULY  '!E37</f>
        <v>5306</v>
      </c>
      <c r="D27" s="70"/>
      <c r="E27" s="70"/>
      <c r="F27" s="74" t="s">
        <v>38</v>
      </c>
      <c r="G27" s="73">
        <f>'JULY  '!I37</f>
        <v>4656</v>
      </c>
      <c r="H27" s="70"/>
      <c r="I27" s="70"/>
      <c r="J27" s="50"/>
    </row>
    <row r="28" spans="1:11" x14ac:dyDescent="0.25">
      <c r="B28" s="70" t="s">
        <v>15</v>
      </c>
      <c r="C28" s="71"/>
      <c r="D28" s="70">
        <f>C26*D26</f>
        <v>4900</v>
      </c>
      <c r="E28" s="70"/>
      <c r="F28" s="70" t="s">
        <v>15</v>
      </c>
      <c r="G28" s="71"/>
      <c r="H28" s="70">
        <f>H26*C26</f>
        <v>4900</v>
      </c>
      <c r="I28" s="70"/>
    </row>
    <row r="29" spans="1:11" x14ac:dyDescent="0.25">
      <c r="B29" s="75" t="s">
        <v>16</v>
      </c>
      <c r="C29" s="70"/>
      <c r="D29" s="70"/>
      <c r="E29" s="70"/>
      <c r="F29" s="69" t="s">
        <v>16</v>
      </c>
      <c r="G29" s="70"/>
      <c r="H29" s="70"/>
      <c r="I29" s="70"/>
    </row>
    <row r="30" spans="1:11" x14ac:dyDescent="0.25">
      <c r="B30" s="76"/>
      <c r="C30" s="70"/>
      <c r="D30" s="70"/>
      <c r="E30" s="75"/>
      <c r="F30" s="76"/>
      <c r="G30" s="70"/>
      <c r="H30" s="70"/>
      <c r="I30" s="70"/>
    </row>
    <row r="31" spans="1:11" x14ac:dyDescent="0.25">
      <c r="B31" s="77" t="s">
        <v>154</v>
      </c>
      <c r="C31" s="70"/>
      <c r="D31" s="70">
        <v>20000</v>
      </c>
      <c r="E31" s="70"/>
      <c r="F31" s="77" t="s">
        <v>154</v>
      </c>
      <c r="G31" s="70"/>
      <c r="H31" s="70">
        <v>20000</v>
      </c>
      <c r="I31" s="70"/>
      <c r="K31" s="15"/>
    </row>
    <row r="32" spans="1:11" x14ac:dyDescent="0.25">
      <c r="B32" s="77" t="s">
        <v>160</v>
      </c>
      <c r="C32" s="70"/>
      <c r="D32" s="70">
        <f>C13+C16+C14</f>
        <v>11000</v>
      </c>
      <c r="E32" s="70"/>
      <c r="F32" s="77" t="s">
        <v>160</v>
      </c>
      <c r="G32" s="70"/>
      <c r="H32" s="70">
        <f>D32</f>
        <v>11000</v>
      </c>
      <c r="I32" s="70"/>
      <c r="J32" s="70"/>
    </row>
    <row r="33" spans="2:9" x14ac:dyDescent="0.25">
      <c r="B33" s="77" t="s">
        <v>163</v>
      </c>
      <c r="C33" s="70"/>
      <c r="D33" s="70">
        <v>10000</v>
      </c>
      <c r="E33" s="77"/>
      <c r="F33" s="77" t="s">
        <v>163</v>
      </c>
      <c r="G33" s="70"/>
      <c r="H33" s="70">
        <v>10000</v>
      </c>
      <c r="I33" s="70"/>
    </row>
    <row r="34" spans="2:9" x14ac:dyDescent="0.25">
      <c r="B34" s="77"/>
      <c r="C34" s="70"/>
      <c r="D34" s="70"/>
      <c r="E34" s="77"/>
      <c r="F34" s="77"/>
      <c r="G34" s="70"/>
      <c r="H34" s="70"/>
      <c r="I34" s="70"/>
    </row>
    <row r="35" spans="2:9" x14ac:dyDescent="0.25">
      <c r="B35" s="77"/>
      <c r="C35" s="70"/>
      <c r="D35" s="70"/>
      <c r="E35" s="77"/>
      <c r="F35" s="77"/>
      <c r="G35" s="70"/>
      <c r="H35" s="70"/>
      <c r="I35" s="70"/>
    </row>
    <row r="36" spans="2:9" x14ac:dyDescent="0.25">
      <c r="B36" s="70"/>
      <c r="C36" s="70"/>
      <c r="D36" s="70"/>
      <c r="E36" s="70"/>
      <c r="F36" s="70"/>
      <c r="G36" s="70"/>
      <c r="H36" s="70"/>
      <c r="I36" s="70"/>
    </row>
    <row r="37" spans="2:9" x14ac:dyDescent="0.25">
      <c r="B37" s="69" t="s">
        <v>8</v>
      </c>
      <c r="C37" s="78">
        <f>C26+C27-D28</f>
        <v>49406</v>
      </c>
      <c r="D37" s="78">
        <f>SUM(D30:D36)</f>
        <v>41000</v>
      </c>
      <c r="E37" s="78">
        <f>C37-D37</f>
        <v>8406</v>
      </c>
      <c r="F37" s="78"/>
      <c r="G37" s="78">
        <f>G26+G27-H28</f>
        <v>48556</v>
      </c>
      <c r="H37" s="78">
        <f>SUM(H30:H36)</f>
        <v>41000</v>
      </c>
      <c r="I37" s="78">
        <f>G37-H37</f>
        <v>7556</v>
      </c>
    </row>
    <row r="38" spans="2:9" x14ac:dyDescent="0.25">
      <c r="F38" s="23"/>
      <c r="G38" t="s">
        <v>138</v>
      </c>
    </row>
    <row r="40" spans="2:9" x14ac:dyDescent="0.25">
      <c r="B40" s="23" t="s">
        <v>20</v>
      </c>
      <c r="D40" s="23" t="s">
        <v>18</v>
      </c>
      <c r="G40" s="23" t="s">
        <v>19</v>
      </c>
    </row>
    <row r="42" spans="2:9" x14ac:dyDescent="0.25">
      <c r="B42" t="s">
        <v>164</v>
      </c>
      <c r="D42" t="s">
        <v>78</v>
      </c>
      <c r="G42" t="s">
        <v>79</v>
      </c>
    </row>
  </sheetData>
  <pageMargins left="0.7" right="0.7" top="0.75" bottom="0.75" header="0.3" footer="0.3"/>
  <pageSetup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"/>
  <sheetViews>
    <sheetView topLeftCell="A4" workbookViewId="0">
      <selection activeCell="K35" sqref="K35"/>
    </sheetView>
  </sheetViews>
  <sheetFormatPr defaultRowHeight="15" x14ac:dyDescent="0.25"/>
  <cols>
    <col min="2" max="2" width="16.5703125" customWidth="1"/>
  </cols>
  <sheetData>
    <row r="1" spans="1:10" ht="15.75" x14ac:dyDescent="0.25">
      <c r="A1" s="27"/>
      <c r="B1" s="30"/>
      <c r="C1" s="44" t="s">
        <v>61</v>
      </c>
      <c r="D1" s="44"/>
      <c r="E1" s="44"/>
      <c r="F1" s="45"/>
      <c r="G1" s="45"/>
      <c r="H1" s="6"/>
    </row>
    <row r="2" spans="1:10" ht="15.75" x14ac:dyDescent="0.25">
      <c r="C2" s="46" t="s">
        <v>62</v>
      </c>
      <c r="D2" s="46"/>
      <c r="E2" s="46"/>
      <c r="F2" s="47"/>
      <c r="G2" s="47"/>
    </row>
    <row r="3" spans="1:10" ht="15.75" x14ac:dyDescent="0.25">
      <c r="C3" s="46" t="s">
        <v>170</v>
      </c>
      <c r="D3" s="46"/>
      <c r="E3" s="46"/>
      <c r="F3" s="47"/>
      <c r="G3" s="47"/>
    </row>
    <row r="4" spans="1:10" x14ac:dyDescent="0.25">
      <c r="B4" s="7" t="s">
        <v>1</v>
      </c>
      <c r="C4" s="7" t="s">
        <v>2</v>
      </c>
      <c r="D4" s="7" t="s">
        <v>3</v>
      </c>
      <c r="E4" s="7" t="s">
        <v>4</v>
      </c>
      <c r="F4" s="7" t="s">
        <v>5</v>
      </c>
      <c r="G4" s="7" t="s">
        <v>6</v>
      </c>
      <c r="H4" s="7"/>
    </row>
    <row r="5" spans="1:10" x14ac:dyDescent="0.25">
      <c r="A5">
        <v>1</v>
      </c>
      <c r="B5" s="8" t="s">
        <v>165</v>
      </c>
      <c r="C5" s="8">
        <v>4500</v>
      </c>
      <c r="D5" s="8">
        <f>'AUGUST 19'!G5:G20</f>
        <v>0</v>
      </c>
      <c r="E5" s="8">
        <f>C5+D5</f>
        <v>4500</v>
      </c>
      <c r="F5" s="8">
        <v>4500</v>
      </c>
      <c r="G5" s="8">
        <f>E5-F5</f>
        <v>0</v>
      </c>
      <c r="H5" s="8"/>
      <c r="J5" s="23"/>
    </row>
    <row r="6" spans="1:10" x14ac:dyDescent="0.25">
      <c r="A6">
        <v>2</v>
      </c>
      <c r="B6" s="8" t="s">
        <v>114</v>
      </c>
      <c r="C6" s="8">
        <v>4000</v>
      </c>
      <c r="D6" s="8">
        <f>'AUGUST 19'!G6:G21</f>
        <v>3400</v>
      </c>
      <c r="E6" s="8">
        <f t="shared" ref="E6:E19" si="0">C6+D6</f>
        <v>7400</v>
      </c>
      <c r="F6" s="41">
        <v>4000</v>
      </c>
      <c r="G6" s="8">
        <f t="shared" ref="G6:G20" si="1">E6-F6</f>
        <v>3400</v>
      </c>
      <c r="H6" s="8"/>
      <c r="J6" s="23"/>
    </row>
    <row r="7" spans="1:10" x14ac:dyDescent="0.25">
      <c r="A7">
        <v>3</v>
      </c>
      <c r="B7" s="8"/>
      <c r="C7" s="8"/>
      <c r="D7" s="8">
        <f>'AUGUST 19'!G7:G22</f>
        <v>0</v>
      </c>
      <c r="E7" s="8">
        <f>C7+D7</f>
        <v>0</v>
      </c>
      <c r="F7" s="8"/>
      <c r="G7" s="8">
        <f>E7-F7</f>
        <v>0</v>
      </c>
      <c r="H7" s="8"/>
      <c r="I7" t="s">
        <v>168</v>
      </c>
      <c r="J7" s="23"/>
    </row>
    <row r="8" spans="1:10" x14ac:dyDescent="0.25">
      <c r="A8">
        <v>4</v>
      </c>
      <c r="B8" s="24" t="s">
        <v>32</v>
      </c>
      <c r="C8" s="8"/>
      <c r="D8" s="8">
        <f>'AUGUST 19'!G8:G23</f>
        <v>0</v>
      </c>
      <c r="E8" s="8">
        <f t="shared" si="0"/>
        <v>0</v>
      </c>
      <c r="F8" s="41"/>
      <c r="G8" s="8">
        <f t="shared" si="1"/>
        <v>0</v>
      </c>
      <c r="H8" s="8"/>
      <c r="J8" s="23"/>
    </row>
    <row r="9" spans="1:10" x14ac:dyDescent="0.25">
      <c r="A9">
        <v>5</v>
      </c>
      <c r="B9" s="8" t="s">
        <v>150</v>
      </c>
      <c r="C9" s="8">
        <v>4500</v>
      </c>
      <c r="D9" s="8">
        <f>'AUGUST 19'!G9:G24</f>
        <v>0</v>
      </c>
      <c r="E9" s="8">
        <f t="shared" si="0"/>
        <v>4500</v>
      </c>
      <c r="F9" s="41">
        <v>4500</v>
      </c>
      <c r="G9" s="8">
        <f>E9-F9</f>
        <v>0</v>
      </c>
      <c r="H9" s="8"/>
      <c r="I9" s="25"/>
      <c r="J9" s="23"/>
    </row>
    <row r="10" spans="1:10" x14ac:dyDescent="0.25">
      <c r="A10">
        <v>6</v>
      </c>
      <c r="B10" s="8"/>
      <c r="C10" s="8"/>
      <c r="D10" s="8">
        <f>'AUGUST 19'!G10:G25</f>
        <v>0</v>
      </c>
      <c r="E10" s="8">
        <f t="shared" si="0"/>
        <v>0</v>
      </c>
      <c r="F10" s="8"/>
      <c r="G10" s="8">
        <f t="shared" si="1"/>
        <v>0</v>
      </c>
      <c r="H10" s="8"/>
      <c r="I10" s="25"/>
      <c r="J10" s="23"/>
    </row>
    <row r="11" spans="1:10" x14ac:dyDescent="0.25">
      <c r="A11">
        <v>7</v>
      </c>
      <c r="B11" s="8" t="s">
        <v>149</v>
      </c>
      <c r="C11" s="8">
        <v>4500</v>
      </c>
      <c r="D11" s="8">
        <f>'AUGUST 19'!G11:G26</f>
        <v>500</v>
      </c>
      <c r="E11" s="8">
        <f t="shared" si="0"/>
        <v>5000</v>
      </c>
      <c r="F11" s="8">
        <v>4000</v>
      </c>
      <c r="G11" s="8">
        <f t="shared" si="1"/>
        <v>1000</v>
      </c>
      <c r="H11" s="8"/>
      <c r="I11" s="25"/>
      <c r="J11" s="23"/>
    </row>
    <row r="12" spans="1:10" x14ac:dyDescent="0.25">
      <c r="A12">
        <v>8</v>
      </c>
      <c r="B12" s="24" t="s">
        <v>28</v>
      </c>
      <c r="C12" s="8"/>
      <c r="D12" s="8">
        <f>'AUGUST 19'!G12:G27</f>
        <v>0</v>
      </c>
      <c r="E12" s="8">
        <f t="shared" si="0"/>
        <v>0</v>
      </c>
      <c r="F12" s="8"/>
      <c r="G12" s="8">
        <f t="shared" si="1"/>
        <v>0</v>
      </c>
      <c r="H12" s="8"/>
      <c r="J12" s="23"/>
    </row>
    <row r="13" spans="1:10" x14ac:dyDescent="0.25">
      <c r="A13">
        <v>9</v>
      </c>
      <c r="B13" s="17"/>
      <c r="C13" s="8"/>
      <c r="D13" s="8">
        <f>'AUGUST 19'!G13:G28</f>
        <v>0</v>
      </c>
      <c r="E13" s="8">
        <f t="shared" si="0"/>
        <v>0</v>
      </c>
      <c r="F13" s="8"/>
      <c r="G13" s="8">
        <f>E13-F13</f>
        <v>0</v>
      </c>
      <c r="H13" s="8"/>
      <c r="J13" s="23"/>
    </row>
    <row r="14" spans="1:10" x14ac:dyDescent="0.25">
      <c r="A14">
        <v>10</v>
      </c>
      <c r="B14" s="8" t="s">
        <v>161</v>
      </c>
      <c r="C14" s="17">
        <v>4500</v>
      </c>
      <c r="D14" s="8">
        <f>'AUGUST 19'!G14:G29</f>
        <v>0</v>
      </c>
      <c r="E14" s="8">
        <f t="shared" si="0"/>
        <v>4500</v>
      </c>
      <c r="F14" s="8"/>
      <c r="G14" s="17">
        <f>E14-F14</f>
        <v>4500</v>
      </c>
      <c r="H14" s="8"/>
      <c r="J14" s="23"/>
    </row>
    <row r="15" spans="1:10" x14ac:dyDescent="0.25">
      <c r="A15">
        <v>11</v>
      </c>
      <c r="B15" s="17" t="s">
        <v>142</v>
      </c>
      <c r="C15" s="8">
        <v>5000</v>
      </c>
      <c r="D15" s="8">
        <f>'AUGUST 19'!G15:G30</f>
        <v>0</v>
      </c>
      <c r="E15" s="8">
        <f t="shared" si="0"/>
        <v>5000</v>
      </c>
      <c r="F15" s="8">
        <v>5000</v>
      </c>
      <c r="G15" s="8">
        <f>E15-F15</f>
        <v>0</v>
      </c>
      <c r="H15" s="8"/>
      <c r="J15" s="40"/>
    </row>
    <row r="16" spans="1:10" x14ac:dyDescent="0.25">
      <c r="A16">
        <v>12</v>
      </c>
      <c r="B16" s="8" t="s">
        <v>166</v>
      </c>
      <c r="C16" s="8">
        <v>3500</v>
      </c>
      <c r="D16" s="8">
        <f>'AUGUST 19'!G16:G31</f>
        <v>0</v>
      </c>
      <c r="E16" s="8">
        <f t="shared" si="0"/>
        <v>3500</v>
      </c>
      <c r="F16" s="8">
        <v>3500</v>
      </c>
      <c r="G16" s="8">
        <f>E16-F16</f>
        <v>0</v>
      </c>
      <c r="H16" s="8"/>
      <c r="J16" s="23"/>
    </row>
    <row r="17" spans="1:11" x14ac:dyDescent="0.25">
      <c r="A17">
        <v>13</v>
      </c>
      <c r="B17" s="8" t="s">
        <v>144</v>
      </c>
      <c r="C17" s="8">
        <v>3500</v>
      </c>
      <c r="D17" s="8">
        <f>'AUGUST 19'!G17:G32</f>
        <v>500</v>
      </c>
      <c r="E17" s="8">
        <f t="shared" si="0"/>
        <v>4000</v>
      </c>
      <c r="F17" s="41">
        <v>3500</v>
      </c>
      <c r="G17" s="8">
        <f>E17-F17</f>
        <v>500</v>
      </c>
      <c r="H17" s="8"/>
      <c r="J17" s="23"/>
    </row>
    <row r="18" spans="1:11" x14ac:dyDescent="0.25">
      <c r="A18">
        <v>14</v>
      </c>
      <c r="B18" s="37" t="s">
        <v>102</v>
      </c>
      <c r="C18" s="8">
        <v>3500</v>
      </c>
      <c r="D18" s="8">
        <f>'AUGUST 19'!G18:G33</f>
        <v>1600</v>
      </c>
      <c r="E18" s="8">
        <f t="shared" si="0"/>
        <v>5100</v>
      </c>
      <c r="F18" s="41">
        <v>4500</v>
      </c>
      <c r="G18" s="8">
        <f t="shared" si="1"/>
        <v>600</v>
      </c>
      <c r="H18" s="8"/>
      <c r="J18" s="40"/>
    </row>
    <row r="19" spans="1:11" x14ac:dyDescent="0.25">
      <c r="A19">
        <v>15</v>
      </c>
      <c r="B19" s="17"/>
      <c r="C19" s="17"/>
      <c r="D19" s="8">
        <f>'AUGUST 19'!G19:G34</f>
        <v>0</v>
      </c>
      <c r="E19" s="8">
        <f t="shared" si="0"/>
        <v>0</v>
      </c>
      <c r="F19" s="41"/>
      <c r="G19" s="8">
        <f t="shared" si="1"/>
        <v>0</v>
      </c>
      <c r="H19" s="8"/>
      <c r="J19" s="40"/>
    </row>
    <row r="20" spans="1:11" x14ac:dyDescent="0.25">
      <c r="B20" s="8"/>
      <c r="C20" s="8"/>
      <c r="D20" s="8">
        <f>'AUGUST 19'!G20:G35</f>
        <v>0</v>
      </c>
      <c r="E20" s="8"/>
      <c r="F20" s="8"/>
      <c r="G20" s="8">
        <f t="shared" si="1"/>
        <v>0</v>
      </c>
      <c r="H20" s="8"/>
    </row>
    <row r="21" spans="1:11" x14ac:dyDescent="0.25">
      <c r="B21" s="9" t="s">
        <v>8</v>
      </c>
      <c r="C21" s="7">
        <f>SUM(C5:C20)</f>
        <v>37500</v>
      </c>
      <c r="D21" s="8">
        <f>'AUGUST 19'!G21:G36</f>
        <v>6000</v>
      </c>
      <c r="E21" s="7">
        <f>SUM(E6:E20)</f>
        <v>39000</v>
      </c>
      <c r="F21" s="7">
        <f>SUM(F5:F20)</f>
        <v>33500</v>
      </c>
      <c r="G21" s="7">
        <f>E21-F21</f>
        <v>5500</v>
      </c>
      <c r="H21" s="7"/>
    </row>
    <row r="23" spans="1:11" ht="21" x14ac:dyDescent="0.35">
      <c r="B23" s="82" t="s">
        <v>9</v>
      </c>
      <c r="C23" s="67"/>
      <c r="D23" s="67"/>
      <c r="E23" s="67"/>
      <c r="F23" s="80"/>
      <c r="G23" s="67"/>
      <c r="H23" s="67"/>
      <c r="I23" s="67"/>
    </row>
    <row r="24" spans="1:11" x14ac:dyDescent="0.25">
      <c r="B24" s="67" t="s">
        <v>83</v>
      </c>
      <c r="C24" s="68"/>
      <c r="D24" s="68"/>
      <c r="E24" s="68"/>
      <c r="F24" s="81" t="s">
        <v>84</v>
      </c>
      <c r="G24" s="67"/>
      <c r="H24" s="67"/>
      <c r="I24" s="67"/>
    </row>
    <row r="25" spans="1:11" x14ac:dyDescent="0.25">
      <c r="B25" s="69" t="s">
        <v>10</v>
      </c>
      <c r="C25" s="69" t="s">
        <v>11</v>
      </c>
      <c r="D25" s="69" t="s">
        <v>12</v>
      </c>
      <c r="E25" s="69" t="s">
        <v>59</v>
      </c>
      <c r="F25" s="69" t="s">
        <v>75</v>
      </c>
      <c r="G25" s="69" t="s">
        <v>11</v>
      </c>
      <c r="H25" s="69" t="s">
        <v>12</v>
      </c>
      <c r="I25" s="69" t="s">
        <v>59</v>
      </c>
    </row>
    <row r="26" spans="1:11" x14ac:dyDescent="0.25">
      <c r="B26" s="70" t="s">
        <v>158</v>
      </c>
      <c r="C26" s="73">
        <f>C21</f>
        <v>37500</v>
      </c>
      <c r="D26" s="72">
        <v>0.1</v>
      </c>
      <c r="E26" s="71"/>
      <c r="F26" s="70" t="s">
        <v>158</v>
      </c>
      <c r="G26" s="73">
        <f>F21</f>
        <v>33500</v>
      </c>
      <c r="H26" s="72">
        <v>0.1</v>
      </c>
      <c r="I26" s="70"/>
      <c r="J26" s="50"/>
    </row>
    <row r="27" spans="1:11" x14ac:dyDescent="0.25">
      <c r="B27" s="70" t="s">
        <v>76</v>
      </c>
      <c r="C27" s="73">
        <f>'AUGUST 19'!E37</f>
        <v>8406</v>
      </c>
      <c r="D27" s="70"/>
      <c r="E27" s="70"/>
      <c r="F27" s="74" t="s">
        <v>38</v>
      </c>
      <c r="G27" s="73">
        <f>'AUGUST 19'!I37</f>
        <v>7556</v>
      </c>
      <c r="H27" s="70"/>
      <c r="I27" s="70"/>
      <c r="J27" s="50"/>
    </row>
    <row r="28" spans="1:11" x14ac:dyDescent="0.25">
      <c r="B28" s="70" t="s">
        <v>15</v>
      </c>
      <c r="C28" s="71"/>
      <c r="D28" s="70">
        <f>C26*D26</f>
        <v>3750</v>
      </c>
      <c r="E28" s="70"/>
      <c r="F28" s="70" t="s">
        <v>15</v>
      </c>
      <c r="G28" s="71"/>
      <c r="H28" s="70">
        <f>H26*C26</f>
        <v>3750</v>
      </c>
      <c r="I28" s="70"/>
    </row>
    <row r="29" spans="1:11" x14ac:dyDescent="0.25">
      <c r="B29" s="75" t="s">
        <v>16</v>
      </c>
      <c r="C29" s="70"/>
      <c r="D29" s="70"/>
      <c r="E29" s="70"/>
      <c r="F29" s="69" t="s">
        <v>16</v>
      </c>
      <c r="G29" s="70"/>
      <c r="H29" s="70"/>
      <c r="I29" s="70"/>
    </row>
    <row r="30" spans="1:11" x14ac:dyDescent="0.25">
      <c r="B30" s="76"/>
      <c r="C30" s="70"/>
      <c r="D30" s="70"/>
      <c r="E30" s="75"/>
      <c r="F30" s="76"/>
      <c r="G30" s="70"/>
      <c r="H30" s="70"/>
      <c r="I30" s="70"/>
    </row>
    <row r="31" spans="1:11" x14ac:dyDescent="0.25">
      <c r="B31" s="77" t="s">
        <v>154</v>
      </c>
      <c r="C31" s="70"/>
      <c r="D31" s="70">
        <v>15000</v>
      </c>
      <c r="E31" s="70"/>
      <c r="F31" s="77" t="s">
        <v>154</v>
      </c>
      <c r="G31" s="70"/>
      <c r="H31" s="70">
        <v>15000</v>
      </c>
      <c r="I31" s="70"/>
      <c r="K31" s="15"/>
    </row>
    <row r="32" spans="1:11" x14ac:dyDescent="0.25">
      <c r="B32" s="77"/>
      <c r="C32" s="70"/>
      <c r="D32" s="70"/>
      <c r="E32" s="70"/>
      <c r="F32" s="77"/>
      <c r="G32" s="70"/>
      <c r="H32" s="70"/>
      <c r="I32" s="70"/>
      <c r="J32" s="70"/>
    </row>
    <row r="33" spans="2:9" x14ac:dyDescent="0.25">
      <c r="B33" s="77" t="s">
        <v>167</v>
      </c>
      <c r="C33" s="70"/>
      <c r="D33" s="70">
        <v>10087</v>
      </c>
      <c r="E33" s="77"/>
      <c r="F33" s="77" t="s">
        <v>167</v>
      </c>
      <c r="G33" s="70"/>
      <c r="H33" s="70">
        <v>10087</v>
      </c>
      <c r="I33" s="70"/>
    </row>
    <row r="34" spans="2:9" x14ac:dyDescent="0.25">
      <c r="B34" s="77"/>
      <c r="C34" s="70"/>
      <c r="D34" s="70"/>
      <c r="E34" s="77"/>
      <c r="F34" s="77"/>
      <c r="G34" s="70"/>
      <c r="H34" s="70"/>
      <c r="I34" s="70"/>
    </row>
    <row r="35" spans="2:9" x14ac:dyDescent="0.25">
      <c r="B35" s="77"/>
      <c r="C35" s="70"/>
      <c r="D35" s="70"/>
      <c r="E35" s="77"/>
      <c r="F35" s="77"/>
      <c r="G35" s="70"/>
      <c r="H35" s="70"/>
      <c r="I35" s="70"/>
    </row>
    <row r="36" spans="2:9" x14ac:dyDescent="0.25">
      <c r="B36" s="70"/>
      <c r="C36" s="70"/>
      <c r="D36" s="70"/>
      <c r="E36" s="70"/>
      <c r="F36" s="70"/>
      <c r="G36" s="70"/>
      <c r="H36" s="70"/>
      <c r="I36" s="70"/>
    </row>
    <row r="37" spans="2:9" x14ac:dyDescent="0.25">
      <c r="B37" s="69" t="s">
        <v>8</v>
      </c>
      <c r="C37" s="78">
        <f>C26+C27-D28</f>
        <v>42156</v>
      </c>
      <c r="D37" s="78">
        <f>SUM(D30:D36)</f>
        <v>25087</v>
      </c>
      <c r="E37" s="78">
        <f>C37-D37</f>
        <v>17069</v>
      </c>
      <c r="F37" s="78"/>
      <c r="G37" s="78">
        <f>G26+G27-H28</f>
        <v>37306</v>
      </c>
      <c r="H37" s="78">
        <f>SUM(H30:H36)</f>
        <v>25087</v>
      </c>
      <c r="I37" s="78">
        <f>G37-H37</f>
        <v>12219</v>
      </c>
    </row>
    <row r="38" spans="2:9" x14ac:dyDescent="0.25">
      <c r="F38" s="23"/>
      <c r="G38" t="s">
        <v>138</v>
      </c>
    </row>
    <row r="40" spans="2:9" x14ac:dyDescent="0.25">
      <c r="B40" s="23" t="s">
        <v>20</v>
      </c>
      <c r="D40" s="23" t="s">
        <v>18</v>
      </c>
      <c r="G40" s="23" t="s">
        <v>19</v>
      </c>
    </row>
    <row r="42" spans="2:9" x14ac:dyDescent="0.25">
      <c r="B42" t="s">
        <v>164</v>
      </c>
      <c r="D42" t="s">
        <v>78</v>
      </c>
      <c r="G42" t="s">
        <v>79</v>
      </c>
    </row>
  </sheetData>
  <pageMargins left="0.7" right="0.7" top="0.75" bottom="0.75" header="0.3" footer="0.3"/>
  <pageSetup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2"/>
  <sheetViews>
    <sheetView tabSelected="1" topLeftCell="A7" workbookViewId="0">
      <selection activeCell="D35" sqref="D35"/>
    </sheetView>
  </sheetViews>
  <sheetFormatPr defaultRowHeight="15" x14ac:dyDescent="0.25"/>
  <cols>
    <col min="2" max="2" width="17.85546875" customWidth="1"/>
    <col min="3" max="3" width="8.42578125" customWidth="1"/>
    <col min="8" max="8" width="6.5703125" bestFit="1" customWidth="1"/>
  </cols>
  <sheetData>
    <row r="1" spans="1:17" ht="15.75" x14ac:dyDescent="0.25">
      <c r="A1" s="27"/>
      <c r="B1" s="30"/>
      <c r="C1" s="44" t="s">
        <v>61</v>
      </c>
      <c r="D1" s="44"/>
      <c r="E1" s="44"/>
      <c r="F1" s="45"/>
      <c r="G1" s="45"/>
      <c r="H1" s="6"/>
    </row>
    <row r="2" spans="1:17" ht="15.75" x14ac:dyDescent="0.25">
      <c r="C2" s="46" t="s">
        <v>62</v>
      </c>
      <c r="E2" s="46"/>
      <c r="F2" s="47"/>
      <c r="G2" s="47"/>
    </row>
    <row r="3" spans="1:17" ht="15.75" x14ac:dyDescent="0.25">
      <c r="C3" s="46" t="s">
        <v>169</v>
      </c>
      <c r="D3" s="46"/>
      <c r="E3" s="46"/>
      <c r="F3" s="47"/>
      <c r="G3" s="47"/>
      <c r="L3">
        <v>2600</v>
      </c>
      <c r="M3">
        <v>3000</v>
      </c>
      <c r="N3">
        <v>2000</v>
      </c>
      <c r="O3">
        <v>4500</v>
      </c>
      <c r="P3">
        <v>4500</v>
      </c>
      <c r="Q3">
        <v>2500</v>
      </c>
    </row>
    <row r="4" spans="1:17" x14ac:dyDescent="0.25">
      <c r="B4" s="7" t="s">
        <v>1</v>
      </c>
      <c r="C4" s="7" t="s">
        <v>2</v>
      </c>
      <c r="D4" s="7" t="s">
        <v>3</v>
      </c>
      <c r="E4" s="7" t="s">
        <v>4</v>
      </c>
      <c r="F4" s="7" t="s">
        <v>5</v>
      </c>
      <c r="G4" s="7" t="s">
        <v>6</v>
      </c>
      <c r="H4" s="7"/>
      <c r="L4">
        <v>5000</v>
      </c>
      <c r="M4">
        <v>4000</v>
      </c>
      <c r="N4">
        <v>4000</v>
      </c>
      <c r="O4">
        <v>5000</v>
      </c>
      <c r="P4">
        <v>4000</v>
      </c>
      <c r="Q4">
        <v>3000</v>
      </c>
    </row>
    <row r="5" spans="1:17" x14ac:dyDescent="0.25">
      <c r="A5">
        <v>1</v>
      </c>
      <c r="B5" s="8" t="s">
        <v>165</v>
      </c>
      <c r="C5" s="8">
        <v>4500</v>
      </c>
      <c r="D5" s="8">
        <f>'SEPTEMBER 19'!G5:G20</f>
        <v>0</v>
      </c>
      <c r="E5" s="8">
        <f>C5+D5</f>
        <v>4500</v>
      </c>
      <c r="F5" s="8">
        <v>4500</v>
      </c>
      <c r="G5" s="8">
        <f>E5-F5</f>
        <v>0</v>
      </c>
      <c r="H5" s="8"/>
      <c r="I5" t="s">
        <v>173</v>
      </c>
      <c r="J5" s="23"/>
      <c r="L5">
        <v>3500</v>
      </c>
      <c r="M5">
        <v>4500</v>
      </c>
      <c r="N5">
        <v>4500</v>
      </c>
      <c r="O5">
        <v>4000</v>
      </c>
      <c r="P5">
        <v>4500</v>
      </c>
      <c r="Q5">
        <v>5000</v>
      </c>
    </row>
    <row r="6" spans="1:17" x14ac:dyDescent="0.25">
      <c r="A6">
        <v>2</v>
      </c>
      <c r="B6" s="8" t="s">
        <v>114</v>
      </c>
      <c r="C6" s="8">
        <v>4000</v>
      </c>
      <c r="D6" s="8">
        <f>'SEPTEMBER 19'!G6:G21</f>
        <v>3400</v>
      </c>
      <c r="E6" s="8">
        <f t="shared" ref="E6:E19" si="0">C6+D6</f>
        <v>7400</v>
      </c>
      <c r="F6" s="41">
        <f>2500+1500</f>
        <v>4000</v>
      </c>
      <c r="G6" s="8">
        <f>E6-F6</f>
        <v>3400</v>
      </c>
      <c r="H6" s="8"/>
      <c r="J6" s="23"/>
      <c r="L6">
        <f>SUM(L3:L5)</f>
        <v>11100</v>
      </c>
      <c r="M6">
        <v>2400</v>
      </c>
      <c r="O6">
        <v>4500</v>
      </c>
      <c r="P6">
        <v>4000</v>
      </c>
      <c r="Q6">
        <v>3500</v>
      </c>
    </row>
    <row r="7" spans="1:17" x14ac:dyDescent="0.25">
      <c r="A7">
        <v>3</v>
      </c>
      <c r="B7" s="8"/>
      <c r="C7" s="8"/>
      <c r="D7" s="8">
        <f>'SEPTEMBER 19'!G7:G22</f>
        <v>0</v>
      </c>
      <c r="E7" s="8">
        <f>C7+D7</f>
        <v>0</v>
      </c>
      <c r="F7" s="8"/>
      <c r="G7" s="8">
        <f>E7-F7</f>
        <v>0</v>
      </c>
      <c r="H7" s="8"/>
      <c r="J7" s="23"/>
      <c r="M7">
        <v>5000</v>
      </c>
      <c r="N7">
        <v>3500</v>
      </c>
      <c r="O7">
        <v>4500</v>
      </c>
      <c r="P7">
        <v>5000</v>
      </c>
      <c r="Q7">
        <f>SUM(Q3:Q6)</f>
        <v>14000</v>
      </c>
    </row>
    <row r="8" spans="1:17" x14ac:dyDescent="0.25">
      <c r="A8">
        <v>4</v>
      </c>
      <c r="B8" s="24" t="s">
        <v>32</v>
      </c>
      <c r="C8" s="8"/>
      <c r="D8" s="8">
        <f>'SEPTEMBER 19'!G8:G23</f>
        <v>0</v>
      </c>
      <c r="E8" s="8">
        <f t="shared" si="0"/>
        <v>0</v>
      </c>
      <c r="F8" s="41"/>
      <c r="G8" s="8">
        <f t="shared" ref="G8:G20" si="1">E8-F8</f>
        <v>0</v>
      </c>
      <c r="H8" s="8"/>
      <c r="J8" s="23"/>
      <c r="M8">
        <v>3500</v>
      </c>
      <c r="N8">
        <v>4500</v>
      </c>
      <c r="O8">
        <v>5000</v>
      </c>
      <c r="P8">
        <v>3500</v>
      </c>
    </row>
    <row r="9" spans="1:17" x14ac:dyDescent="0.25">
      <c r="A9">
        <v>5</v>
      </c>
      <c r="B9" s="8" t="s">
        <v>150</v>
      </c>
      <c r="C9" s="8">
        <v>4500</v>
      </c>
      <c r="D9" s="8">
        <f>'SEPTEMBER 19'!G9:G24</f>
        <v>0</v>
      </c>
      <c r="E9" s="8">
        <f t="shared" si="0"/>
        <v>4500</v>
      </c>
      <c r="F9" s="41">
        <v>3000</v>
      </c>
      <c r="G9" s="8">
        <f>E9-F9</f>
        <v>1500</v>
      </c>
      <c r="H9" s="8"/>
      <c r="I9" s="25"/>
      <c r="J9" s="23"/>
      <c r="M9">
        <v>3500</v>
      </c>
      <c r="N9">
        <v>5000</v>
      </c>
      <c r="O9">
        <v>3000</v>
      </c>
      <c r="P9">
        <v>3500</v>
      </c>
    </row>
    <row r="10" spans="1:17" x14ac:dyDescent="0.25">
      <c r="A10">
        <v>6</v>
      </c>
      <c r="B10" s="8"/>
      <c r="C10" s="8"/>
      <c r="D10" s="8">
        <f>'SEPTEMBER 19'!G10:G25</f>
        <v>0</v>
      </c>
      <c r="E10" s="8">
        <f t="shared" si="0"/>
        <v>0</v>
      </c>
      <c r="F10" s="8"/>
      <c r="G10" s="8">
        <f t="shared" si="1"/>
        <v>0</v>
      </c>
      <c r="H10" s="8"/>
      <c r="I10" s="25"/>
      <c r="J10" s="23"/>
      <c r="M10">
        <v>3000</v>
      </c>
      <c r="N10">
        <v>3500</v>
      </c>
      <c r="O10">
        <v>5000</v>
      </c>
      <c r="P10">
        <v>4500</v>
      </c>
    </row>
    <row r="11" spans="1:17" x14ac:dyDescent="0.25">
      <c r="A11">
        <v>7</v>
      </c>
      <c r="B11" s="8" t="s">
        <v>149</v>
      </c>
      <c r="C11" s="8">
        <v>4500</v>
      </c>
      <c r="D11" s="8">
        <f>'SEPTEMBER 19'!G11:G26</f>
        <v>1000</v>
      </c>
      <c r="E11" s="8">
        <f t="shared" si="0"/>
        <v>5500</v>
      </c>
      <c r="F11" s="8">
        <v>4500</v>
      </c>
      <c r="G11" s="8">
        <f t="shared" si="1"/>
        <v>1000</v>
      </c>
      <c r="H11" s="8"/>
      <c r="I11" s="25" t="s">
        <v>56</v>
      </c>
      <c r="J11" s="23"/>
      <c r="M11">
        <f>SUM(M3:M10)</f>
        <v>28900</v>
      </c>
      <c r="N11">
        <v>3500</v>
      </c>
      <c r="O11">
        <v>3000</v>
      </c>
      <c r="P11">
        <f>SUM(P3:P10)</f>
        <v>33500</v>
      </c>
    </row>
    <row r="12" spans="1:17" x14ac:dyDescent="0.25">
      <c r="A12">
        <v>8</v>
      </c>
      <c r="B12" s="24" t="s">
        <v>28</v>
      </c>
      <c r="C12" s="8"/>
      <c r="D12" s="8">
        <f>'SEPTEMBER 19'!G12:G27</f>
        <v>0</v>
      </c>
      <c r="E12" s="8">
        <f t="shared" si="0"/>
        <v>0</v>
      </c>
      <c r="F12" s="8"/>
      <c r="G12" s="8">
        <f t="shared" si="1"/>
        <v>0</v>
      </c>
      <c r="H12" s="8"/>
      <c r="J12" s="23"/>
      <c r="N12">
        <v>3500</v>
      </c>
      <c r="O12">
        <v>2300</v>
      </c>
    </row>
    <row r="13" spans="1:17" x14ac:dyDescent="0.25">
      <c r="A13">
        <v>9</v>
      </c>
      <c r="B13" s="17"/>
      <c r="C13" s="8"/>
      <c r="D13" s="8">
        <f>'SEPTEMBER 19'!G13:G28</f>
        <v>0</v>
      </c>
      <c r="E13" s="8">
        <f t="shared" si="0"/>
        <v>0</v>
      </c>
      <c r="F13" s="8"/>
      <c r="G13" s="8">
        <f>E13-F13</f>
        <v>0</v>
      </c>
      <c r="H13" s="8"/>
      <c r="J13" s="23"/>
      <c r="N13">
        <f>SUM(N3:N12)</f>
        <v>34000</v>
      </c>
      <c r="O13">
        <f>SUM(O3:O12)</f>
        <v>40800</v>
      </c>
    </row>
    <row r="14" spans="1:17" x14ac:dyDescent="0.25">
      <c r="A14">
        <v>10</v>
      </c>
      <c r="B14" s="8" t="s">
        <v>161</v>
      </c>
      <c r="C14" s="17"/>
      <c r="D14" s="8">
        <f>'SEPTEMBER 19'!G14:G29</f>
        <v>4500</v>
      </c>
      <c r="E14" s="8">
        <f t="shared" si="0"/>
        <v>4500</v>
      </c>
      <c r="F14" s="8">
        <v>4500</v>
      </c>
      <c r="G14" s="17">
        <f>E14-F14</f>
        <v>0</v>
      </c>
      <c r="H14" s="8"/>
      <c r="I14" t="s">
        <v>168</v>
      </c>
      <c r="J14" s="23"/>
    </row>
    <row r="15" spans="1:17" x14ac:dyDescent="0.25">
      <c r="A15">
        <v>11</v>
      </c>
      <c r="B15" s="17" t="s">
        <v>142</v>
      </c>
      <c r="C15" s="8">
        <v>5000</v>
      </c>
      <c r="D15" s="8">
        <f>'SEPTEMBER 19'!G15:G30</f>
        <v>0</v>
      </c>
      <c r="E15" s="8">
        <f t="shared" si="0"/>
        <v>5000</v>
      </c>
      <c r="F15" s="8">
        <v>5000</v>
      </c>
      <c r="G15" s="8">
        <f>E15-F15</f>
        <v>0</v>
      </c>
      <c r="H15" s="8"/>
      <c r="J15" s="40"/>
    </row>
    <row r="16" spans="1:17" x14ac:dyDescent="0.25">
      <c r="A16">
        <v>12</v>
      </c>
      <c r="B16" s="8" t="s">
        <v>166</v>
      </c>
      <c r="C16" s="8">
        <v>3500</v>
      </c>
      <c r="D16" s="8">
        <f>'SEPTEMBER 19'!G16:G31</f>
        <v>0</v>
      </c>
      <c r="E16" s="8">
        <f t="shared" si="0"/>
        <v>3500</v>
      </c>
      <c r="F16" s="8">
        <v>3500</v>
      </c>
      <c r="G16" s="8">
        <f>E16-F16</f>
        <v>0</v>
      </c>
      <c r="H16" s="8"/>
      <c r="J16" s="23"/>
      <c r="P16">
        <f>Q7+P11+O13+N13+M11+L6</f>
        <v>162300</v>
      </c>
    </row>
    <row r="17" spans="1:10" x14ac:dyDescent="0.25">
      <c r="A17">
        <v>13</v>
      </c>
      <c r="B17" s="8" t="s">
        <v>144</v>
      </c>
      <c r="C17" s="8">
        <v>3500</v>
      </c>
      <c r="D17" s="8">
        <f>'SEPTEMBER 19'!G17:G32</f>
        <v>500</v>
      </c>
      <c r="E17" s="8">
        <f t="shared" si="0"/>
        <v>4000</v>
      </c>
      <c r="F17" s="41"/>
      <c r="G17" s="8">
        <f>E17-F17</f>
        <v>4000</v>
      </c>
      <c r="H17" s="8"/>
      <c r="J17" s="23"/>
    </row>
    <row r="18" spans="1:10" x14ac:dyDescent="0.25">
      <c r="A18">
        <v>14</v>
      </c>
      <c r="B18" s="37" t="s">
        <v>102</v>
      </c>
      <c r="C18" s="8">
        <v>3500</v>
      </c>
      <c r="D18" s="8">
        <f>'SEPTEMBER 19'!G18:G33</f>
        <v>600</v>
      </c>
      <c r="E18" s="8">
        <f t="shared" si="0"/>
        <v>4100</v>
      </c>
      <c r="F18" s="41"/>
      <c r="G18" s="8">
        <f t="shared" si="1"/>
        <v>4100</v>
      </c>
      <c r="H18" s="8"/>
      <c r="J18" s="40"/>
    </row>
    <row r="19" spans="1:10" x14ac:dyDescent="0.25">
      <c r="A19">
        <v>15</v>
      </c>
      <c r="B19" s="17"/>
      <c r="C19" s="17"/>
      <c r="D19" s="8">
        <f>'SEPTEMBER 19'!G19:G34</f>
        <v>0</v>
      </c>
      <c r="E19" s="8">
        <f t="shared" si="0"/>
        <v>0</v>
      </c>
      <c r="F19" s="41"/>
      <c r="G19" s="8">
        <f t="shared" si="1"/>
        <v>0</v>
      </c>
      <c r="H19" s="8"/>
      <c r="J19" s="40"/>
    </row>
    <row r="20" spans="1:10" x14ac:dyDescent="0.25">
      <c r="B20" s="8"/>
      <c r="C20" s="8"/>
      <c r="D20" s="8">
        <f>'SEPTEMBER 19'!G20:G35</f>
        <v>0</v>
      </c>
      <c r="E20" s="8"/>
      <c r="F20" s="8"/>
      <c r="G20" s="8">
        <f t="shared" si="1"/>
        <v>0</v>
      </c>
      <c r="H20" s="8"/>
    </row>
    <row r="21" spans="1:10" x14ac:dyDescent="0.25">
      <c r="B21" s="9" t="s">
        <v>8</v>
      </c>
      <c r="C21" s="7">
        <f>SUM(C5:C20)</f>
        <v>33000</v>
      </c>
      <c r="D21" s="8">
        <f>'SEPTEMBER 19'!G21:G36</f>
        <v>5500</v>
      </c>
      <c r="E21" s="7">
        <f>SUM(E5:E20)</f>
        <v>43000</v>
      </c>
      <c r="F21" s="7">
        <f>SUM(F5:F20)</f>
        <v>29000</v>
      </c>
      <c r="G21" s="7">
        <f>E21-F21</f>
        <v>14000</v>
      </c>
      <c r="H21" s="7"/>
    </row>
    <row r="23" spans="1:10" ht="21" x14ac:dyDescent="0.35">
      <c r="B23" s="82" t="s">
        <v>9</v>
      </c>
      <c r="C23" s="67"/>
      <c r="D23" s="67"/>
      <c r="E23" s="67"/>
      <c r="F23" s="80"/>
      <c r="G23" s="67"/>
      <c r="H23" s="67"/>
      <c r="I23" s="67"/>
    </row>
    <row r="24" spans="1:10" x14ac:dyDescent="0.25">
      <c r="B24" s="67" t="s">
        <v>83</v>
      </c>
      <c r="C24" s="68"/>
      <c r="D24" s="68"/>
      <c r="E24" s="68"/>
      <c r="F24" s="81" t="s">
        <v>84</v>
      </c>
      <c r="G24" s="67"/>
      <c r="H24" s="67"/>
      <c r="I24" s="67"/>
    </row>
    <row r="25" spans="1:10" x14ac:dyDescent="0.25">
      <c r="B25" s="69" t="s">
        <v>10</v>
      </c>
      <c r="C25" s="69" t="s">
        <v>11</v>
      </c>
      <c r="D25" s="69" t="s">
        <v>12</v>
      </c>
      <c r="E25" s="69" t="s">
        <v>59</v>
      </c>
      <c r="F25" s="69" t="s">
        <v>75</v>
      </c>
      <c r="G25" s="69" t="s">
        <v>11</v>
      </c>
      <c r="H25" s="69" t="s">
        <v>12</v>
      </c>
      <c r="I25" s="69" t="s">
        <v>59</v>
      </c>
    </row>
    <row r="26" spans="1:10" x14ac:dyDescent="0.25">
      <c r="B26" s="70" t="s">
        <v>117</v>
      </c>
      <c r="C26" s="73">
        <f>C21</f>
        <v>33000</v>
      </c>
      <c r="D26" s="72">
        <v>0.1</v>
      </c>
      <c r="E26" s="71"/>
      <c r="F26" s="70" t="s">
        <v>117</v>
      </c>
      <c r="G26" s="73">
        <f>F21</f>
        <v>29000</v>
      </c>
      <c r="H26" s="72">
        <v>0.1</v>
      </c>
      <c r="I26" s="70"/>
      <c r="J26" s="50"/>
    </row>
    <row r="27" spans="1:10" x14ac:dyDescent="0.25">
      <c r="B27" s="70" t="s">
        <v>76</v>
      </c>
      <c r="C27" s="73">
        <f>'SEPTEMBER 19'!E37</f>
        <v>17069</v>
      </c>
      <c r="D27" s="70"/>
      <c r="E27" s="70"/>
      <c r="F27" s="74" t="s">
        <v>38</v>
      </c>
      <c r="G27" s="73">
        <f>'SEPTEMBER 19'!I37</f>
        <v>12219</v>
      </c>
      <c r="H27" s="70"/>
      <c r="I27" s="70"/>
      <c r="J27" s="50"/>
    </row>
    <row r="28" spans="1:10" x14ac:dyDescent="0.25">
      <c r="B28" s="70" t="s">
        <v>15</v>
      </c>
      <c r="C28" s="71"/>
      <c r="D28" s="70">
        <f>C26*D26</f>
        <v>3300</v>
      </c>
      <c r="E28" s="70"/>
      <c r="F28" s="70" t="s">
        <v>15</v>
      </c>
      <c r="G28" s="71"/>
      <c r="H28" s="70">
        <f>H26*C26</f>
        <v>3300</v>
      </c>
      <c r="I28" s="70"/>
    </row>
    <row r="29" spans="1:10" x14ac:dyDescent="0.25">
      <c r="B29" s="75" t="s">
        <v>16</v>
      </c>
      <c r="C29" s="70"/>
      <c r="D29" s="70"/>
      <c r="E29" s="70"/>
      <c r="F29" s="69" t="s">
        <v>16</v>
      </c>
      <c r="G29" s="70"/>
      <c r="H29" s="70"/>
      <c r="I29" s="70"/>
    </row>
    <row r="30" spans="1:10" x14ac:dyDescent="0.25">
      <c r="B30" s="76" t="s">
        <v>171</v>
      </c>
      <c r="C30" s="70"/>
      <c r="D30" s="70">
        <v>4500</v>
      </c>
      <c r="E30" s="75"/>
      <c r="F30" s="76" t="s">
        <v>171</v>
      </c>
      <c r="G30" s="70"/>
      <c r="H30" s="70">
        <v>4500</v>
      </c>
      <c r="I30" s="70"/>
    </row>
    <row r="31" spans="1:10" x14ac:dyDescent="0.25">
      <c r="B31" s="77" t="s">
        <v>154</v>
      </c>
      <c r="C31" s="70"/>
      <c r="D31" s="70">
        <v>6700</v>
      </c>
      <c r="E31" s="70"/>
      <c r="F31" s="77" t="s">
        <v>154</v>
      </c>
      <c r="G31" s="70"/>
      <c r="H31" s="70">
        <v>6700</v>
      </c>
      <c r="I31" s="70"/>
    </row>
    <row r="32" spans="1:10" x14ac:dyDescent="0.25">
      <c r="B32" s="77" t="s">
        <v>172</v>
      </c>
      <c r="C32" s="70"/>
      <c r="D32" s="70">
        <f>D14</f>
        <v>4500</v>
      </c>
      <c r="E32" s="70"/>
      <c r="F32" s="77" t="s">
        <v>172</v>
      </c>
      <c r="G32" s="70"/>
      <c r="H32" s="70">
        <f>D32</f>
        <v>4500</v>
      </c>
      <c r="I32" s="70"/>
      <c r="J32" s="70"/>
    </row>
    <row r="33" spans="2:9" x14ac:dyDescent="0.25">
      <c r="B33" s="77" t="s">
        <v>174</v>
      </c>
      <c r="C33" s="70"/>
      <c r="D33" s="70">
        <v>10087</v>
      </c>
      <c r="E33" s="77"/>
      <c r="F33" s="77" t="s">
        <v>174</v>
      </c>
      <c r="G33" s="70"/>
      <c r="H33" s="70">
        <v>10087</v>
      </c>
      <c r="I33" s="70"/>
    </row>
    <row r="34" spans="2:9" x14ac:dyDescent="0.25">
      <c r="B34" s="77" t="s">
        <v>175</v>
      </c>
      <c r="C34" s="70"/>
      <c r="D34" s="70">
        <v>4500</v>
      </c>
      <c r="E34" s="77"/>
      <c r="F34" s="77" t="s">
        <v>175</v>
      </c>
      <c r="G34" s="70"/>
      <c r="H34" s="70">
        <v>4500</v>
      </c>
      <c r="I34" s="70"/>
    </row>
    <row r="35" spans="2:9" x14ac:dyDescent="0.25">
      <c r="B35" s="77" t="s">
        <v>71</v>
      </c>
      <c r="C35" s="70"/>
      <c r="D35" s="70">
        <f>G9+G11+G17+G18+G6</f>
        <v>14000</v>
      </c>
      <c r="E35" s="77"/>
      <c r="F35" s="77" t="s">
        <v>71</v>
      </c>
      <c r="G35" s="70"/>
      <c r="H35" s="70"/>
      <c r="I35" s="70"/>
    </row>
    <row r="36" spans="2:9" x14ac:dyDescent="0.25">
      <c r="B36" s="70"/>
      <c r="C36" s="70"/>
      <c r="D36" s="70"/>
      <c r="E36" s="70"/>
      <c r="F36" s="70"/>
      <c r="G36" s="70"/>
      <c r="H36" s="70"/>
      <c r="I36" s="70"/>
    </row>
    <row r="37" spans="2:9" x14ac:dyDescent="0.25">
      <c r="B37" s="69" t="s">
        <v>8</v>
      </c>
      <c r="C37" s="78">
        <f>C26+C27-D28</f>
        <v>46769</v>
      </c>
      <c r="D37" s="78">
        <f>SUM(D30:D36)</f>
        <v>44287</v>
      </c>
      <c r="E37" s="78">
        <f>C37-D37</f>
        <v>2482</v>
      </c>
      <c r="F37" s="78"/>
      <c r="G37" s="78">
        <f>G26+G27-H28</f>
        <v>37919</v>
      </c>
      <c r="H37" s="78">
        <f>SUM(H30:H36)</f>
        <v>30287</v>
      </c>
      <c r="I37" s="78">
        <f>G37-H37</f>
        <v>7632</v>
      </c>
    </row>
    <row r="38" spans="2:9" x14ac:dyDescent="0.25">
      <c r="F38" s="23"/>
      <c r="G38" t="s">
        <v>138</v>
      </c>
    </row>
    <row r="40" spans="2:9" x14ac:dyDescent="0.25">
      <c r="B40" s="23" t="s">
        <v>20</v>
      </c>
      <c r="D40" s="23" t="s">
        <v>18</v>
      </c>
      <c r="G40" s="23" t="s">
        <v>19</v>
      </c>
    </row>
    <row r="42" spans="2:9" x14ac:dyDescent="0.25">
      <c r="B42" t="s">
        <v>164</v>
      </c>
      <c r="D42" t="s">
        <v>78</v>
      </c>
      <c r="G42" t="s">
        <v>79</v>
      </c>
    </row>
  </sheetData>
  <pageMargins left="0.7" right="0.7" top="0.75" bottom="0.75" header="0.3" footer="0.3"/>
  <pageSetup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workbookViewId="0">
      <selection activeCell="L31" sqref="L31"/>
    </sheetView>
  </sheetViews>
  <sheetFormatPr defaultRowHeight="15" x14ac:dyDescent="0.25"/>
  <cols>
    <col min="2" max="2" width="18.42578125" bestFit="1" customWidth="1"/>
  </cols>
  <sheetData>
    <row r="1" spans="1:10" ht="15.75" x14ac:dyDescent="0.25">
      <c r="A1" s="27"/>
      <c r="B1" s="30"/>
      <c r="C1" s="44" t="s">
        <v>61</v>
      </c>
      <c r="D1" s="44"/>
      <c r="E1" s="44"/>
      <c r="F1" s="45"/>
      <c r="G1" s="45"/>
      <c r="H1" s="6"/>
    </row>
    <row r="2" spans="1:10" ht="15.75" x14ac:dyDescent="0.25">
      <c r="C2" s="46" t="s">
        <v>62</v>
      </c>
      <c r="E2" s="46"/>
      <c r="F2" s="47"/>
      <c r="G2" s="47"/>
    </row>
    <row r="3" spans="1:10" ht="15.75" x14ac:dyDescent="0.25">
      <c r="C3" s="46" t="s">
        <v>178</v>
      </c>
      <c r="D3" s="46"/>
      <c r="E3" s="46"/>
      <c r="F3" s="47"/>
      <c r="G3" s="47"/>
    </row>
    <row r="4" spans="1:10" x14ac:dyDescent="0.25">
      <c r="B4" s="7" t="s">
        <v>1</v>
      </c>
      <c r="C4" s="7" t="s">
        <v>2</v>
      </c>
      <c r="D4" s="7" t="s">
        <v>3</v>
      </c>
      <c r="E4" s="7" t="s">
        <v>4</v>
      </c>
      <c r="F4" s="7" t="s">
        <v>5</v>
      </c>
      <c r="G4" s="7" t="s">
        <v>6</v>
      </c>
      <c r="H4" s="7"/>
    </row>
    <row r="5" spans="1:10" x14ac:dyDescent="0.25">
      <c r="A5">
        <v>1</v>
      </c>
      <c r="B5" s="8"/>
      <c r="C5" s="8"/>
      <c r="D5" s="8">
        <f>'SEPTEMBER 19'!G5:G20</f>
        <v>0</v>
      </c>
      <c r="E5" s="8">
        <f>C5+D5</f>
        <v>0</v>
      </c>
      <c r="F5" s="8"/>
      <c r="G5" s="8">
        <f>E5-F5</f>
        <v>0</v>
      </c>
      <c r="H5" s="8"/>
      <c r="J5" s="23"/>
    </row>
    <row r="6" spans="1:10" x14ac:dyDescent="0.25">
      <c r="A6">
        <v>2</v>
      </c>
      <c r="B6" s="8"/>
      <c r="C6" s="8"/>
      <c r="D6" s="8"/>
      <c r="E6" s="8">
        <f t="shared" ref="E6:E19" si="0">C6+D6</f>
        <v>0</v>
      </c>
      <c r="F6" s="41"/>
      <c r="G6" s="8">
        <f t="shared" ref="G6:G20" si="1">E6-F6</f>
        <v>0</v>
      </c>
      <c r="H6" s="8"/>
      <c r="J6" s="23"/>
    </row>
    <row r="7" spans="1:10" x14ac:dyDescent="0.25">
      <c r="A7">
        <v>3</v>
      </c>
      <c r="B7" s="8" t="s">
        <v>176</v>
      </c>
      <c r="C7" s="8">
        <v>4000</v>
      </c>
      <c r="D7" s="8">
        <f>'OCTOBER 19'!D6</f>
        <v>3400</v>
      </c>
      <c r="E7" s="8">
        <f>C7+D7</f>
        <v>7400</v>
      </c>
      <c r="F7" s="8">
        <v>3000</v>
      </c>
      <c r="G7" s="8">
        <f>E7-F7</f>
        <v>4400</v>
      </c>
      <c r="H7" s="8"/>
      <c r="J7" s="23"/>
    </row>
    <row r="8" spans="1:10" x14ac:dyDescent="0.25">
      <c r="A8">
        <v>4</v>
      </c>
      <c r="B8" s="24" t="s">
        <v>32</v>
      </c>
      <c r="C8" s="8"/>
      <c r="D8" s="8">
        <f>'SEPTEMBER 19'!G8:G23</f>
        <v>0</v>
      </c>
      <c r="E8" s="8">
        <f t="shared" si="0"/>
        <v>0</v>
      </c>
      <c r="F8" s="41"/>
      <c r="G8" s="8">
        <f t="shared" si="1"/>
        <v>0</v>
      </c>
      <c r="H8" s="8"/>
      <c r="J8" s="23"/>
    </row>
    <row r="9" spans="1:10" x14ac:dyDescent="0.25">
      <c r="A9">
        <v>5</v>
      </c>
      <c r="B9" s="8" t="s">
        <v>150</v>
      </c>
      <c r="C9" s="8">
        <v>4500</v>
      </c>
      <c r="D9" s="8">
        <f>'OCTOBER 19'!G9:G18</f>
        <v>1500</v>
      </c>
      <c r="E9" s="8">
        <f>C9+D9</f>
        <v>6000</v>
      </c>
      <c r="F9" s="41"/>
      <c r="G9" s="8">
        <f>E9-F9</f>
        <v>6000</v>
      </c>
      <c r="H9" s="8"/>
      <c r="I9" s="25"/>
      <c r="J9" s="23"/>
    </row>
    <row r="10" spans="1:10" x14ac:dyDescent="0.25">
      <c r="A10">
        <v>6</v>
      </c>
      <c r="B10" s="8"/>
      <c r="C10" s="8"/>
      <c r="D10" s="8">
        <f>'OCTOBER 19'!G10:G19</f>
        <v>0</v>
      </c>
      <c r="E10" s="8">
        <f t="shared" si="0"/>
        <v>0</v>
      </c>
      <c r="G10" s="8">
        <f>E10-F11</f>
        <v>0</v>
      </c>
      <c r="H10" s="8"/>
      <c r="I10" s="25"/>
      <c r="J10" s="23"/>
    </row>
    <row r="11" spans="1:10" x14ac:dyDescent="0.25">
      <c r="A11">
        <v>7</v>
      </c>
      <c r="B11" s="8" t="s">
        <v>149</v>
      </c>
      <c r="C11" s="8">
        <v>4500</v>
      </c>
      <c r="D11" s="8">
        <f>'OCTOBER 19'!G11:G20</f>
        <v>1000</v>
      </c>
      <c r="E11" s="8">
        <f>C11+D11</f>
        <v>5500</v>
      </c>
      <c r="F11" s="8"/>
      <c r="G11" s="8">
        <f>E11-F12</f>
        <v>5500</v>
      </c>
      <c r="H11" s="8"/>
      <c r="I11" s="25"/>
      <c r="J11" s="23"/>
    </row>
    <row r="12" spans="1:10" x14ac:dyDescent="0.25">
      <c r="A12">
        <v>8</v>
      </c>
      <c r="B12" s="24" t="s">
        <v>28</v>
      </c>
      <c r="C12" s="8"/>
      <c r="D12" s="8">
        <f>'OCTOBER 19'!G12:G21</f>
        <v>0</v>
      </c>
      <c r="E12" s="8">
        <f t="shared" si="0"/>
        <v>0</v>
      </c>
      <c r="F12" s="8"/>
      <c r="G12" s="8"/>
      <c r="H12" s="8"/>
      <c r="J12" s="23"/>
    </row>
    <row r="13" spans="1:10" x14ac:dyDescent="0.25">
      <c r="A13">
        <v>9</v>
      </c>
      <c r="B13" s="17"/>
      <c r="C13" s="8"/>
      <c r="D13" s="8">
        <f>'OCTOBER 19'!G13:G22</f>
        <v>0</v>
      </c>
      <c r="E13" s="8">
        <f t="shared" si="0"/>
        <v>0</v>
      </c>
      <c r="F13" s="8"/>
      <c r="G13" s="8">
        <f t="shared" ref="G13:G18" si="2">E13-F13</f>
        <v>0</v>
      </c>
      <c r="H13" s="8"/>
      <c r="J13" s="23"/>
    </row>
    <row r="14" spans="1:10" x14ac:dyDescent="0.25">
      <c r="A14">
        <v>10</v>
      </c>
      <c r="B14" s="8"/>
      <c r="C14" s="17"/>
      <c r="D14" s="8">
        <f>'OCTOBER 19'!G14:G23</f>
        <v>0</v>
      </c>
      <c r="E14" s="8">
        <f t="shared" si="0"/>
        <v>0</v>
      </c>
      <c r="F14" s="8"/>
      <c r="G14" s="17">
        <f t="shared" si="2"/>
        <v>0</v>
      </c>
      <c r="H14" s="8"/>
      <c r="J14" s="23"/>
    </row>
    <row r="15" spans="1:10" x14ac:dyDescent="0.25">
      <c r="A15">
        <v>11</v>
      </c>
      <c r="B15" s="17" t="s">
        <v>142</v>
      </c>
      <c r="C15" s="8">
        <v>5000</v>
      </c>
      <c r="D15" s="8">
        <f>'OCTOBER 19'!G15:G24</f>
        <v>0</v>
      </c>
      <c r="E15" s="8">
        <f t="shared" si="0"/>
        <v>5000</v>
      </c>
      <c r="F15" s="8"/>
      <c r="G15" s="8">
        <f t="shared" si="2"/>
        <v>5000</v>
      </c>
      <c r="H15" s="8"/>
      <c r="J15" s="40"/>
    </row>
    <row r="16" spans="1:10" x14ac:dyDescent="0.25">
      <c r="A16">
        <v>12</v>
      </c>
      <c r="B16" s="8" t="s">
        <v>166</v>
      </c>
      <c r="C16" s="8">
        <v>3500</v>
      </c>
      <c r="D16" s="8">
        <f>'OCTOBER 19'!G16:G25</f>
        <v>0</v>
      </c>
      <c r="E16" s="8">
        <f t="shared" si="0"/>
        <v>3500</v>
      </c>
      <c r="F16" s="8"/>
      <c r="G16" s="8">
        <f t="shared" si="2"/>
        <v>3500</v>
      </c>
      <c r="H16" s="8"/>
      <c r="J16" s="23"/>
    </row>
    <row r="17" spans="1:10" x14ac:dyDescent="0.25">
      <c r="A17">
        <v>13</v>
      </c>
      <c r="B17" s="8" t="s">
        <v>144</v>
      </c>
      <c r="C17" s="8">
        <v>3500</v>
      </c>
      <c r="D17" s="8">
        <f>'OCTOBER 19'!G17:G26</f>
        <v>4000</v>
      </c>
      <c r="E17" s="8">
        <f t="shared" si="0"/>
        <v>7500</v>
      </c>
      <c r="F17" s="41"/>
      <c r="G17" s="8">
        <f t="shared" si="2"/>
        <v>7500</v>
      </c>
      <c r="H17" s="8"/>
      <c r="J17" s="23"/>
    </row>
    <row r="18" spans="1:10" x14ac:dyDescent="0.25">
      <c r="A18">
        <v>14</v>
      </c>
      <c r="B18" s="37" t="s">
        <v>102</v>
      </c>
      <c r="C18" s="8">
        <v>3500</v>
      </c>
      <c r="D18" s="8">
        <f>'OCTOBER 19'!G18:G27</f>
        <v>4100</v>
      </c>
      <c r="E18" s="8">
        <f t="shared" si="0"/>
        <v>7600</v>
      </c>
      <c r="F18" s="41"/>
      <c r="G18" s="8">
        <f t="shared" si="2"/>
        <v>7600</v>
      </c>
      <c r="H18" s="8"/>
      <c r="J18" s="40"/>
    </row>
    <row r="19" spans="1:10" x14ac:dyDescent="0.25">
      <c r="A19">
        <v>15</v>
      </c>
      <c r="B19" s="17"/>
      <c r="C19" s="17"/>
      <c r="D19" s="8">
        <f>'OCTOBER 19'!G19:G28</f>
        <v>0</v>
      </c>
      <c r="E19" s="8">
        <f t="shared" si="0"/>
        <v>0</v>
      </c>
      <c r="F19" s="41"/>
      <c r="G19" s="8">
        <f t="shared" si="1"/>
        <v>0</v>
      </c>
      <c r="H19" s="8"/>
      <c r="J19" s="40"/>
    </row>
    <row r="20" spans="1:10" x14ac:dyDescent="0.25">
      <c r="B20" s="8"/>
      <c r="C20" s="8"/>
      <c r="D20" s="8">
        <f>'OCTOBER 19'!G20:G29</f>
        <v>0</v>
      </c>
      <c r="E20" s="8"/>
      <c r="F20" s="8"/>
      <c r="G20" s="8">
        <f t="shared" si="1"/>
        <v>0</v>
      </c>
      <c r="H20" s="8"/>
    </row>
    <row r="21" spans="1:10" x14ac:dyDescent="0.25">
      <c r="B21" s="9" t="s">
        <v>8</v>
      </c>
      <c r="C21" s="7">
        <f>SUM(C5:C20)</f>
        <v>28500</v>
      </c>
      <c r="D21" s="8">
        <f>SUM(D5:D20)</f>
        <v>14000</v>
      </c>
      <c r="E21" s="7">
        <f>SUM(E5:E20)</f>
        <v>42500</v>
      </c>
      <c r="F21" s="7">
        <f>SUM(F5:F20)</f>
        <v>3000</v>
      </c>
      <c r="G21" s="7">
        <f>E21-F21</f>
        <v>39500</v>
      </c>
      <c r="H21" s="7"/>
    </row>
    <row r="23" spans="1:10" ht="21" x14ac:dyDescent="0.35">
      <c r="B23" s="82" t="s">
        <v>9</v>
      </c>
      <c r="C23" s="67"/>
      <c r="D23" s="67"/>
      <c r="E23" s="67"/>
      <c r="F23" s="80"/>
      <c r="G23" s="67"/>
      <c r="H23" s="67"/>
      <c r="I23" s="67"/>
    </row>
    <row r="24" spans="1:10" x14ac:dyDescent="0.25">
      <c r="B24" s="67" t="s">
        <v>83</v>
      </c>
      <c r="C24" s="68"/>
      <c r="D24" s="68"/>
      <c r="E24" s="68"/>
      <c r="F24" s="81" t="s">
        <v>84</v>
      </c>
      <c r="G24" s="67"/>
      <c r="H24" s="67"/>
      <c r="I24" s="67"/>
    </row>
    <row r="25" spans="1:10" x14ac:dyDescent="0.25">
      <c r="B25" s="69" t="s">
        <v>10</v>
      </c>
      <c r="C25" s="69" t="s">
        <v>11</v>
      </c>
      <c r="D25" s="69" t="s">
        <v>12</v>
      </c>
      <c r="E25" s="69" t="s">
        <v>59</v>
      </c>
      <c r="F25" s="69" t="s">
        <v>75</v>
      </c>
      <c r="G25" s="69" t="s">
        <v>11</v>
      </c>
      <c r="H25" s="69" t="s">
        <v>12</v>
      </c>
      <c r="I25" s="69" t="s">
        <v>59</v>
      </c>
    </row>
    <row r="26" spans="1:10" x14ac:dyDescent="0.25">
      <c r="B26" s="70" t="s">
        <v>177</v>
      </c>
      <c r="C26" s="73">
        <f>C21</f>
        <v>28500</v>
      </c>
      <c r="D26" s="72">
        <v>0.1</v>
      </c>
      <c r="E26" s="71"/>
      <c r="F26" s="70" t="s">
        <v>177</v>
      </c>
      <c r="G26" s="73">
        <f>F21</f>
        <v>3000</v>
      </c>
      <c r="H26" s="72">
        <v>0.1</v>
      </c>
      <c r="I26" s="70"/>
      <c r="J26" s="50"/>
    </row>
    <row r="27" spans="1:10" x14ac:dyDescent="0.25">
      <c r="B27" s="70" t="s">
        <v>76</v>
      </c>
      <c r="C27" s="73">
        <f>'OCTOBER 19'!E37</f>
        <v>2482</v>
      </c>
      <c r="D27" s="70"/>
      <c r="E27" s="70"/>
      <c r="F27" s="74" t="s">
        <v>38</v>
      </c>
      <c r="G27" s="73">
        <f>'OCTOBER 19'!I37</f>
        <v>7632</v>
      </c>
      <c r="H27" s="70"/>
      <c r="I27" s="70"/>
      <c r="J27" s="50"/>
    </row>
    <row r="28" spans="1:10" x14ac:dyDescent="0.25">
      <c r="B28" s="70" t="s">
        <v>15</v>
      </c>
      <c r="C28" s="71"/>
      <c r="D28" s="70">
        <f>C26*D26</f>
        <v>2850</v>
      </c>
      <c r="E28" s="70"/>
      <c r="F28" s="70" t="s">
        <v>15</v>
      </c>
      <c r="G28" s="71"/>
      <c r="H28" s="70">
        <f>H26*C26</f>
        <v>2850</v>
      </c>
      <c r="I28" s="70"/>
    </row>
    <row r="29" spans="1:10" x14ac:dyDescent="0.25">
      <c r="B29" s="75" t="s">
        <v>16</v>
      </c>
      <c r="C29" s="70"/>
      <c r="D29" s="70"/>
      <c r="E29" s="70"/>
      <c r="F29" s="69" t="s">
        <v>16</v>
      </c>
      <c r="G29" s="70"/>
      <c r="H29" s="70"/>
      <c r="I29" s="70"/>
    </row>
    <row r="30" spans="1:10" x14ac:dyDescent="0.25">
      <c r="B30" s="76"/>
      <c r="D30" s="70"/>
      <c r="E30" s="75"/>
      <c r="F30" s="76"/>
      <c r="G30" s="70"/>
      <c r="H30" s="70"/>
      <c r="I30" s="70"/>
    </row>
    <row r="31" spans="1:10" x14ac:dyDescent="0.25">
      <c r="B31" s="77" t="s">
        <v>154</v>
      </c>
      <c r="C31" s="70">
        <v>6700</v>
      </c>
      <c r="D31" s="70"/>
      <c r="E31" s="70"/>
      <c r="F31" s="77" t="s">
        <v>154</v>
      </c>
      <c r="G31" s="70"/>
      <c r="H31" s="70">
        <v>6700</v>
      </c>
      <c r="I31" s="70"/>
    </row>
    <row r="32" spans="1:10" x14ac:dyDescent="0.25">
      <c r="B32" s="77"/>
      <c r="C32" s="70"/>
      <c r="D32" s="70"/>
      <c r="E32" s="70"/>
      <c r="F32" s="77"/>
      <c r="G32" s="70"/>
      <c r="H32" s="70"/>
      <c r="I32" s="70"/>
      <c r="J32" s="70"/>
    </row>
    <row r="33" spans="2:9" x14ac:dyDescent="0.25">
      <c r="B33" s="77"/>
      <c r="C33" s="70"/>
      <c r="D33" s="70"/>
      <c r="E33" s="77"/>
      <c r="F33" s="77"/>
      <c r="G33" s="70"/>
      <c r="H33" s="70"/>
      <c r="I33" s="70"/>
    </row>
    <row r="34" spans="2:9" x14ac:dyDescent="0.25">
      <c r="B34" s="77"/>
      <c r="C34" s="70"/>
      <c r="D34" s="70"/>
      <c r="E34" s="77"/>
      <c r="F34" s="77"/>
      <c r="G34" s="70"/>
      <c r="H34" s="70"/>
      <c r="I34" s="70"/>
    </row>
    <row r="35" spans="2:9" x14ac:dyDescent="0.25">
      <c r="B35" s="77"/>
      <c r="C35" s="70"/>
      <c r="D35" s="70"/>
      <c r="E35" s="77"/>
      <c r="F35" s="77"/>
      <c r="G35" s="70"/>
      <c r="H35" s="70"/>
      <c r="I35" s="70"/>
    </row>
    <row r="36" spans="2:9" x14ac:dyDescent="0.25">
      <c r="B36" s="70"/>
      <c r="C36" s="70"/>
      <c r="D36" s="70"/>
      <c r="E36" s="70"/>
      <c r="F36" s="70"/>
      <c r="G36" s="70"/>
      <c r="H36" s="70"/>
      <c r="I36" s="70"/>
    </row>
    <row r="37" spans="2:9" x14ac:dyDescent="0.25">
      <c r="B37" s="69" t="s">
        <v>8</v>
      </c>
      <c r="C37" s="78">
        <f>C26+C27-D28</f>
        <v>28132</v>
      </c>
      <c r="D37" s="78">
        <f>SUM(D30:D36)</f>
        <v>0</v>
      </c>
      <c r="E37" s="78">
        <f>C37-D37</f>
        <v>28132</v>
      </c>
      <c r="F37" s="78"/>
      <c r="G37" s="78">
        <f>G26+G27-H28</f>
        <v>7782</v>
      </c>
      <c r="H37" s="78">
        <f>SUM(H30:H36)</f>
        <v>6700</v>
      </c>
      <c r="I37" s="78">
        <f>G37-H37</f>
        <v>1082</v>
      </c>
    </row>
    <row r="38" spans="2:9" x14ac:dyDescent="0.25">
      <c r="F38" s="23"/>
      <c r="G38" t="s">
        <v>138</v>
      </c>
    </row>
    <row r="40" spans="2:9" x14ac:dyDescent="0.25">
      <c r="B40" s="23" t="s">
        <v>20</v>
      </c>
      <c r="D40" s="23" t="s">
        <v>18</v>
      </c>
      <c r="G40" s="23" t="s">
        <v>19</v>
      </c>
    </row>
    <row r="42" spans="2:9" x14ac:dyDescent="0.25">
      <c r="B42" t="s">
        <v>164</v>
      </c>
      <c r="D42" t="s">
        <v>78</v>
      </c>
      <c r="G42" t="s">
        <v>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"/>
  <sheetViews>
    <sheetView workbookViewId="0">
      <selection activeCell="C7" sqref="C7"/>
    </sheetView>
  </sheetViews>
  <sheetFormatPr defaultRowHeight="15" x14ac:dyDescent="0.25"/>
  <cols>
    <col min="1" max="1" width="19.7109375" customWidth="1"/>
    <col min="4" max="4" width="11.140625" customWidth="1"/>
    <col min="6" max="6" width="10.42578125" customWidth="1"/>
    <col min="8" max="8" width="12.140625" customWidth="1"/>
  </cols>
  <sheetData>
    <row r="1" spans="1:9" ht="33.75" x14ac:dyDescent="0.25">
      <c r="B1" s="1"/>
      <c r="C1" s="2"/>
      <c r="D1" s="3" t="s">
        <v>0</v>
      </c>
      <c r="E1" s="2"/>
    </row>
    <row r="2" spans="1:9" ht="18.75" x14ac:dyDescent="0.25">
      <c r="A2" s="4" t="s">
        <v>54</v>
      </c>
      <c r="B2" s="5"/>
      <c r="C2" s="5"/>
      <c r="D2" s="6"/>
      <c r="E2" s="6"/>
      <c r="F2" s="6"/>
      <c r="G2" s="6"/>
    </row>
    <row r="4" spans="1:9" x14ac:dyDescent="0.25">
      <c r="A4" s="7" t="s">
        <v>1</v>
      </c>
      <c r="B4" s="7" t="s">
        <v>2</v>
      </c>
      <c r="C4" s="7" t="s">
        <v>3</v>
      </c>
      <c r="D4" s="7" t="s">
        <v>4</v>
      </c>
      <c r="E4" s="7" t="s">
        <v>5</v>
      </c>
      <c r="F4" s="7" t="s">
        <v>6</v>
      </c>
      <c r="G4" s="7"/>
    </row>
    <row r="5" spans="1:9" x14ac:dyDescent="0.25">
      <c r="A5" s="8" t="s">
        <v>22</v>
      </c>
      <c r="B5" s="8"/>
      <c r="C5" s="8"/>
      <c r="D5" s="8"/>
      <c r="E5" s="8">
        <v>0</v>
      </c>
      <c r="F5" s="8">
        <f>D5-E5</f>
        <v>0</v>
      </c>
      <c r="G5" s="8"/>
    </row>
    <row r="6" spans="1:9" x14ac:dyDescent="0.25">
      <c r="A6" s="8" t="s">
        <v>23</v>
      </c>
      <c r="B6" s="8">
        <v>3300</v>
      </c>
      <c r="C6" s="8">
        <v>100</v>
      </c>
      <c r="D6" s="8">
        <f t="shared" ref="D6:D18" si="0">C6+B6</f>
        <v>3400</v>
      </c>
      <c r="E6" s="8">
        <v>0</v>
      </c>
      <c r="F6" s="8">
        <f t="shared" ref="F6:F18" si="1">D6-E6</f>
        <v>3400</v>
      </c>
      <c r="G6" s="8"/>
      <c r="I6" t="s">
        <v>7</v>
      </c>
    </row>
    <row r="7" spans="1:9" x14ac:dyDescent="0.25">
      <c r="A7" s="8" t="s">
        <v>24</v>
      </c>
      <c r="B7" s="8">
        <v>3300</v>
      </c>
      <c r="C7" s="8"/>
      <c r="D7" s="8">
        <f t="shared" si="0"/>
        <v>3300</v>
      </c>
      <c r="E7" s="8">
        <v>0</v>
      </c>
      <c r="F7" s="8">
        <f>D7-E7</f>
        <v>3300</v>
      </c>
      <c r="G7" s="8"/>
    </row>
    <row r="8" spans="1:9" x14ac:dyDescent="0.25">
      <c r="A8" s="8" t="s">
        <v>25</v>
      </c>
      <c r="B8" s="8">
        <v>4500</v>
      </c>
      <c r="C8" s="8">
        <v>9000</v>
      </c>
      <c r="D8" s="8">
        <f t="shared" si="0"/>
        <v>13500</v>
      </c>
      <c r="E8" s="8">
        <v>4000</v>
      </c>
      <c r="F8" s="8">
        <f t="shared" si="1"/>
        <v>9500</v>
      </c>
      <c r="G8" s="8"/>
    </row>
    <row r="9" spans="1:9" x14ac:dyDescent="0.25">
      <c r="A9" s="8" t="s">
        <v>26</v>
      </c>
      <c r="B9" s="8"/>
      <c r="C9" s="8">
        <v>3600</v>
      </c>
      <c r="D9" s="8">
        <f t="shared" si="0"/>
        <v>3600</v>
      </c>
      <c r="E9" s="8">
        <v>0</v>
      </c>
      <c r="F9" s="8">
        <f t="shared" si="1"/>
        <v>3600</v>
      </c>
      <c r="G9" s="8"/>
    </row>
    <row r="10" spans="1:9" x14ac:dyDescent="0.25">
      <c r="A10" s="8" t="s">
        <v>27</v>
      </c>
      <c r="B10" s="8"/>
      <c r="C10" s="8">
        <v>2300</v>
      </c>
      <c r="D10" s="8">
        <f t="shared" si="0"/>
        <v>2300</v>
      </c>
      <c r="E10" s="8">
        <v>0</v>
      </c>
      <c r="F10" s="8">
        <f t="shared" si="1"/>
        <v>2300</v>
      </c>
      <c r="G10" s="8"/>
    </row>
    <row r="11" spans="1:9" x14ac:dyDescent="0.25">
      <c r="A11" s="8" t="s">
        <v>28</v>
      </c>
      <c r="B11" s="8">
        <v>4300</v>
      </c>
      <c r="C11" s="8">
        <v>4300</v>
      </c>
      <c r="D11" s="8">
        <f t="shared" si="0"/>
        <v>8600</v>
      </c>
      <c r="E11" s="8">
        <v>4000</v>
      </c>
      <c r="F11" s="8">
        <f t="shared" si="1"/>
        <v>4600</v>
      </c>
      <c r="G11" s="8"/>
    </row>
    <row r="12" spans="1:9" x14ac:dyDescent="0.25">
      <c r="A12" s="8" t="s">
        <v>29</v>
      </c>
      <c r="B12" s="8">
        <v>4300</v>
      </c>
      <c r="C12" s="8">
        <v>1000</v>
      </c>
      <c r="D12" s="8">
        <f t="shared" si="0"/>
        <v>5300</v>
      </c>
      <c r="E12" s="8">
        <v>3800</v>
      </c>
      <c r="F12" s="8">
        <f t="shared" si="1"/>
        <v>1500</v>
      </c>
      <c r="G12" s="8"/>
    </row>
    <row r="13" spans="1:9" x14ac:dyDescent="0.25">
      <c r="A13" s="8" t="s">
        <v>30</v>
      </c>
      <c r="B13" s="8">
        <v>4300</v>
      </c>
      <c r="C13" s="8">
        <v>4300</v>
      </c>
      <c r="D13" s="8">
        <f t="shared" si="0"/>
        <v>8600</v>
      </c>
      <c r="E13" s="8">
        <v>0</v>
      </c>
      <c r="F13" s="8">
        <f t="shared" si="1"/>
        <v>8600</v>
      </c>
      <c r="G13" s="8"/>
    </row>
    <row r="14" spans="1:9" x14ac:dyDescent="0.25">
      <c r="A14" s="8" t="s">
        <v>31</v>
      </c>
      <c r="B14" s="8">
        <v>4300</v>
      </c>
      <c r="C14" s="8">
        <v>4300</v>
      </c>
      <c r="D14" s="8">
        <f t="shared" si="0"/>
        <v>8600</v>
      </c>
      <c r="E14" s="8">
        <v>0</v>
      </c>
      <c r="F14" s="8">
        <f t="shared" si="1"/>
        <v>8600</v>
      </c>
      <c r="G14" s="8"/>
    </row>
    <row r="15" spans="1:9" x14ac:dyDescent="0.25">
      <c r="A15" s="8" t="s">
        <v>32</v>
      </c>
      <c r="B15" s="8"/>
      <c r="C15" s="8">
        <v>-500</v>
      </c>
      <c r="D15" s="8">
        <f t="shared" si="0"/>
        <v>-500</v>
      </c>
      <c r="E15" s="8">
        <v>0</v>
      </c>
      <c r="F15" s="8">
        <f t="shared" si="1"/>
        <v>-500</v>
      </c>
      <c r="G15" s="8"/>
    </row>
    <row r="16" spans="1:9" x14ac:dyDescent="0.25">
      <c r="A16" s="8" t="s">
        <v>26</v>
      </c>
      <c r="B16" s="8">
        <v>4300</v>
      </c>
      <c r="C16" s="8">
        <v>8600</v>
      </c>
      <c r="D16" s="8">
        <f t="shared" si="0"/>
        <v>12900</v>
      </c>
      <c r="E16" s="8">
        <v>0</v>
      </c>
      <c r="F16" s="8">
        <f t="shared" si="1"/>
        <v>12900</v>
      </c>
      <c r="G16" s="8"/>
    </row>
    <row r="17" spans="1:13" x14ac:dyDescent="0.25">
      <c r="A17" s="8" t="s">
        <v>33</v>
      </c>
      <c r="B17" s="8">
        <v>4300</v>
      </c>
      <c r="C17" s="8">
        <v>100</v>
      </c>
      <c r="D17" s="8">
        <f t="shared" si="0"/>
        <v>4400</v>
      </c>
      <c r="E17" s="8">
        <v>0</v>
      </c>
      <c r="F17" s="8">
        <f t="shared" si="1"/>
        <v>4400</v>
      </c>
      <c r="G17" s="8"/>
    </row>
    <row r="18" spans="1:13" x14ac:dyDescent="0.25">
      <c r="A18" s="8" t="s">
        <v>34</v>
      </c>
      <c r="B18" s="8"/>
      <c r="C18" s="8">
        <v>1600</v>
      </c>
      <c r="D18" s="8">
        <f t="shared" si="0"/>
        <v>1600</v>
      </c>
      <c r="E18" s="8">
        <v>0</v>
      </c>
      <c r="F18" s="8">
        <f t="shared" si="1"/>
        <v>1600</v>
      </c>
      <c r="G18" s="8"/>
    </row>
    <row r="19" spans="1:13" x14ac:dyDescent="0.25">
      <c r="A19" s="9"/>
      <c r="B19" s="7">
        <f>SUM(B5:B18)</f>
        <v>36900</v>
      </c>
      <c r="C19" s="7">
        <f>SUM(C5:C18)</f>
        <v>38700</v>
      </c>
      <c r="D19" s="8">
        <f>SUM(D5:D18)</f>
        <v>75600</v>
      </c>
      <c r="E19" s="8">
        <f>SUM(E5:E18)</f>
        <v>11800</v>
      </c>
      <c r="F19" s="7">
        <f>D19-E19</f>
        <v>63800</v>
      </c>
      <c r="G19" s="7"/>
    </row>
    <row r="22" spans="1:13" ht="23.25" x14ac:dyDescent="0.35">
      <c r="A22" s="10" t="s">
        <v>9</v>
      </c>
      <c r="B22" s="8"/>
      <c r="C22" s="8"/>
      <c r="D22" s="8"/>
      <c r="E22" s="8"/>
      <c r="F22" s="8"/>
      <c r="G22" s="8"/>
      <c r="H22" s="8"/>
      <c r="M22" s="15"/>
    </row>
    <row r="23" spans="1:13" ht="23.25" x14ac:dyDescent="0.35">
      <c r="A23" s="11" t="s">
        <v>10</v>
      </c>
      <c r="B23" s="11" t="s">
        <v>11</v>
      </c>
      <c r="C23" s="11" t="s">
        <v>12</v>
      </c>
      <c r="D23" s="11" t="s">
        <v>13</v>
      </c>
      <c r="E23" s="8"/>
      <c r="F23" s="11" t="s">
        <v>11</v>
      </c>
      <c r="G23" s="11" t="s">
        <v>12</v>
      </c>
      <c r="H23" s="11" t="s">
        <v>13</v>
      </c>
    </row>
    <row r="24" spans="1:13" x14ac:dyDescent="0.25">
      <c r="A24" s="8" t="s">
        <v>50</v>
      </c>
      <c r="B24" s="12">
        <f>B19</f>
        <v>36900</v>
      </c>
      <c r="C24" s="13">
        <v>0.1</v>
      </c>
      <c r="D24" s="12">
        <f>B24-B25</f>
        <v>36900</v>
      </c>
      <c r="E24" s="8"/>
      <c r="F24" s="12">
        <f>E19</f>
        <v>11800</v>
      </c>
      <c r="G24" s="13">
        <v>0.1</v>
      </c>
      <c r="H24" s="8"/>
    </row>
    <row r="25" spans="1:13" x14ac:dyDescent="0.25">
      <c r="A25" s="8" t="s">
        <v>14</v>
      </c>
      <c r="B25" s="14"/>
      <c r="C25" s="8"/>
      <c r="D25" s="8"/>
      <c r="E25" s="8"/>
      <c r="F25" s="14">
        <f>OCT!H32</f>
        <v>-27660</v>
      </c>
      <c r="G25" s="8"/>
      <c r="H25" s="8"/>
    </row>
    <row r="26" spans="1:13" x14ac:dyDescent="0.25">
      <c r="A26" s="8" t="s">
        <v>15</v>
      </c>
      <c r="B26" s="15"/>
      <c r="C26" s="16">
        <f>B24*C24</f>
        <v>3690</v>
      </c>
      <c r="D26" s="8"/>
      <c r="E26" s="8"/>
      <c r="F26" s="12"/>
      <c r="G26" s="8">
        <f>F24*G24</f>
        <v>1180</v>
      </c>
      <c r="H26" s="8"/>
    </row>
    <row r="27" spans="1:13" x14ac:dyDescent="0.25">
      <c r="A27" s="17"/>
      <c r="B27" s="12">
        <f>B24</f>
        <v>36900</v>
      </c>
      <c r="C27" s="8"/>
      <c r="D27" s="8"/>
      <c r="E27" s="8"/>
      <c r="F27" s="12">
        <f>SUM(F24:F26)</f>
        <v>-15860</v>
      </c>
      <c r="G27" s="8"/>
      <c r="H27" s="8"/>
    </row>
    <row r="28" spans="1:13" x14ac:dyDescent="0.25">
      <c r="A28" s="17" t="s">
        <v>16</v>
      </c>
      <c r="B28" s="8"/>
      <c r="D28" s="8"/>
      <c r="E28" s="8"/>
      <c r="F28" s="8"/>
      <c r="G28" s="8"/>
      <c r="H28" s="8"/>
    </row>
    <row r="29" spans="1:13" x14ac:dyDescent="0.25">
      <c r="A29" s="18" t="s">
        <v>37</v>
      </c>
      <c r="B29" s="8"/>
      <c r="C29" s="19">
        <v>40000</v>
      </c>
      <c r="D29" s="16"/>
      <c r="E29" s="8"/>
      <c r="F29" s="8" t="s">
        <v>17</v>
      </c>
      <c r="G29" s="8">
        <v>40000</v>
      </c>
      <c r="H29" s="8"/>
    </row>
    <row r="30" spans="1:13" x14ac:dyDescent="0.25">
      <c r="A30" s="20"/>
      <c r="B30" s="8"/>
      <c r="C30" s="19"/>
      <c r="D30" s="8"/>
      <c r="E30" s="8"/>
      <c r="F30" s="8"/>
      <c r="G30" s="8"/>
      <c r="H30" s="8"/>
    </row>
    <row r="31" spans="1:13" x14ac:dyDescent="0.25">
      <c r="A31" s="8"/>
      <c r="B31" s="8"/>
      <c r="D31" s="8"/>
      <c r="E31" s="8"/>
      <c r="F31" s="8"/>
      <c r="G31" s="8"/>
      <c r="H31" s="8"/>
    </row>
    <row r="32" spans="1:13" x14ac:dyDescent="0.25">
      <c r="A32" s="8"/>
      <c r="B32" s="21">
        <f>B27-B29</f>
        <v>36900</v>
      </c>
      <c r="C32" s="22">
        <f>SUM(C26:C31)</f>
        <v>43690</v>
      </c>
      <c r="D32" s="21">
        <f>B32-C32</f>
        <v>-6790</v>
      </c>
      <c r="E32" s="8"/>
      <c r="F32" s="21">
        <f>F27</f>
        <v>-15860</v>
      </c>
      <c r="G32" s="21">
        <f>SUM(G26:G31)</f>
        <v>41180</v>
      </c>
      <c r="H32" s="21">
        <f>F32-G32</f>
        <v>-57040</v>
      </c>
      <c r="I32" s="23"/>
    </row>
    <row r="33" spans="1:5" x14ac:dyDescent="0.25">
      <c r="A33" s="24" t="s">
        <v>8</v>
      </c>
      <c r="B33" s="23" t="s">
        <v>18</v>
      </c>
      <c r="C33" s="23"/>
      <c r="D33" s="23" t="s">
        <v>19</v>
      </c>
      <c r="E33" s="23"/>
    </row>
    <row r="34" spans="1:5" x14ac:dyDescent="0.25">
      <c r="A34" s="23" t="s">
        <v>20</v>
      </c>
      <c r="B34" s="23" t="s">
        <v>21</v>
      </c>
      <c r="C34" s="23"/>
      <c r="D34" s="23"/>
      <c r="E34" s="23"/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workbookViewId="0">
      <selection activeCell="C7" sqref="C7"/>
    </sheetView>
  </sheetViews>
  <sheetFormatPr defaultRowHeight="15" x14ac:dyDescent="0.25"/>
  <cols>
    <col min="1" max="1" width="18" customWidth="1"/>
    <col min="6" max="6" width="9.85546875" customWidth="1"/>
    <col min="8" max="8" width="10" customWidth="1"/>
  </cols>
  <sheetData>
    <row r="1" spans="1:9" ht="33.75" x14ac:dyDescent="0.25">
      <c r="B1" s="1"/>
      <c r="C1" s="2"/>
      <c r="D1" s="3" t="s">
        <v>0</v>
      </c>
      <c r="E1" s="2"/>
    </row>
    <row r="2" spans="1:9" ht="18.75" x14ac:dyDescent="0.25">
      <c r="A2" s="4" t="s">
        <v>53</v>
      </c>
      <c r="B2" s="5"/>
      <c r="C2" s="5"/>
      <c r="D2" s="6"/>
      <c r="E2" s="6"/>
      <c r="F2" s="6"/>
      <c r="G2" s="6"/>
    </row>
    <row r="4" spans="1:9" x14ac:dyDescent="0.25">
      <c r="A4" s="7" t="s">
        <v>1</v>
      </c>
      <c r="B4" s="7" t="s">
        <v>2</v>
      </c>
      <c r="C4" s="7" t="s">
        <v>3</v>
      </c>
      <c r="D4" s="7" t="s">
        <v>4</v>
      </c>
      <c r="E4" s="7" t="s">
        <v>5</v>
      </c>
      <c r="F4" s="7" t="s">
        <v>6</v>
      </c>
      <c r="G4" s="7"/>
    </row>
    <row r="5" spans="1:9" x14ac:dyDescent="0.25">
      <c r="A5" s="8" t="s">
        <v>22</v>
      </c>
      <c r="B5" s="8"/>
      <c r="C5" s="8"/>
      <c r="D5" s="8"/>
      <c r="E5" s="8">
        <v>0</v>
      </c>
      <c r="F5" s="8">
        <f>D5-E5</f>
        <v>0</v>
      </c>
      <c r="G5" s="8"/>
    </row>
    <row r="6" spans="1:9" x14ac:dyDescent="0.25">
      <c r="A6" s="8" t="s">
        <v>23</v>
      </c>
      <c r="B6" s="8">
        <v>3300</v>
      </c>
      <c r="C6" s="8"/>
      <c r="D6" s="8">
        <f t="shared" ref="D6:D18" si="0">C6+B6</f>
        <v>3300</v>
      </c>
      <c r="E6" s="8">
        <v>3300</v>
      </c>
      <c r="F6" s="8">
        <f t="shared" ref="F6:F18" si="1">D6-E6</f>
        <v>0</v>
      </c>
      <c r="G6" s="8"/>
      <c r="I6" t="s">
        <v>7</v>
      </c>
    </row>
    <row r="7" spans="1:9" x14ac:dyDescent="0.25">
      <c r="A7" s="8" t="s">
        <v>24</v>
      </c>
      <c r="B7" s="8">
        <v>3300</v>
      </c>
      <c r="C7" s="8"/>
      <c r="D7" s="8">
        <f t="shared" si="0"/>
        <v>3300</v>
      </c>
      <c r="E7" s="8">
        <v>0</v>
      </c>
      <c r="F7" s="8">
        <f t="shared" si="1"/>
        <v>3300</v>
      </c>
      <c r="G7" s="8"/>
    </row>
    <row r="8" spans="1:9" x14ac:dyDescent="0.25">
      <c r="A8" s="8" t="s">
        <v>25</v>
      </c>
      <c r="B8" s="8">
        <v>4300</v>
      </c>
      <c r="C8" s="8">
        <v>300</v>
      </c>
      <c r="D8" s="8">
        <f t="shared" si="0"/>
        <v>4600</v>
      </c>
      <c r="E8" s="8">
        <v>3000</v>
      </c>
      <c r="F8" s="8">
        <f t="shared" si="1"/>
        <v>1600</v>
      </c>
      <c r="G8" s="8"/>
    </row>
    <row r="9" spans="1:9" x14ac:dyDescent="0.25">
      <c r="A9" s="8" t="s">
        <v>44</v>
      </c>
      <c r="B9" s="8">
        <v>3300</v>
      </c>
      <c r="C9" s="8">
        <v>3600</v>
      </c>
      <c r="D9" s="8">
        <f t="shared" si="0"/>
        <v>6900</v>
      </c>
      <c r="E9" s="8">
        <v>3300</v>
      </c>
      <c r="F9" s="8">
        <f t="shared" si="1"/>
        <v>3600</v>
      </c>
      <c r="G9" s="8"/>
    </row>
    <row r="10" spans="1:9" x14ac:dyDescent="0.25">
      <c r="A10" s="8" t="s">
        <v>27</v>
      </c>
      <c r="B10" s="8">
        <v>3000</v>
      </c>
      <c r="C10" s="8">
        <v>2300</v>
      </c>
      <c r="D10" s="8">
        <f t="shared" si="0"/>
        <v>5300</v>
      </c>
      <c r="E10" s="8">
        <v>3000</v>
      </c>
      <c r="F10" s="8">
        <f t="shared" si="1"/>
        <v>2300</v>
      </c>
      <c r="G10" s="8"/>
    </row>
    <row r="11" spans="1:9" x14ac:dyDescent="0.25">
      <c r="A11" s="8" t="s">
        <v>28</v>
      </c>
      <c r="B11" s="8">
        <v>4300</v>
      </c>
      <c r="C11" s="8">
        <v>4300</v>
      </c>
      <c r="D11" s="8">
        <f t="shared" si="0"/>
        <v>8600</v>
      </c>
      <c r="E11" s="8">
        <v>4300</v>
      </c>
      <c r="F11" s="8">
        <f t="shared" si="1"/>
        <v>4300</v>
      </c>
      <c r="G11" s="8"/>
    </row>
    <row r="12" spans="1:9" x14ac:dyDescent="0.25">
      <c r="A12" s="8" t="s">
        <v>29</v>
      </c>
      <c r="B12" s="8">
        <v>4300</v>
      </c>
      <c r="C12" s="8">
        <v>1000</v>
      </c>
      <c r="D12" s="8">
        <f t="shared" si="0"/>
        <v>5300</v>
      </c>
      <c r="E12" s="8"/>
      <c r="F12" s="8">
        <f t="shared" si="1"/>
        <v>5300</v>
      </c>
      <c r="G12" s="8"/>
    </row>
    <row r="13" spans="1:9" x14ac:dyDescent="0.25">
      <c r="A13" s="8" t="s">
        <v>30</v>
      </c>
      <c r="B13" s="8">
        <v>4300</v>
      </c>
      <c r="C13" s="8">
        <v>4300</v>
      </c>
      <c r="D13" s="8">
        <f t="shared" si="0"/>
        <v>8600</v>
      </c>
      <c r="E13" s="8">
        <v>0</v>
      </c>
      <c r="F13" s="8">
        <f t="shared" si="1"/>
        <v>8600</v>
      </c>
      <c r="G13" s="8"/>
    </row>
    <row r="14" spans="1:9" x14ac:dyDescent="0.25">
      <c r="A14" s="8" t="s">
        <v>31</v>
      </c>
      <c r="B14" s="8">
        <v>4300</v>
      </c>
      <c r="C14" s="8">
        <v>4300</v>
      </c>
      <c r="D14" s="8">
        <f t="shared" si="0"/>
        <v>8600</v>
      </c>
      <c r="E14" s="8">
        <v>4300</v>
      </c>
      <c r="F14" s="8">
        <f t="shared" si="1"/>
        <v>4300</v>
      </c>
      <c r="G14" s="8"/>
    </row>
    <row r="15" spans="1:9" x14ac:dyDescent="0.25">
      <c r="A15" s="8" t="s">
        <v>32</v>
      </c>
      <c r="B15" s="8"/>
      <c r="C15" s="8">
        <v>-500</v>
      </c>
      <c r="D15" s="8">
        <f t="shared" si="0"/>
        <v>-500</v>
      </c>
      <c r="E15" s="8">
        <v>0</v>
      </c>
      <c r="F15" s="8">
        <f t="shared" si="1"/>
        <v>-500</v>
      </c>
      <c r="G15" s="8"/>
    </row>
    <row r="16" spans="1:9" x14ac:dyDescent="0.25">
      <c r="A16" s="8" t="s">
        <v>42</v>
      </c>
      <c r="B16" s="8">
        <v>4300</v>
      </c>
      <c r="C16" s="8">
        <v>8600</v>
      </c>
      <c r="D16" s="8">
        <f t="shared" si="0"/>
        <v>12900</v>
      </c>
      <c r="E16" s="8">
        <v>4000</v>
      </c>
      <c r="F16" s="8">
        <f t="shared" si="1"/>
        <v>8900</v>
      </c>
      <c r="G16" s="8"/>
    </row>
    <row r="17" spans="1:9" x14ac:dyDescent="0.25">
      <c r="A17" s="8" t="s">
        <v>33</v>
      </c>
      <c r="B17" s="8">
        <v>4300</v>
      </c>
      <c r="C17" s="8">
        <v>100</v>
      </c>
      <c r="D17" s="8">
        <f t="shared" si="0"/>
        <v>4400</v>
      </c>
      <c r="E17" s="8">
        <v>3500</v>
      </c>
      <c r="F17" s="8">
        <f t="shared" si="1"/>
        <v>900</v>
      </c>
      <c r="G17" s="8"/>
    </row>
    <row r="18" spans="1:9" x14ac:dyDescent="0.25">
      <c r="A18" s="8" t="s">
        <v>34</v>
      </c>
      <c r="B18" s="8"/>
      <c r="C18" s="8">
        <v>1600</v>
      </c>
      <c r="D18" s="8">
        <f t="shared" si="0"/>
        <v>1600</v>
      </c>
      <c r="E18" s="8">
        <v>0</v>
      </c>
      <c r="F18" s="8">
        <f t="shared" si="1"/>
        <v>1600</v>
      </c>
      <c r="G18" s="8"/>
    </row>
    <row r="19" spans="1:9" x14ac:dyDescent="0.25">
      <c r="A19" s="9"/>
      <c r="B19" s="7">
        <f>SUM(B5:B18)</f>
        <v>43000</v>
      </c>
      <c r="C19" s="7">
        <f>SUM(C5:C18)</f>
        <v>29900</v>
      </c>
      <c r="D19" s="8">
        <f>SUM(D5:D18)</f>
        <v>72900</v>
      </c>
      <c r="E19" s="8">
        <f>SUM(E5:E18)</f>
        <v>28700</v>
      </c>
      <c r="F19" s="7">
        <f>D19-E19</f>
        <v>44200</v>
      </c>
      <c r="G19" s="7"/>
    </row>
    <row r="22" spans="1:9" ht="23.25" x14ac:dyDescent="0.35">
      <c r="A22" s="10" t="s">
        <v>9</v>
      </c>
      <c r="B22" s="8"/>
      <c r="C22" s="8"/>
      <c r="D22" s="8"/>
    </row>
    <row r="23" spans="1:9" ht="23.25" x14ac:dyDescent="0.35">
      <c r="A23" s="11" t="s">
        <v>10</v>
      </c>
      <c r="B23" s="11" t="s">
        <v>11</v>
      </c>
      <c r="C23" s="11" t="s">
        <v>12</v>
      </c>
      <c r="D23" s="11" t="s">
        <v>13</v>
      </c>
      <c r="F23" s="11" t="s">
        <v>11</v>
      </c>
      <c r="G23" s="11" t="s">
        <v>12</v>
      </c>
      <c r="H23" s="11" t="s">
        <v>13</v>
      </c>
    </row>
    <row r="24" spans="1:9" x14ac:dyDescent="0.25">
      <c r="A24" s="8" t="s">
        <v>49</v>
      </c>
      <c r="B24" s="12">
        <f>B19</f>
        <v>43000</v>
      </c>
      <c r="C24" s="13">
        <v>0.1</v>
      </c>
      <c r="D24" s="12">
        <f>B24-B25</f>
        <v>43000</v>
      </c>
      <c r="F24" s="12">
        <f>E19</f>
        <v>28700</v>
      </c>
      <c r="G24" s="13">
        <v>0.1</v>
      </c>
      <c r="H24" s="8"/>
    </row>
    <row r="25" spans="1:9" x14ac:dyDescent="0.25">
      <c r="A25" s="8" t="s">
        <v>14</v>
      </c>
      <c r="B25" s="14"/>
      <c r="C25" s="8"/>
      <c r="D25" s="8"/>
      <c r="F25" s="14">
        <f>NOVEMBER!H32</f>
        <v>-57040</v>
      </c>
      <c r="G25" s="8"/>
      <c r="H25" s="8"/>
    </row>
    <row r="26" spans="1:9" x14ac:dyDescent="0.25">
      <c r="A26" s="8" t="s">
        <v>15</v>
      </c>
      <c r="B26" s="15"/>
      <c r="C26" s="16">
        <f>B24*C24</f>
        <v>4300</v>
      </c>
      <c r="D26" s="8"/>
      <c r="F26" s="15"/>
      <c r="G26" s="16">
        <f>F24*G24</f>
        <v>2870</v>
      </c>
      <c r="H26" s="8"/>
    </row>
    <row r="27" spans="1:9" x14ac:dyDescent="0.25">
      <c r="A27" s="17"/>
      <c r="B27" s="12">
        <f>B24</f>
        <v>43000</v>
      </c>
      <c r="C27" s="8"/>
      <c r="D27" s="8"/>
      <c r="F27" s="12">
        <f>SUM(F24:F26)</f>
        <v>-28340</v>
      </c>
      <c r="G27" s="8"/>
      <c r="H27" s="8"/>
    </row>
    <row r="28" spans="1:9" x14ac:dyDescent="0.25">
      <c r="A28" s="17" t="s">
        <v>16</v>
      </c>
      <c r="B28" s="8"/>
      <c r="D28" s="8"/>
      <c r="F28" s="8"/>
      <c r="H28" s="8"/>
    </row>
    <row r="29" spans="1:9" x14ac:dyDescent="0.25">
      <c r="A29" s="18"/>
      <c r="B29" s="8"/>
      <c r="C29" s="19"/>
      <c r="D29" s="16"/>
      <c r="F29" t="s">
        <v>17</v>
      </c>
      <c r="G29" s="8"/>
      <c r="H29" s="16"/>
    </row>
    <row r="30" spans="1:9" x14ac:dyDescent="0.25">
      <c r="A30" s="20"/>
      <c r="B30" s="8"/>
      <c r="C30" s="19"/>
      <c r="D30" s="8"/>
      <c r="F30" s="8"/>
      <c r="G30" s="19"/>
      <c r="H30" s="8"/>
    </row>
    <row r="31" spans="1:9" x14ac:dyDescent="0.25">
      <c r="A31" s="8"/>
      <c r="B31" s="8"/>
      <c r="D31" s="8"/>
      <c r="F31" s="8"/>
      <c r="H31" s="8"/>
    </row>
    <row r="32" spans="1:9" x14ac:dyDescent="0.25">
      <c r="A32" s="8"/>
      <c r="B32" s="21">
        <f>B27-B29</f>
        <v>43000</v>
      </c>
      <c r="C32" s="22">
        <f>SUM(C26:C31)</f>
        <v>4300</v>
      </c>
      <c r="D32" s="21">
        <f>B32-C32</f>
        <v>38700</v>
      </c>
      <c r="E32" s="23"/>
      <c r="F32" s="21">
        <f>F27</f>
        <v>-28340</v>
      </c>
      <c r="G32" s="22">
        <f>SUM(G26:G31)</f>
        <v>2870</v>
      </c>
      <c r="H32" s="21">
        <f>F32-G32</f>
        <v>-31210</v>
      </c>
      <c r="I32" s="23"/>
    </row>
    <row r="33" spans="1:5" x14ac:dyDescent="0.25">
      <c r="A33" s="24" t="s">
        <v>8</v>
      </c>
      <c r="B33" s="23" t="s">
        <v>18</v>
      </c>
      <c r="C33" s="23"/>
      <c r="D33" s="23" t="s">
        <v>19</v>
      </c>
      <c r="E33" s="23"/>
    </row>
    <row r="34" spans="1:5" x14ac:dyDescent="0.25">
      <c r="A34" s="23" t="s">
        <v>20</v>
      </c>
      <c r="B34" s="23" t="s">
        <v>21</v>
      </c>
      <c r="C34" s="23"/>
      <c r="D34" s="23"/>
      <c r="E34" s="23"/>
    </row>
  </sheetData>
  <pageMargins left="0.25" right="0.25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6"/>
  <sheetViews>
    <sheetView topLeftCell="A4" workbookViewId="0">
      <selection activeCell="E26" sqref="E26"/>
    </sheetView>
  </sheetViews>
  <sheetFormatPr defaultRowHeight="15" x14ac:dyDescent="0.25"/>
  <cols>
    <col min="1" max="1" width="3.140625" customWidth="1"/>
    <col min="2" max="2" width="17.140625" customWidth="1"/>
    <col min="5" max="5" width="10.140625" customWidth="1"/>
    <col min="7" max="7" width="11" customWidth="1"/>
    <col min="9" max="9" width="11.42578125" customWidth="1"/>
    <col min="12" max="12" width="10" bestFit="1" customWidth="1"/>
  </cols>
  <sheetData>
    <row r="1" spans="2:10" ht="33.75" x14ac:dyDescent="0.25">
      <c r="C1" s="1"/>
      <c r="D1" s="2"/>
      <c r="E1" s="3" t="s">
        <v>0</v>
      </c>
      <c r="F1" s="2"/>
    </row>
    <row r="2" spans="2:10" ht="18.75" x14ac:dyDescent="0.25">
      <c r="B2" s="4" t="s">
        <v>52</v>
      </c>
      <c r="C2" s="5"/>
      <c r="D2" s="5"/>
      <c r="E2" s="6"/>
      <c r="F2" s="6"/>
      <c r="G2" s="6"/>
      <c r="H2" s="6"/>
    </row>
    <row r="4" spans="2:10" x14ac:dyDescent="0.25">
      <c r="B4" s="7" t="s">
        <v>1</v>
      </c>
      <c r="C4" s="7" t="s">
        <v>2</v>
      </c>
      <c r="D4" s="7" t="s">
        <v>3</v>
      </c>
      <c r="E4" s="7" t="s">
        <v>4</v>
      </c>
      <c r="F4" s="7" t="s">
        <v>5</v>
      </c>
      <c r="G4" s="7" t="s">
        <v>6</v>
      </c>
      <c r="H4" s="7"/>
    </row>
    <row r="5" spans="2:10" x14ac:dyDescent="0.25">
      <c r="B5" s="8" t="s">
        <v>22</v>
      </c>
      <c r="C5" s="8"/>
      <c r="D5" s="8"/>
      <c r="E5" s="8"/>
      <c r="F5" s="8">
        <v>0</v>
      </c>
      <c r="G5" s="8">
        <f>E5-F5</f>
        <v>0</v>
      </c>
      <c r="H5" s="8"/>
    </row>
    <row r="6" spans="2:10" x14ac:dyDescent="0.25">
      <c r="B6" s="8" t="s">
        <v>23</v>
      </c>
      <c r="C6" s="8">
        <v>3300</v>
      </c>
      <c r="D6" s="8">
        <v>100</v>
      </c>
      <c r="E6" s="8">
        <f t="shared" ref="E6:E17" si="0">D6+C6</f>
        <v>3400</v>
      </c>
      <c r="F6" s="8">
        <v>3300</v>
      </c>
      <c r="G6" s="8">
        <f t="shared" ref="G6:G17" si="1">E6-F6</f>
        <v>100</v>
      </c>
      <c r="H6" s="8"/>
      <c r="J6" t="s">
        <v>7</v>
      </c>
    </row>
    <row r="7" spans="2:10" x14ac:dyDescent="0.25">
      <c r="B7" s="8" t="s">
        <v>39</v>
      </c>
      <c r="C7" s="8">
        <v>3300</v>
      </c>
      <c r="D7" s="8"/>
      <c r="E7" s="8">
        <f t="shared" si="0"/>
        <v>3300</v>
      </c>
      <c r="F7" s="8"/>
      <c r="G7" s="8">
        <f t="shared" si="1"/>
        <v>3300</v>
      </c>
      <c r="H7" s="8"/>
    </row>
    <row r="8" spans="2:10" x14ac:dyDescent="0.25">
      <c r="B8" s="8" t="s">
        <v>25</v>
      </c>
      <c r="C8" s="8">
        <v>4300</v>
      </c>
      <c r="D8" s="8">
        <v>9000</v>
      </c>
      <c r="E8" s="8">
        <f t="shared" si="0"/>
        <v>13300</v>
      </c>
      <c r="F8" s="8">
        <v>4000</v>
      </c>
      <c r="G8" s="8">
        <f t="shared" si="1"/>
        <v>9300</v>
      </c>
      <c r="H8" s="8"/>
    </row>
    <row r="9" spans="2:10" x14ac:dyDescent="0.25">
      <c r="B9" s="8" t="s">
        <v>26</v>
      </c>
      <c r="C9" s="8"/>
      <c r="D9" s="8">
        <v>3600</v>
      </c>
      <c r="E9" s="8">
        <f t="shared" si="0"/>
        <v>3600</v>
      </c>
      <c r="F9" s="8"/>
      <c r="G9" s="8">
        <f t="shared" si="1"/>
        <v>3600</v>
      </c>
      <c r="H9" s="8"/>
    </row>
    <row r="10" spans="2:10" x14ac:dyDescent="0.25">
      <c r="B10" s="8" t="s">
        <v>40</v>
      </c>
      <c r="C10" s="8"/>
      <c r="D10" s="8"/>
      <c r="E10" s="8"/>
      <c r="F10" s="8"/>
      <c r="G10" s="8"/>
      <c r="H10" s="8"/>
    </row>
    <row r="11" spans="2:10" x14ac:dyDescent="0.25">
      <c r="B11" s="8" t="s">
        <v>28</v>
      </c>
      <c r="C11" s="8">
        <v>4300</v>
      </c>
      <c r="D11" s="8">
        <v>4300</v>
      </c>
      <c r="E11" s="8">
        <f t="shared" si="0"/>
        <v>8600</v>
      </c>
      <c r="F11" s="8"/>
      <c r="G11" s="8">
        <f t="shared" si="1"/>
        <v>8600</v>
      </c>
      <c r="H11" s="8"/>
    </row>
    <row r="12" spans="2:10" x14ac:dyDescent="0.25">
      <c r="B12" s="8" t="s">
        <v>40</v>
      </c>
      <c r="C12" s="8">
        <v>4300</v>
      </c>
      <c r="D12" s="8">
        <v>1000</v>
      </c>
      <c r="E12" s="8">
        <f t="shared" si="0"/>
        <v>5300</v>
      </c>
      <c r="F12" s="8"/>
      <c r="G12" s="8">
        <f t="shared" si="1"/>
        <v>5300</v>
      </c>
      <c r="H12" s="8"/>
    </row>
    <row r="13" spans="2:10" x14ac:dyDescent="0.25">
      <c r="B13" s="8" t="s">
        <v>41</v>
      </c>
      <c r="C13" s="8">
        <v>3300</v>
      </c>
      <c r="D13" s="8">
        <v>4300</v>
      </c>
      <c r="E13" s="8">
        <f t="shared" si="0"/>
        <v>7600</v>
      </c>
      <c r="F13" s="8">
        <v>3300</v>
      </c>
      <c r="G13" s="8">
        <f t="shared" si="1"/>
        <v>4300</v>
      </c>
      <c r="H13" s="8"/>
    </row>
    <row r="14" spans="2:10" x14ac:dyDescent="0.25">
      <c r="B14" s="8" t="s">
        <v>31</v>
      </c>
      <c r="C14" s="8">
        <v>4300</v>
      </c>
      <c r="D14" s="8">
        <v>4300</v>
      </c>
      <c r="E14" s="8">
        <f t="shared" si="0"/>
        <v>8600</v>
      </c>
      <c r="F14" s="8">
        <v>4300</v>
      </c>
      <c r="G14" s="8">
        <f t="shared" si="1"/>
        <v>4300</v>
      </c>
      <c r="H14" s="8"/>
    </row>
    <row r="15" spans="2:10" x14ac:dyDescent="0.25">
      <c r="B15" s="8" t="s">
        <v>32</v>
      </c>
      <c r="C15" s="8"/>
      <c r="D15" s="8" t="s">
        <v>51</v>
      </c>
      <c r="E15" s="8"/>
      <c r="F15" s="8"/>
      <c r="G15" s="8"/>
      <c r="H15" s="8"/>
    </row>
    <row r="16" spans="2:10" x14ac:dyDescent="0.25">
      <c r="B16" s="8" t="s">
        <v>42</v>
      </c>
      <c r="C16" s="8">
        <v>4300</v>
      </c>
      <c r="D16" s="8">
        <v>8600</v>
      </c>
      <c r="E16" s="8">
        <f t="shared" si="0"/>
        <v>12900</v>
      </c>
      <c r="F16" s="8"/>
      <c r="G16" s="8">
        <f t="shared" si="1"/>
        <v>12900</v>
      </c>
      <c r="H16" s="8"/>
    </row>
    <row r="17" spans="2:12" x14ac:dyDescent="0.25">
      <c r="B17" s="8" t="s">
        <v>33</v>
      </c>
      <c r="C17" s="8">
        <v>4300</v>
      </c>
      <c r="D17" s="8">
        <v>100</v>
      </c>
      <c r="E17" s="8">
        <f t="shared" si="0"/>
        <v>4400</v>
      </c>
      <c r="F17" s="8"/>
      <c r="G17" s="8">
        <f t="shared" si="1"/>
        <v>4400</v>
      </c>
      <c r="H17" s="8"/>
    </row>
    <row r="18" spans="2:12" x14ac:dyDescent="0.25">
      <c r="B18" s="8" t="s">
        <v>40</v>
      </c>
      <c r="C18" s="8"/>
      <c r="D18" s="8"/>
      <c r="E18" s="8"/>
      <c r="F18" s="8"/>
      <c r="G18" s="8"/>
      <c r="H18" s="8"/>
    </row>
    <row r="19" spans="2:12" x14ac:dyDescent="0.25">
      <c r="B19" s="9"/>
      <c r="C19" s="7">
        <f>SUM(C5:C18)</f>
        <v>35700</v>
      </c>
      <c r="D19" s="7">
        <f>SUM(D5:D18)</f>
        <v>35300</v>
      </c>
      <c r="E19" s="8">
        <f>SUM(E5:E18)</f>
        <v>71000</v>
      </c>
      <c r="F19" s="8">
        <f>SUM(F5:F18)</f>
        <v>14900</v>
      </c>
      <c r="G19" s="7">
        <f>E19-F19</f>
        <v>56100</v>
      </c>
      <c r="H19" s="7"/>
    </row>
    <row r="22" spans="2:12" ht="23.25" x14ac:dyDescent="0.35">
      <c r="B22" s="10" t="s">
        <v>9</v>
      </c>
      <c r="C22" s="8"/>
      <c r="D22" s="8"/>
      <c r="E22" s="8"/>
      <c r="F22" s="8"/>
      <c r="G22" s="8"/>
      <c r="H22" s="8"/>
      <c r="I22" s="8"/>
    </row>
    <row r="23" spans="2:12" x14ac:dyDescent="0.25">
      <c r="B23" s="51" t="s">
        <v>10</v>
      </c>
      <c r="C23" s="51" t="s">
        <v>11</v>
      </c>
      <c r="D23" s="51" t="s">
        <v>12</v>
      </c>
      <c r="E23" s="51" t="s">
        <v>13</v>
      </c>
      <c r="F23" s="52"/>
      <c r="G23" s="51" t="s">
        <v>11</v>
      </c>
      <c r="H23" s="51" t="s">
        <v>12</v>
      </c>
      <c r="I23" s="51" t="s">
        <v>13</v>
      </c>
      <c r="J23" s="53"/>
    </row>
    <row r="24" spans="2:12" x14ac:dyDescent="0.25">
      <c r="B24" s="52" t="s">
        <v>48</v>
      </c>
      <c r="C24" s="54">
        <f>C19</f>
        <v>35700</v>
      </c>
      <c r="D24" s="55">
        <v>0.1</v>
      </c>
      <c r="E24" s="54">
        <f>C24-C25</f>
        <v>35700</v>
      </c>
      <c r="F24" s="52"/>
      <c r="G24" s="54">
        <f>F19</f>
        <v>14900</v>
      </c>
      <c r="H24" s="55">
        <v>0.1</v>
      </c>
      <c r="I24" s="52"/>
      <c r="J24" s="53"/>
    </row>
    <row r="25" spans="2:12" x14ac:dyDescent="0.25">
      <c r="B25" s="52" t="s">
        <v>14</v>
      </c>
      <c r="C25" s="56"/>
      <c r="D25" s="52"/>
      <c r="E25" s="52"/>
      <c r="F25" s="52"/>
      <c r="G25" s="56">
        <f>DEC!H32</f>
        <v>-31210</v>
      </c>
      <c r="H25" s="52"/>
      <c r="I25" s="52"/>
      <c r="J25" s="53"/>
    </row>
    <row r="26" spans="2:12" x14ac:dyDescent="0.25">
      <c r="B26" s="52" t="s">
        <v>15</v>
      </c>
      <c r="C26" s="57"/>
      <c r="D26" s="58">
        <f>C24*D24</f>
        <v>3570</v>
      </c>
      <c r="E26" s="52"/>
      <c r="F26" s="52"/>
      <c r="G26" s="54"/>
      <c r="H26" s="52">
        <f>G24*H24</f>
        <v>1490</v>
      </c>
      <c r="I26" s="52"/>
      <c r="J26" s="53"/>
    </row>
    <row r="27" spans="2:12" x14ac:dyDescent="0.25">
      <c r="B27" s="59"/>
      <c r="C27" s="54">
        <f>C24</f>
        <v>35700</v>
      </c>
      <c r="D27" s="52"/>
      <c r="E27" s="52"/>
      <c r="F27" s="52"/>
      <c r="G27" s="54">
        <f>SUM(G24:G26)</f>
        <v>-16310</v>
      </c>
      <c r="H27" s="52"/>
      <c r="I27" s="52"/>
      <c r="J27" s="53"/>
    </row>
    <row r="28" spans="2:12" x14ac:dyDescent="0.25">
      <c r="B28" s="59" t="s">
        <v>16</v>
      </c>
      <c r="C28" s="52"/>
      <c r="D28" s="53"/>
      <c r="E28" s="52"/>
      <c r="F28" s="52"/>
      <c r="G28" s="52"/>
      <c r="H28" s="52"/>
      <c r="I28" s="52"/>
      <c r="J28" s="53"/>
    </row>
    <row r="29" spans="2:12" x14ac:dyDescent="0.25">
      <c r="B29" s="60"/>
      <c r="C29" s="52"/>
      <c r="D29" s="61"/>
      <c r="E29" s="58"/>
      <c r="F29" s="52"/>
      <c r="G29" s="52" t="s">
        <v>17</v>
      </c>
      <c r="H29" s="52"/>
      <c r="I29" s="52"/>
      <c r="J29" s="53"/>
    </row>
    <row r="30" spans="2:12" x14ac:dyDescent="0.25">
      <c r="B30" s="62"/>
      <c r="C30" s="52"/>
      <c r="D30" s="61"/>
      <c r="E30" s="52"/>
      <c r="F30" s="52"/>
      <c r="G30" s="52"/>
      <c r="H30" s="52"/>
      <c r="I30" s="52"/>
      <c r="J30" s="53"/>
    </row>
    <row r="31" spans="2:12" x14ac:dyDescent="0.25">
      <c r="B31" s="52"/>
      <c r="C31" s="52"/>
      <c r="D31" s="53"/>
      <c r="E31" s="52"/>
      <c r="F31" s="52"/>
      <c r="G31" s="52"/>
      <c r="H31" s="52"/>
      <c r="I31" s="52"/>
      <c r="J31" s="53"/>
      <c r="L31">
        <v>714426214</v>
      </c>
    </row>
    <row r="32" spans="2:12" x14ac:dyDescent="0.25">
      <c r="B32" s="52"/>
      <c r="C32" s="63">
        <f>C27-C29</f>
        <v>35700</v>
      </c>
      <c r="D32" s="64">
        <f>SUM(D26:D31)</f>
        <v>3570</v>
      </c>
      <c r="E32" s="63">
        <f>C32-D32</f>
        <v>32130</v>
      </c>
      <c r="F32" s="52"/>
      <c r="G32" s="63">
        <f>G27</f>
        <v>-16310</v>
      </c>
      <c r="H32" s="63">
        <f>SUM(H26:H31)</f>
        <v>1490</v>
      </c>
      <c r="I32" s="63">
        <f>G32-H32</f>
        <v>-17800</v>
      </c>
      <c r="J32" s="65"/>
    </row>
    <row r="33" spans="2:6" x14ac:dyDescent="0.25">
      <c r="B33" s="24" t="s">
        <v>8</v>
      </c>
    </row>
    <row r="35" spans="2:6" x14ac:dyDescent="0.25">
      <c r="B35" s="23" t="s">
        <v>20</v>
      </c>
      <c r="C35" s="23" t="s">
        <v>18</v>
      </c>
      <c r="D35" s="23"/>
      <c r="E35" s="23" t="s">
        <v>19</v>
      </c>
      <c r="F35" s="23"/>
    </row>
    <row r="36" spans="2:6" x14ac:dyDescent="0.25">
      <c r="C36" s="23" t="s">
        <v>21</v>
      </c>
      <c r="D36" s="23"/>
      <c r="E36" s="23"/>
      <c r="F36" s="23"/>
    </row>
  </sheetData>
  <pageMargins left="0.25" right="0.25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topLeftCell="A13" workbookViewId="0">
      <selection activeCell="G28" sqref="G28"/>
    </sheetView>
  </sheetViews>
  <sheetFormatPr defaultRowHeight="15" x14ac:dyDescent="0.25"/>
  <cols>
    <col min="1" max="1" width="4.28515625" customWidth="1"/>
    <col min="2" max="2" width="19.7109375" customWidth="1"/>
    <col min="5" max="5" width="12.140625" customWidth="1"/>
    <col min="6" max="7" width="10.5703125" customWidth="1"/>
    <col min="8" max="8" width="11.28515625" customWidth="1"/>
    <col min="9" max="9" width="10.5703125" customWidth="1"/>
  </cols>
  <sheetData>
    <row r="1" spans="1:11" ht="14.25" customHeight="1" x14ac:dyDescent="0.35">
      <c r="A1" s="27"/>
      <c r="B1" s="27"/>
      <c r="C1" s="31"/>
      <c r="D1" s="32" t="s">
        <v>0</v>
      </c>
      <c r="E1" s="33"/>
      <c r="F1" s="28"/>
      <c r="G1" s="29"/>
    </row>
    <row r="2" spans="1:11" ht="18.75" x14ac:dyDescent="0.25">
      <c r="A2" s="27"/>
      <c r="B2" s="30"/>
      <c r="C2" s="34" t="s">
        <v>61</v>
      </c>
      <c r="D2" s="34"/>
      <c r="E2" s="34"/>
      <c r="F2" s="35"/>
      <c r="G2" s="6"/>
      <c r="H2" s="6"/>
    </row>
    <row r="3" spans="1:11" ht="18.75" x14ac:dyDescent="0.3">
      <c r="C3" s="36" t="s">
        <v>62</v>
      </c>
      <c r="D3" s="36"/>
      <c r="E3" s="36"/>
      <c r="F3" s="29"/>
    </row>
    <row r="4" spans="1:11" ht="18.75" x14ac:dyDescent="0.3">
      <c r="C4" s="36" t="s">
        <v>63</v>
      </c>
      <c r="D4" s="36"/>
      <c r="E4" s="36"/>
      <c r="F4" s="29"/>
    </row>
    <row r="5" spans="1:11" x14ac:dyDescent="0.25">
      <c r="B5" s="7" t="s">
        <v>1</v>
      </c>
      <c r="C5" s="7" t="s">
        <v>2</v>
      </c>
      <c r="D5" s="7" t="s">
        <v>3</v>
      </c>
      <c r="E5" s="7" t="s">
        <v>4</v>
      </c>
      <c r="F5" s="7" t="s">
        <v>5</v>
      </c>
      <c r="G5" s="7" t="s">
        <v>6</v>
      </c>
      <c r="H5" s="7"/>
    </row>
    <row r="6" spans="1:11" x14ac:dyDescent="0.25">
      <c r="A6">
        <v>1</v>
      </c>
      <c r="B6" s="8" t="s">
        <v>55</v>
      </c>
      <c r="C6" s="8">
        <v>2500</v>
      </c>
      <c r="D6" s="8"/>
      <c r="E6" s="8">
        <f>C6+D6</f>
        <v>2500</v>
      </c>
      <c r="F6" s="8">
        <v>2500</v>
      </c>
      <c r="G6" s="8">
        <f>E6-F6</f>
        <v>0</v>
      </c>
      <c r="H6" s="8"/>
      <c r="I6" t="s">
        <v>56</v>
      </c>
    </row>
    <row r="7" spans="1:11" x14ac:dyDescent="0.25">
      <c r="A7">
        <v>2</v>
      </c>
      <c r="B7" s="8" t="s">
        <v>69</v>
      </c>
      <c r="C7" s="8">
        <v>3300</v>
      </c>
      <c r="D7" s="8"/>
      <c r="E7" s="8">
        <f t="shared" ref="E7:E17" si="0">C7+D7</f>
        <v>3300</v>
      </c>
      <c r="F7" s="8">
        <v>3300</v>
      </c>
      <c r="G7" s="8">
        <f>E7-F7</f>
        <v>0</v>
      </c>
      <c r="H7" s="8"/>
      <c r="J7" t="s">
        <v>7</v>
      </c>
      <c r="K7">
        <v>4400</v>
      </c>
    </row>
    <row r="8" spans="1:11" x14ac:dyDescent="0.25">
      <c r="A8">
        <v>3</v>
      </c>
      <c r="B8" s="8" t="s">
        <v>57</v>
      </c>
      <c r="C8" s="8">
        <v>3300</v>
      </c>
      <c r="D8" s="8"/>
      <c r="E8" s="8">
        <f t="shared" si="0"/>
        <v>3300</v>
      </c>
      <c r="F8" s="8">
        <v>3300</v>
      </c>
      <c r="G8" s="8">
        <f>E8-F8</f>
        <v>0</v>
      </c>
      <c r="H8" s="8"/>
    </row>
    <row r="9" spans="1:11" x14ac:dyDescent="0.25">
      <c r="A9">
        <v>4</v>
      </c>
      <c r="B9" s="8" t="s">
        <v>39</v>
      </c>
      <c r="C9" s="8">
        <v>3000</v>
      </c>
      <c r="D9" s="8">
        <v>4100</v>
      </c>
      <c r="E9" s="8">
        <f t="shared" si="0"/>
        <v>7100</v>
      </c>
      <c r="F9" s="8">
        <v>3000</v>
      </c>
      <c r="G9" s="8"/>
      <c r="H9" s="8"/>
    </row>
    <row r="10" spans="1:11" x14ac:dyDescent="0.25">
      <c r="A10">
        <v>5</v>
      </c>
      <c r="B10" s="8" t="s">
        <v>64</v>
      </c>
      <c r="C10" s="8">
        <v>4300</v>
      </c>
      <c r="D10" s="8">
        <v>1900</v>
      </c>
      <c r="E10" s="8">
        <f t="shared" si="0"/>
        <v>6200</v>
      </c>
      <c r="F10" s="8">
        <v>4300</v>
      </c>
      <c r="G10" s="8"/>
      <c r="H10" s="8"/>
    </row>
    <row r="11" spans="1:11" x14ac:dyDescent="0.25">
      <c r="A11">
        <v>6</v>
      </c>
      <c r="B11" s="8" t="s">
        <v>70</v>
      </c>
      <c r="C11" s="8">
        <v>3300</v>
      </c>
      <c r="D11" s="8"/>
      <c r="E11" s="8">
        <f t="shared" si="0"/>
        <v>3300</v>
      </c>
      <c r="F11" s="8">
        <v>3300</v>
      </c>
      <c r="G11" s="8"/>
      <c r="H11" s="8"/>
    </row>
    <row r="12" spans="1:11" x14ac:dyDescent="0.25">
      <c r="A12">
        <v>7</v>
      </c>
      <c r="B12" s="8" t="s">
        <v>26</v>
      </c>
      <c r="C12" s="8">
        <v>4300</v>
      </c>
      <c r="D12" s="8">
        <v>4800</v>
      </c>
      <c r="E12" s="8">
        <f t="shared" si="0"/>
        <v>9100</v>
      </c>
      <c r="F12" s="8">
        <v>4300</v>
      </c>
      <c r="G12" s="8"/>
      <c r="H12" s="8"/>
      <c r="I12" t="s">
        <v>56</v>
      </c>
    </row>
    <row r="13" spans="1:11" x14ac:dyDescent="0.25">
      <c r="A13">
        <v>8</v>
      </c>
      <c r="B13" s="8" t="s">
        <v>28</v>
      </c>
      <c r="C13" s="8">
        <v>4300</v>
      </c>
      <c r="D13" s="8"/>
      <c r="E13" s="8">
        <f t="shared" si="0"/>
        <v>4300</v>
      </c>
      <c r="F13" s="8">
        <v>4300</v>
      </c>
      <c r="G13" s="8"/>
      <c r="H13" s="8"/>
      <c r="I13" t="s">
        <v>56</v>
      </c>
    </row>
    <row r="14" spans="1:11" x14ac:dyDescent="0.25">
      <c r="A14">
        <v>9</v>
      </c>
      <c r="B14" s="37" t="s">
        <v>65</v>
      </c>
      <c r="C14" s="8">
        <v>4300</v>
      </c>
      <c r="D14" s="8"/>
      <c r="E14" s="8">
        <f t="shared" si="0"/>
        <v>4300</v>
      </c>
      <c r="F14" s="8">
        <v>4300</v>
      </c>
      <c r="G14" s="8"/>
      <c r="H14" s="8"/>
    </row>
    <row r="15" spans="1:11" x14ac:dyDescent="0.25">
      <c r="A15">
        <v>10</v>
      </c>
      <c r="B15" s="8" t="s">
        <v>60</v>
      </c>
      <c r="C15" s="8">
        <v>3300</v>
      </c>
      <c r="D15" s="8"/>
      <c r="E15" s="8">
        <f t="shared" si="0"/>
        <v>3300</v>
      </c>
      <c r="F15" s="8">
        <v>3300</v>
      </c>
      <c r="G15" s="8"/>
      <c r="H15" s="8"/>
    </row>
    <row r="16" spans="1:11" x14ac:dyDescent="0.25">
      <c r="A16">
        <v>11</v>
      </c>
      <c r="B16" s="37" t="s">
        <v>66</v>
      </c>
      <c r="C16" s="8">
        <v>4300</v>
      </c>
      <c r="D16" s="8"/>
      <c r="E16" s="8">
        <f t="shared" si="0"/>
        <v>4300</v>
      </c>
      <c r="F16" s="8">
        <v>4300</v>
      </c>
      <c r="G16" s="8"/>
      <c r="H16" s="8"/>
    </row>
    <row r="17" spans="1:10" x14ac:dyDescent="0.25">
      <c r="A17">
        <v>12</v>
      </c>
      <c r="B17" s="8" t="s">
        <v>32</v>
      </c>
      <c r="C17" s="8">
        <v>4300</v>
      </c>
      <c r="D17" s="8"/>
      <c r="E17" s="8">
        <f t="shared" si="0"/>
        <v>4300</v>
      </c>
      <c r="F17" s="8">
        <v>4300</v>
      </c>
      <c r="G17" s="8"/>
      <c r="H17" s="8"/>
      <c r="I17" t="s">
        <v>56</v>
      </c>
    </row>
    <row r="18" spans="1:10" x14ac:dyDescent="0.25">
      <c r="A18">
        <v>13</v>
      </c>
      <c r="B18" s="8" t="s">
        <v>42</v>
      </c>
      <c r="C18" s="8">
        <v>4300</v>
      </c>
      <c r="D18" s="8">
        <v>3100</v>
      </c>
      <c r="E18" s="8">
        <f>C18+D18</f>
        <v>7400</v>
      </c>
      <c r="F18" s="8">
        <v>4300</v>
      </c>
      <c r="G18" s="8"/>
      <c r="H18" s="8"/>
    </row>
    <row r="19" spans="1:10" x14ac:dyDescent="0.25">
      <c r="A19">
        <v>14</v>
      </c>
      <c r="B19" s="8" t="s">
        <v>67</v>
      </c>
      <c r="C19" s="8">
        <v>4300</v>
      </c>
      <c r="D19" s="8"/>
      <c r="E19" s="8">
        <f>C19+D19</f>
        <v>4300</v>
      </c>
      <c r="F19" s="8">
        <v>3000</v>
      </c>
      <c r="G19" s="8">
        <f>E19-F19</f>
        <v>1300</v>
      </c>
      <c r="H19" s="8"/>
    </row>
    <row r="20" spans="1:10" x14ac:dyDescent="0.25">
      <c r="A20">
        <v>15</v>
      </c>
      <c r="B20" s="17" t="s">
        <v>68</v>
      </c>
      <c r="C20" s="17">
        <v>4300</v>
      </c>
      <c r="D20" s="8"/>
      <c r="E20" s="17">
        <f>C20+D20</f>
        <v>4300</v>
      </c>
      <c r="F20" s="8">
        <v>4300</v>
      </c>
      <c r="G20" s="8">
        <f>E20-F20</f>
        <v>0</v>
      </c>
      <c r="H20" s="8"/>
      <c r="I20" t="s">
        <v>56</v>
      </c>
    </row>
    <row r="21" spans="1:10" x14ac:dyDescent="0.25">
      <c r="A21">
        <v>16</v>
      </c>
      <c r="B21" s="8"/>
      <c r="C21" s="8"/>
      <c r="D21" s="8"/>
      <c r="E21" s="8"/>
      <c r="F21" s="8"/>
      <c r="G21" s="8"/>
      <c r="H21" s="8"/>
    </row>
    <row r="22" spans="1:10" x14ac:dyDescent="0.25">
      <c r="B22" s="9"/>
      <c r="C22" s="7">
        <f>SUM(C6:C20)</f>
        <v>57400</v>
      </c>
      <c r="D22" s="7">
        <f>SUM(D6:D19)</f>
        <v>13900</v>
      </c>
      <c r="E22" s="8">
        <f>SUM(E6:E20)</f>
        <v>71300</v>
      </c>
      <c r="F22" s="8">
        <f>SUM(F6:F20)</f>
        <v>56100</v>
      </c>
      <c r="G22" s="7">
        <f>E22-F22</f>
        <v>15200</v>
      </c>
      <c r="H22" s="7"/>
    </row>
    <row r="25" spans="1:10" ht="23.25" x14ac:dyDescent="0.35">
      <c r="B25" s="26" t="s">
        <v>9</v>
      </c>
      <c r="C25" s="23"/>
      <c r="D25" s="23"/>
      <c r="E25" s="49"/>
    </row>
    <row r="26" spans="1:10" x14ac:dyDescent="0.25">
      <c r="B26" s="7" t="s">
        <v>10</v>
      </c>
      <c r="C26" s="7" t="s">
        <v>11</v>
      </c>
      <c r="D26" s="7" t="s">
        <v>12</v>
      </c>
      <c r="E26" s="7" t="s">
        <v>59</v>
      </c>
      <c r="F26" s="8"/>
      <c r="G26" s="7" t="s">
        <v>11</v>
      </c>
      <c r="H26" s="7" t="s">
        <v>12</v>
      </c>
      <c r="I26" s="7" t="s">
        <v>59</v>
      </c>
      <c r="J26" s="25"/>
    </row>
    <row r="27" spans="1:10" x14ac:dyDescent="0.25">
      <c r="B27" s="8" t="s">
        <v>58</v>
      </c>
      <c r="C27" s="12">
        <f>C22</f>
        <v>57400</v>
      </c>
      <c r="D27" s="13">
        <v>0.1</v>
      </c>
      <c r="E27" s="12"/>
      <c r="F27" s="8"/>
      <c r="G27" s="12">
        <f>F22</f>
        <v>56100</v>
      </c>
      <c r="H27" s="13">
        <v>0.1</v>
      </c>
      <c r="I27" s="8"/>
    </row>
    <row r="28" spans="1:10" x14ac:dyDescent="0.25">
      <c r="B28" s="8" t="s">
        <v>38</v>
      </c>
      <c r="C28" s="14">
        <f>'JAN 2018'!I32</f>
        <v>-17800</v>
      </c>
      <c r="D28" s="8"/>
      <c r="E28" s="8" t="s">
        <v>38</v>
      </c>
      <c r="F28" s="8"/>
      <c r="G28" s="14"/>
      <c r="H28" s="8"/>
      <c r="I28" s="8"/>
    </row>
    <row r="29" spans="1:10" x14ac:dyDescent="0.25">
      <c r="B29" s="8" t="s">
        <v>15</v>
      </c>
      <c r="C29" s="12"/>
      <c r="D29" s="8">
        <f>C27*D27</f>
        <v>5740</v>
      </c>
      <c r="E29" s="8"/>
      <c r="F29" s="8"/>
      <c r="G29" s="12"/>
      <c r="H29" s="8">
        <f>H27*C27</f>
        <v>5740</v>
      </c>
      <c r="I29" s="8"/>
    </row>
    <row r="30" spans="1:10" x14ac:dyDescent="0.25">
      <c r="B30" s="17"/>
      <c r="C30" s="12">
        <f>SUM(C27:C29)</f>
        <v>39600</v>
      </c>
      <c r="D30" s="8"/>
      <c r="E30" s="8"/>
      <c r="F30" s="8"/>
      <c r="G30" s="12">
        <f>SUM(G27:G29)</f>
        <v>56100</v>
      </c>
      <c r="H30" s="8"/>
      <c r="I30" s="8"/>
    </row>
    <row r="31" spans="1:10" x14ac:dyDescent="0.25">
      <c r="B31" s="17" t="s">
        <v>16</v>
      </c>
      <c r="C31" s="8"/>
      <c r="D31" s="8"/>
      <c r="E31" s="8"/>
      <c r="F31" s="8"/>
      <c r="G31" s="8"/>
      <c r="H31" s="8"/>
      <c r="I31" s="8"/>
    </row>
    <row r="32" spans="1:10" x14ac:dyDescent="0.25">
      <c r="B32" s="18">
        <v>43145</v>
      </c>
      <c r="C32" s="8"/>
      <c r="D32" s="8">
        <v>30000</v>
      </c>
      <c r="E32" s="8"/>
      <c r="F32" s="8"/>
      <c r="G32" s="18">
        <v>43148</v>
      </c>
      <c r="H32" s="8">
        <v>30000</v>
      </c>
      <c r="I32" s="8"/>
    </row>
    <row r="33" spans="2:10" x14ac:dyDescent="0.25">
      <c r="B33" s="20" t="s">
        <v>71</v>
      </c>
      <c r="C33" s="8"/>
      <c r="D33" s="8">
        <f>C6+C12+C17+C20</f>
        <v>15400</v>
      </c>
      <c r="E33" s="8"/>
      <c r="F33" s="20" t="s">
        <v>71</v>
      </c>
      <c r="G33" s="8"/>
      <c r="H33" s="8">
        <f>D33</f>
        <v>15400</v>
      </c>
      <c r="I33" s="8"/>
    </row>
    <row r="34" spans="2:10" x14ac:dyDescent="0.25">
      <c r="B34" s="8" t="s">
        <v>72</v>
      </c>
      <c r="C34" s="8"/>
      <c r="D34" s="8">
        <v>3100</v>
      </c>
      <c r="E34" s="8"/>
      <c r="F34" s="8" t="s">
        <v>72</v>
      </c>
      <c r="G34" s="8"/>
      <c r="H34" s="8">
        <v>3100</v>
      </c>
      <c r="I34" s="8"/>
    </row>
    <row r="35" spans="2:10" x14ac:dyDescent="0.25">
      <c r="B35" s="38">
        <v>43158</v>
      </c>
      <c r="C35" s="8"/>
      <c r="D35" s="8">
        <v>3200</v>
      </c>
      <c r="E35" s="8"/>
      <c r="F35" s="38">
        <v>43158</v>
      </c>
      <c r="G35" s="8"/>
      <c r="H35" s="8">
        <v>3200</v>
      </c>
      <c r="I35" s="8"/>
    </row>
    <row r="36" spans="2:10" x14ac:dyDescent="0.25">
      <c r="B36" s="8"/>
      <c r="C36" s="8"/>
      <c r="D36" s="8"/>
      <c r="E36" s="8"/>
      <c r="F36" s="8"/>
      <c r="G36" s="8"/>
      <c r="H36" s="8"/>
      <c r="I36" s="8"/>
    </row>
    <row r="37" spans="2:10" x14ac:dyDescent="0.25">
      <c r="B37" s="24" t="s">
        <v>8</v>
      </c>
      <c r="C37" s="21">
        <f>C30</f>
        <v>39600</v>
      </c>
      <c r="D37" s="21">
        <f>SUM(D29:D36)</f>
        <v>57440</v>
      </c>
      <c r="E37" s="21">
        <f>C37-D37</f>
        <v>-17840</v>
      </c>
      <c r="F37" s="8"/>
      <c r="G37" s="21">
        <f>G30</f>
        <v>56100</v>
      </c>
      <c r="H37" s="21">
        <f>SUM(H29:H36)</f>
        <v>57440</v>
      </c>
      <c r="I37" s="21">
        <f>G37-H37</f>
        <v>-1340</v>
      </c>
      <c r="J37" s="23"/>
    </row>
    <row r="38" spans="2:10" x14ac:dyDescent="0.25">
      <c r="F38" s="23"/>
    </row>
    <row r="39" spans="2:10" x14ac:dyDescent="0.25">
      <c r="B39" s="23" t="s">
        <v>20</v>
      </c>
      <c r="D39" s="23" t="s">
        <v>18</v>
      </c>
      <c r="G39" s="23" t="s">
        <v>19</v>
      </c>
    </row>
    <row r="41" spans="2:10" x14ac:dyDescent="0.25">
      <c r="B41" t="s">
        <v>77</v>
      </c>
      <c r="D41" t="s">
        <v>78</v>
      </c>
      <c r="G41" t="s">
        <v>79</v>
      </c>
    </row>
  </sheetData>
  <pageMargins left="0.25" right="0.25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topLeftCell="A13" workbookViewId="0">
      <selection activeCell="D37" sqref="D37"/>
    </sheetView>
  </sheetViews>
  <sheetFormatPr defaultRowHeight="15" x14ac:dyDescent="0.25"/>
  <cols>
    <col min="1" max="1" width="2.7109375" customWidth="1"/>
    <col min="2" max="2" width="20.140625" customWidth="1"/>
    <col min="5" max="5" width="10.28515625" customWidth="1"/>
    <col min="6" max="6" width="11.28515625" customWidth="1"/>
    <col min="7" max="7" width="10.85546875" customWidth="1"/>
    <col min="8" max="8" width="10.140625" customWidth="1"/>
  </cols>
  <sheetData>
    <row r="1" spans="1:9" ht="18.75" x14ac:dyDescent="0.25">
      <c r="A1" s="27"/>
      <c r="B1" s="30"/>
      <c r="C1" s="34" t="s">
        <v>61</v>
      </c>
      <c r="D1" s="34"/>
      <c r="E1" s="34"/>
      <c r="F1" s="35"/>
      <c r="G1" s="6"/>
      <c r="H1" s="6"/>
    </row>
    <row r="2" spans="1:9" ht="18.75" x14ac:dyDescent="0.3">
      <c r="C2" s="36" t="s">
        <v>62</v>
      </c>
      <c r="D2" s="36"/>
      <c r="E2" s="36"/>
      <c r="F2" s="29"/>
    </row>
    <row r="3" spans="1:9" ht="18.75" x14ac:dyDescent="0.3">
      <c r="C3" s="36" t="s">
        <v>73</v>
      </c>
      <c r="D3" s="36"/>
      <c r="E3" s="36"/>
      <c r="F3" s="29"/>
    </row>
    <row r="4" spans="1:9" x14ac:dyDescent="0.25">
      <c r="B4" s="7" t="s">
        <v>1</v>
      </c>
      <c r="C4" s="7" t="s">
        <v>2</v>
      </c>
      <c r="D4" s="7" t="s">
        <v>3</v>
      </c>
      <c r="E4" s="7" t="s">
        <v>4</v>
      </c>
      <c r="F4" s="7" t="s">
        <v>5</v>
      </c>
      <c r="G4" s="7" t="s">
        <v>6</v>
      </c>
      <c r="H4" s="7"/>
    </row>
    <row r="5" spans="1:9" x14ac:dyDescent="0.25">
      <c r="A5">
        <v>1</v>
      </c>
      <c r="B5" s="8" t="s">
        <v>55</v>
      </c>
      <c r="C5" s="8">
        <v>2500</v>
      </c>
      <c r="D5" s="8"/>
      <c r="E5" s="8">
        <f>C5+D5</f>
        <v>2500</v>
      </c>
      <c r="F5" s="8">
        <v>2500</v>
      </c>
      <c r="G5" s="8">
        <f>E5-F5</f>
        <v>0</v>
      </c>
      <c r="H5" s="8"/>
    </row>
    <row r="6" spans="1:9" x14ac:dyDescent="0.25">
      <c r="A6">
        <v>2</v>
      </c>
      <c r="B6" s="8" t="s">
        <v>69</v>
      </c>
      <c r="C6" s="8">
        <v>3300</v>
      </c>
      <c r="D6" s="8"/>
      <c r="E6" s="8">
        <f t="shared" ref="E6:E15" si="0">C6+D6</f>
        <v>3300</v>
      </c>
      <c r="F6" s="8">
        <v>3300</v>
      </c>
      <c r="G6" s="8">
        <f t="shared" ref="G6:G20" si="1">E6-F6</f>
        <v>0</v>
      </c>
      <c r="H6" s="8"/>
    </row>
    <row r="7" spans="1:9" x14ac:dyDescent="0.25">
      <c r="A7">
        <v>3</v>
      </c>
      <c r="B7" s="8" t="s">
        <v>57</v>
      </c>
      <c r="C7" s="8">
        <v>3300</v>
      </c>
      <c r="D7" s="8"/>
      <c r="E7" s="8">
        <f t="shared" si="0"/>
        <v>3300</v>
      </c>
      <c r="F7" s="8">
        <v>3300</v>
      </c>
      <c r="G7" s="8">
        <f t="shared" si="1"/>
        <v>0</v>
      </c>
      <c r="H7" s="8"/>
    </row>
    <row r="8" spans="1:9" x14ac:dyDescent="0.25">
      <c r="A8">
        <v>4</v>
      </c>
      <c r="B8" s="8" t="s">
        <v>39</v>
      </c>
      <c r="C8" s="8">
        <v>3000</v>
      </c>
      <c r="D8" s="8"/>
      <c r="E8" s="8">
        <f t="shared" si="0"/>
        <v>3000</v>
      </c>
      <c r="F8" s="8">
        <v>3000</v>
      </c>
      <c r="G8" s="8">
        <f t="shared" si="1"/>
        <v>0</v>
      </c>
      <c r="H8" s="8"/>
    </row>
    <row r="9" spans="1:9" x14ac:dyDescent="0.25">
      <c r="A9">
        <v>5</v>
      </c>
      <c r="B9" s="8" t="s">
        <v>64</v>
      </c>
      <c r="C9" s="8">
        <v>4300</v>
      </c>
      <c r="D9" s="8"/>
      <c r="E9" s="8">
        <f t="shared" si="0"/>
        <v>4300</v>
      </c>
      <c r="F9" s="8">
        <v>4300</v>
      </c>
      <c r="G9" s="8">
        <f t="shared" si="1"/>
        <v>0</v>
      </c>
      <c r="H9" s="8"/>
    </row>
    <row r="10" spans="1:9" x14ac:dyDescent="0.25">
      <c r="A10">
        <v>6</v>
      </c>
      <c r="B10" s="8" t="s">
        <v>82</v>
      </c>
      <c r="C10" s="8">
        <v>3300</v>
      </c>
      <c r="D10" s="8"/>
      <c r="E10" s="8">
        <f t="shared" si="0"/>
        <v>3300</v>
      </c>
      <c r="F10" s="8">
        <v>3300</v>
      </c>
      <c r="G10" s="8">
        <f t="shared" si="1"/>
        <v>0</v>
      </c>
      <c r="H10" s="8"/>
    </row>
    <row r="11" spans="1:9" x14ac:dyDescent="0.25">
      <c r="A11">
        <v>7</v>
      </c>
      <c r="B11" s="8" t="s">
        <v>81</v>
      </c>
      <c r="C11" s="8">
        <v>4300</v>
      </c>
      <c r="D11" s="8"/>
      <c r="E11" s="8">
        <f t="shared" si="0"/>
        <v>4300</v>
      </c>
      <c r="F11" s="8">
        <v>4300</v>
      </c>
      <c r="G11" s="8">
        <f t="shared" si="1"/>
        <v>0</v>
      </c>
      <c r="H11" s="8"/>
    </row>
    <row r="12" spans="1:9" x14ac:dyDescent="0.25">
      <c r="A12">
        <v>8</v>
      </c>
      <c r="B12" s="8" t="s">
        <v>28</v>
      </c>
      <c r="C12" s="8"/>
      <c r="D12" s="8"/>
      <c r="E12" s="8"/>
      <c r="F12" s="8"/>
      <c r="G12" s="8">
        <f t="shared" si="1"/>
        <v>0</v>
      </c>
      <c r="H12" s="8"/>
    </row>
    <row r="13" spans="1:9" x14ac:dyDescent="0.25">
      <c r="A13">
        <v>9</v>
      </c>
      <c r="B13" s="37" t="s">
        <v>65</v>
      </c>
      <c r="C13" s="8">
        <v>4300</v>
      </c>
      <c r="D13" s="8"/>
      <c r="E13" s="8">
        <f t="shared" si="0"/>
        <v>4300</v>
      </c>
      <c r="F13" s="8">
        <v>4300</v>
      </c>
      <c r="G13" s="8">
        <f t="shared" si="1"/>
        <v>0</v>
      </c>
      <c r="H13" s="8"/>
      <c r="I13" t="s">
        <v>56</v>
      </c>
    </row>
    <row r="14" spans="1:9" x14ac:dyDescent="0.25">
      <c r="A14">
        <v>10</v>
      </c>
      <c r="B14" s="8" t="s">
        <v>60</v>
      </c>
      <c r="C14" s="8">
        <v>3300</v>
      </c>
      <c r="D14" s="8"/>
      <c r="E14" s="8">
        <f t="shared" si="0"/>
        <v>3300</v>
      </c>
      <c r="F14" s="8">
        <v>3300</v>
      </c>
      <c r="G14" s="8">
        <f t="shared" si="1"/>
        <v>0</v>
      </c>
      <c r="H14" s="8"/>
    </row>
    <row r="15" spans="1:9" x14ac:dyDescent="0.25">
      <c r="A15">
        <v>11</v>
      </c>
      <c r="B15" s="37" t="s">
        <v>66</v>
      </c>
      <c r="C15" s="8">
        <v>4300</v>
      </c>
      <c r="D15" s="8"/>
      <c r="E15" s="8">
        <f t="shared" si="0"/>
        <v>4300</v>
      </c>
      <c r="F15" s="8">
        <v>4300</v>
      </c>
      <c r="G15" s="8">
        <f t="shared" si="1"/>
        <v>0</v>
      </c>
      <c r="H15" s="8"/>
    </row>
    <row r="16" spans="1:9" x14ac:dyDescent="0.25">
      <c r="A16">
        <v>12</v>
      </c>
      <c r="B16" s="8" t="s">
        <v>32</v>
      </c>
      <c r="C16" s="8"/>
      <c r="D16" s="8"/>
      <c r="E16" s="8"/>
      <c r="F16" s="8"/>
      <c r="G16" s="8">
        <f t="shared" si="1"/>
        <v>0</v>
      </c>
      <c r="H16" s="8"/>
    </row>
    <row r="17" spans="1:9" x14ac:dyDescent="0.25">
      <c r="A17">
        <v>13</v>
      </c>
      <c r="B17" s="8" t="s">
        <v>42</v>
      </c>
      <c r="C17" s="8">
        <v>4300</v>
      </c>
      <c r="D17" s="8"/>
      <c r="E17" s="8">
        <f>C17+D17</f>
        <v>4300</v>
      </c>
      <c r="F17" s="8">
        <v>4300</v>
      </c>
      <c r="G17" s="8">
        <f t="shared" si="1"/>
        <v>0</v>
      </c>
      <c r="H17" s="8"/>
    </row>
    <row r="18" spans="1:9" x14ac:dyDescent="0.25">
      <c r="A18">
        <v>14</v>
      </c>
      <c r="B18" s="8" t="s">
        <v>67</v>
      </c>
      <c r="C18" s="8">
        <v>4300</v>
      </c>
      <c r="D18" s="8">
        <v>1300</v>
      </c>
      <c r="E18" s="8">
        <f>C18+D18</f>
        <v>5600</v>
      </c>
      <c r="F18" s="8">
        <v>5600</v>
      </c>
      <c r="G18" s="8">
        <f t="shared" si="1"/>
        <v>0</v>
      </c>
      <c r="H18" s="8"/>
    </row>
    <row r="19" spans="1:9" x14ac:dyDescent="0.25">
      <c r="A19">
        <v>15</v>
      </c>
      <c r="B19" s="17" t="s">
        <v>68</v>
      </c>
      <c r="C19" s="17">
        <v>4300</v>
      </c>
      <c r="D19" s="8"/>
      <c r="E19" s="17">
        <f>C19+D19</f>
        <v>4300</v>
      </c>
      <c r="F19" s="8">
        <v>4300</v>
      </c>
      <c r="G19" s="8">
        <f t="shared" si="1"/>
        <v>0</v>
      </c>
      <c r="H19" s="8"/>
    </row>
    <row r="20" spans="1:9" x14ac:dyDescent="0.25">
      <c r="A20">
        <v>16</v>
      </c>
      <c r="B20" s="8"/>
      <c r="C20" s="8"/>
      <c r="D20" s="8"/>
      <c r="E20" s="8"/>
      <c r="F20" s="8"/>
      <c r="G20" s="8">
        <f t="shared" si="1"/>
        <v>0</v>
      </c>
      <c r="H20" s="8"/>
    </row>
    <row r="21" spans="1:9" x14ac:dyDescent="0.25">
      <c r="B21" s="9"/>
      <c r="C21" s="7">
        <f>SUM(C5:C19)</f>
        <v>48800</v>
      </c>
      <c r="D21" s="7">
        <f>SUM(D5:D20)</f>
        <v>1300</v>
      </c>
      <c r="E21" s="8">
        <f>SUM(E5:E19)</f>
        <v>50100</v>
      </c>
      <c r="F21" s="8">
        <f>SUM(F5:F20)</f>
        <v>50100</v>
      </c>
      <c r="G21" s="7">
        <f>E21-F21</f>
        <v>0</v>
      </c>
      <c r="H21" s="7"/>
    </row>
    <row r="23" spans="1:9" ht="23.25" x14ac:dyDescent="0.35">
      <c r="B23" s="26" t="s">
        <v>9</v>
      </c>
    </row>
    <row r="24" spans="1:9" x14ac:dyDescent="0.25">
      <c r="B24" t="s">
        <v>83</v>
      </c>
      <c r="C24" s="23"/>
      <c r="D24" s="23"/>
      <c r="E24" s="23"/>
      <c r="F24" s="23" t="s">
        <v>84</v>
      </c>
    </row>
    <row r="25" spans="1:9" x14ac:dyDescent="0.25">
      <c r="B25" s="7" t="s">
        <v>10</v>
      </c>
      <c r="C25" s="7" t="s">
        <v>11</v>
      </c>
      <c r="D25" s="7" t="s">
        <v>12</v>
      </c>
      <c r="E25" s="7" t="s">
        <v>59</v>
      </c>
      <c r="F25" s="7" t="s">
        <v>75</v>
      </c>
      <c r="G25" s="7" t="s">
        <v>11</v>
      </c>
      <c r="H25" s="7" t="s">
        <v>12</v>
      </c>
      <c r="I25" s="7" t="s">
        <v>59</v>
      </c>
    </row>
    <row r="26" spans="1:9" x14ac:dyDescent="0.25">
      <c r="B26" s="8" t="s">
        <v>74</v>
      </c>
      <c r="C26" s="12">
        <f>C21</f>
        <v>48800</v>
      </c>
      <c r="D26" s="13">
        <v>0.1</v>
      </c>
      <c r="E26" s="12"/>
      <c r="F26" s="12" t="s">
        <v>74</v>
      </c>
      <c r="G26" s="12">
        <f>F21</f>
        <v>50100</v>
      </c>
      <c r="H26" s="13">
        <v>0.1</v>
      </c>
      <c r="I26" s="8"/>
    </row>
    <row r="27" spans="1:9" x14ac:dyDescent="0.25">
      <c r="B27" s="8" t="s">
        <v>76</v>
      </c>
      <c r="C27" s="14">
        <f>'FEB2018'!E37</f>
        <v>-17840</v>
      </c>
      <c r="D27" s="8"/>
      <c r="E27" s="8"/>
      <c r="F27" s="8" t="s">
        <v>38</v>
      </c>
      <c r="G27" s="14">
        <f>'FEB2018'!I37</f>
        <v>-1340</v>
      </c>
      <c r="H27" s="8"/>
      <c r="I27" s="8"/>
    </row>
    <row r="28" spans="1:9" x14ac:dyDescent="0.25">
      <c r="B28" s="8" t="s">
        <v>15</v>
      </c>
      <c r="C28" s="12"/>
      <c r="D28" s="8">
        <f>C26*D26</f>
        <v>4880</v>
      </c>
      <c r="E28" s="8"/>
      <c r="F28" s="8"/>
      <c r="G28" s="12"/>
      <c r="H28" s="8">
        <f>H26*C26</f>
        <v>4880</v>
      </c>
      <c r="I28" s="8"/>
    </row>
    <row r="29" spans="1:9" x14ac:dyDescent="0.25">
      <c r="B29" s="17"/>
      <c r="C29" s="12">
        <f>SUM(C26:C28)</f>
        <v>30960</v>
      </c>
      <c r="D29" s="8"/>
      <c r="E29" s="8"/>
      <c r="F29" s="8"/>
      <c r="G29" s="12">
        <f>SUM(G26:G28)</f>
        <v>48760</v>
      </c>
      <c r="H29" s="8"/>
      <c r="I29" s="8"/>
    </row>
    <row r="30" spans="1:9" x14ac:dyDescent="0.25">
      <c r="B30" s="20" t="s">
        <v>16</v>
      </c>
      <c r="C30" s="8"/>
      <c r="D30" s="8"/>
      <c r="E30" s="8"/>
      <c r="F30" s="7" t="s">
        <v>16</v>
      </c>
      <c r="G30" s="8"/>
      <c r="H30" s="8"/>
      <c r="I30" s="8"/>
    </row>
    <row r="31" spans="1:9" x14ac:dyDescent="0.25">
      <c r="B31" s="18" t="s">
        <v>80</v>
      </c>
      <c r="C31" s="8"/>
      <c r="D31" s="8">
        <v>44310</v>
      </c>
      <c r="E31" s="8"/>
      <c r="F31" s="18" t="s">
        <v>80</v>
      </c>
      <c r="G31" s="18"/>
      <c r="H31" s="8">
        <v>44310</v>
      </c>
      <c r="I31" s="8"/>
    </row>
    <row r="32" spans="1:9" x14ac:dyDescent="0.25">
      <c r="B32" s="20"/>
      <c r="C32" s="8"/>
      <c r="D32" s="8"/>
      <c r="E32" s="20"/>
      <c r="F32" s="20"/>
      <c r="G32" s="8"/>
      <c r="H32" s="8"/>
      <c r="I32" s="8"/>
    </row>
    <row r="33" spans="2:9" x14ac:dyDescent="0.25">
      <c r="B33" s="8"/>
      <c r="C33" s="8"/>
      <c r="D33" s="8"/>
      <c r="E33" s="8"/>
      <c r="F33" s="8"/>
      <c r="G33" s="8"/>
      <c r="H33" s="8"/>
      <c r="I33" s="8"/>
    </row>
    <row r="34" spans="2:9" x14ac:dyDescent="0.25">
      <c r="B34" s="38"/>
      <c r="C34" s="8"/>
      <c r="D34" s="8"/>
      <c r="E34" s="38"/>
      <c r="F34" s="38"/>
      <c r="G34" s="8"/>
      <c r="H34" s="8"/>
      <c r="I34" s="8"/>
    </row>
    <row r="35" spans="2:9" x14ac:dyDescent="0.25">
      <c r="B35" s="8"/>
      <c r="C35" s="8"/>
      <c r="D35" s="8"/>
      <c r="E35" s="8"/>
      <c r="F35" s="8"/>
      <c r="G35" s="8"/>
      <c r="H35" s="8"/>
      <c r="I35" s="8"/>
    </row>
    <row r="36" spans="2:9" x14ac:dyDescent="0.25">
      <c r="B36" s="24" t="s">
        <v>8</v>
      </c>
      <c r="C36" s="39">
        <f>C29</f>
        <v>30960</v>
      </c>
      <c r="D36" s="39">
        <f>SUM(D28:D35)</f>
        <v>49190</v>
      </c>
      <c r="E36" s="39">
        <f>C36-D36</f>
        <v>-18230</v>
      </c>
      <c r="F36" s="39"/>
      <c r="G36" s="39">
        <f>G29</f>
        <v>48760</v>
      </c>
      <c r="H36" s="39">
        <f>SUM(H28:H35)</f>
        <v>49190</v>
      </c>
      <c r="I36" s="39">
        <f>G36-H36</f>
        <v>-430</v>
      </c>
    </row>
    <row r="37" spans="2:9" x14ac:dyDescent="0.25">
      <c r="F37" s="23"/>
    </row>
    <row r="39" spans="2:9" x14ac:dyDescent="0.25">
      <c r="B39" s="23" t="s">
        <v>20</v>
      </c>
      <c r="D39" s="23" t="s">
        <v>18</v>
      </c>
      <c r="G39" s="23" t="s">
        <v>19</v>
      </c>
    </row>
    <row r="41" spans="2:9" x14ac:dyDescent="0.25">
      <c r="B41" t="s">
        <v>77</v>
      </c>
      <c r="D41" t="s">
        <v>78</v>
      </c>
      <c r="G41" t="s">
        <v>79</v>
      </c>
    </row>
  </sheetData>
  <pageMargins left="0.25" right="0.25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1"/>
  <sheetViews>
    <sheetView topLeftCell="A16" workbookViewId="0">
      <selection activeCell="C30" sqref="C30"/>
    </sheetView>
  </sheetViews>
  <sheetFormatPr defaultRowHeight="15" x14ac:dyDescent="0.25"/>
  <cols>
    <col min="1" max="1" width="3.7109375" customWidth="1"/>
    <col min="2" max="2" width="19.7109375" customWidth="1"/>
    <col min="4" max="4" width="8.140625" customWidth="1"/>
    <col min="5" max="6" width="10.28515625" customWidth="1"/>
    <col min="7" max="7" width="10.140625" customWidth="1"/>
  </cols>
  <sheetData>
    <row r="1" spans="1:13" ht="18.75" x14ac:dyDescent="0.25">
      <c r="A1" s="27"/>
      <c r="B1" s="30"/>
      <c r="C1" s="34" t="s">
        <v>61</v>
      </c>
      <c r="D1" s="34"/>
      <c r="E1" s="34"/>
      <c r="F1" s="35"/>
      <c r="G1" s="6"/>
      <c r="H1" s="6"/>
    </row>
    <row r="2" spans="1:13" ht="18.75" x14ac:dyDescent="0.3">
      <c r="C2" s="36" t="s">
        <v>62</v>
      </c>
      <c r="D2" s="36"/>
      <c r="E2" s="36"/>
      <c r="F2" s="29"/>
    </row>
    <row r="3" spans="1:13" ht="18.75" x14ac:dyDescent="0.3">
      <c r="C3" s="36" t="s">
        <v>85</v>
      </c>
      <c r="D3" s="36"/>
      <c r="E3" s="36"/>
      <c r="F3" s="29"/>
    </row>
    <row r="4" spans="1:13" x14ac:dyDescent="0.25">
      <c r="B4" s="7" t="s">
        <v>1</v>
      </c>
      <c r="C4" s="7" t="s">
        <v>2</v>
      </c>
      <c r="D4" s="7" t="s">
        <v>3</v>
      </c>
      <c r="E4" s="7" t="s">
        <v>4</v>
      </c>
      <c r="F4" s="7" t="s">
        <v>5</v>
      </c>
      <c r="G4" s="7" t="s">
        <v>6</v>
      </c>
      <c r="H4" s="7"/>
      <c r="L4" s="23"/>
      <c r="M4" s="23"/>
    </row>
    <row r="5" spans="1:13" x14ac:dyDescent="0.25">
      <c r="A5">
        <v>1</v>
      </c>
      <c r="B5" s="8" t="s">
        <v>55</v>
      </c>
      <c r="C5" s="8">
        <v>2500</v>
      </c>
      <c r="D5" s="8"/>
      <c r="E5" s="8">
        <f>C5+D5</f>
        <v>2500</v>
      </c>
      <c r="F5" s="8">
        <v>2500</v>
      </c>
      <c r="G5" s="8">
        <f>E5-F5</f>
        <v>0</v>
      </c>
      <c r="H5" s="8"/>
      <c r="I5" t="s">
        <v>56</v>
      </c>
      <c r="L5" s="23"/>
      <c r="M5" s="23"/>
    </row>
    <row r="6" spans="1:13" x14ac:dyDescent="0.25">
      <c r="A6">
        <v>2</v>
      </c>
      <c r="B6" s="8" t="s">
        <v>69</v>
      </c>
      <c r="C6" s="8">
        <v>3300</v>
      </c>
      <c r="D6" s="8"/>
      <c r="E6" s="8">
        <f t="shared" ref="E6:E15" si="0">C6+D6</f>
        <v>3300</v>
      </c>
      <c r="F6" s="8">
        <v>3300</v>
      </c>
      <c r="G6" s="8">
        <f t="shared" ref="G6:G20" si="1">E6-F6</f>
        <v>0</v>
      </c>
      <c r="H6" s="8"/>
      <c r="L6" s="23"/>
      <c r="M6" s="23"/>
    </row>
    <row r="7" spans="1:13" x14ac:dyDescent="0.25">
      <c r="A7">
        <v>3</v>
      </c>
      <c r="B7" s="8" t="s">
        <v>57</v>
      </c>
      <c r="C7" s="8">
        <v>3300</v>
      </c>
      <c r="D7" s="8"/>
      <c r="E7" s="8">
        <f t="shared" si="0"/>
        <v>3300</v>
      </c>
      <c r="F7" s="8">
        <v>3200</v>
      </c>
      <c r="G7" s="8">
        <f t="shared" si="1"/>
        <v>100</v>
      </c>
      <c r="H7" s="8"/>
      <c r="L7" s="23"/>
      <c r="M7" s="23"/>
    </row>
    <row r="8" spans="1:13" x14ac:dyDescent="0.25">
      <c r="A8">
        <v>4</v>
      </c>
      <c r="B8" s="8" t="s">
        <v>39</v>
      </c>
      <c r="C8" s="8">
        <v>3000</v>
      </c>
      <c r="D8" s="8"/>
      <c r="E8" s="8">
        <f t="shared" si="0"/>
        <v>3000</v>
      </c>
      <c r="F8" s="8">
        <v>3000</v>
      </c>
      <c r="G8" s="8">
        <f t="shared" si="1"/>
        <v>0</v>
      </c>
      <c r="H8" s="8"/>
      <c r="L8" s="23"/>
      <c r="M8" s="23"/>
    </row>
    <row r="9" spans="1:13" x14ac:dyDescent="0.25">
      <c r="A9">
        <v>5</v>
      </c>
      <c r="B9" s="8" t="s">
        <v>64</v>
      </c>
      <c r="C9" s="8">
        <v>4300</v>
      </c>
      <c r="D9" s="8"/>
      <c r="E9" s="8">
        <f t="shared" si="0"/>
        <v>4300</v>
      </c>
      <c r="F9" s="8">
        <v>2000</v>
      </c>
      <c r="G9" s="8">
        <f t="shared" si="1"/>
        <v>2300</v>
      </c>
      <c r="H9" s="8"/>
      <c r="L9" s="23"/>
      <c r="M9" s="23"/>
    </row>
    <row r="10" spans="1:13" x14ac:dyDescent="0.25">
      <c r="A10">
        <v>6</v>
      </c>
      <c r="B10" s="8" t="s">
        <v>82</v>
      </c>
      <c r="C10" s="8">
        <v>3300</v>
      </c>
      <c r="D10" s="8"/>
      <c r="E10" s="8">
        <f t="shared" si="0"/>
        <v>3300</v>
      </c>
      <c r="F10" s="8">
        <v>3300</v>
      </c>
      <c r="G10" s="8">
        <f t="shared" si="1"/>
        <v>0</v>
      </c>
      <c r="H10" s="8"/>
      <c r="L10" s="23"/>
      <c r="M10" s="23"/>
    </row>
    <row r="11" spans="1:13" x14ac:dyDescent="0.25">
      <c r="A11">
        <v>7</v>
      </c>
      <c r="B11" s="8" t="s">
        <v>81</v>
      </c>
      <c r="C11" s="8">
        <v>4300</v>
      </c>
      <c r="D11" s="8"/>
      <c r="E11" s="8">
        <f t="shared" si="0"/>
        <v>4300</v>
      </c>
      <c r="F11" s="8">
        <v>4300</v>
      </c>
      <c r="G11" s="8">
        <f t="shared" si="1"/>
        <v>0</v>
      </c>
      <c r="H11" s="8"/>
      <c r="L11" s="23"/>
      <c r="M11" s="23"/>
    </row>
    <row r="12" spans="1:13" x14ac:dyDescent="0.25">
      <c r="A12">
        <v>8</v>
      </c>
      <c r="B12" s="8" t="s">
        <v>28</v>
      </c>
      <c r="C12" s="8"/>
      <c r="D12" s="8"/>
      <c r="E12" s="8"/>
      <c r="F12" s="8"/>
      <c r="G12" s="8">
        <f t="shared" si="1"/>
        <v>0</v>
      </c>
      <c r="H12" s="8"/>
      <c r="L12" s="23"/>
      <c r="M12" s="23"/>
    </row>
    <row r="13" spans="1:13" x14ac:dyDescent="0.25">
      <c r="A13">
        <v>9</v>
      </c>
      <c r="B13" s="37" t="s">
        <v>40</v>
      </c>
      <c r="C13" s="8"/>
      <c r="D13" s="8"/>
      <c r="E13" s="8"/>
      <c r="F13" s="8"/>
      <c r="G13" s="8"/>
      <c r="H13" s="8"/>
      <c r="L13" s="23"/>
      <c r="M13" s="23"/>
    </row>
    <row r="14" spans="1:13" x14ac:dyDescent="0.25">
      <c r="A14">
        <v>10</v>
      </c>
      <c r="B14" s="8" t="s">
        <v>60</v>
      </c>
      <c r="C14" s="8"/>
      <c r="D14" s="8"/>
      <c r="E14" s="8">
        <f t="shared" si="0"/>
        <v>0</v>
      </c>
      <c r="F14" s="8"/>
      <c r="G14" s="8">
        <f t="shared" si="1"/>
        <v>0</v>
      </c>
      <c r="H14" s="8"/>
      <c r="I14" t="s">
        <v>87</v>
      </c>
      <c r="L14" s="23"/>
      <c r="M14" s="23"/>
    </row>
    <row r="15" spans="1:13" x14ac:dyDescent="0.25">
      <c r="A15">
        <v>11</v>
      </c>
      <c r="B15" s="37" t="s">
        <v>66</v>
      </c>
      <c r="C15" s="8">
        <v>4300</v>
      </c>
      <c r="D15" s="8"/>
      <c r="E15" s="8">
        <f t="shared" si="0"/>
        <v>4300</v>
      </c>
      <c r="F15" s="8">
        <v>4000</v>
      </c>
      <c r="G15" s="8">
        <f t="shared" si="1"/>
        <v>300</v>
      </c>
      <c r="H15" s="8"/>
      <c r="L15" s="23"/>
      <c r="M15" s="23"/>
    </row>
    <row r="16" spans="1:13" x14ac:dyDescent="0.25">
      <c r="A16">
        <v>12</v>
      </c>
      <c r="B16" s="8" t="s">
        <v>32</v>
      </c>
      <c r="C16" s="8"/>
      <c r="D16" s="8"/>
      <c r="E16" s="8"/>
      <c r="F16" s="8"/>
      <c r="G16" s="8">
        <f t="shared" si="1"/>
        <v>0</v>
      </c>
      <c r="H16" s="8"/>
      <c r="L16" s="23"/>
      <c r="M16" s="23"/>
    </row>
    <row r="17" spans="1:13" x14ac:dyDescent="0.25">
      <c r="A17">
        <v>13</v>
      </c>
      <c r="B17" s="8" t="s">
        <v>42</v>
      </c>
      <c r="C17" s="8">
        <v>4300</v>
      </c>
      <c r="D17" s="8"/>
      <c r="E17" s="8">
        <f>C17+D17</f>
        <v>4300</v>
      </c>
      <c r="F17" s="8">
        <v>4300</v>
      </c>
      <c r="G17" s="8">
        <f t="shared" si="1"/>
        <v>0</v>
      </c>
      <c r="H17" s="8"/>
      <c r="L17" s="23"/>
      <c r="M17" s="23"/>
    </row>
    <row r="18" spans="1:13" x14ac:dyDescent="0.25">
      <c r="A18">
        <v>14</v>
      </c>
      <c r="B18" s="8" t="s">
        <v>67</v>
      </c>
      <c r="C18" s="8">
        <v>4300</v>
      </c>
      <c r="D18" s="8"/>
      <c r="E18" s="8">
        <f>C18+D18</f>
        <v>4300</v>
      </c>
      <c r="F18" s="8">
        <v>4300</v>
      </c>
      <c r="G18" s="8">
        <f t="shared" si="1"/>
        <v>0</v>
      </c>
      <c r="H18" s="8"/>
      <c r="L18" s="23"/>
      <c r="M18" s="23"/>
    </row>
    <row r="19" spans="1:13" x14ac:dyDescent="0.25">
      <c r="A19">
        <v>15</v>
      </c>
      <c r="B19" s="17" t="s">
        <v>68</v>
      </c>
      <c r="C19" s="17">
        <v>4300</v>
      </c>
      <c r="D19" s="8"/>
      <c r="E19" s="17">
        <f>C19+D19</f>
        <v>4300</v>
      </c>
      <c r="F19" s="8">
        <v>4300</v>
      </c>
      <c r="G19" s="8">
        <f t="shared" si="1"/>
        <v>0</v>
      </c>
      <c r="H19" s="8"/>
      <c r="L19" s="40"/>
      <c r="M19" s="23"/>
    </row>
    <row r="20" spans="1:13" x14ac:dyDescent="0.25">
      <c r="A20">
        <v>16</v>
      </c>
      <c r="B20" s="8"/>
      <c r="C20" s="8"/>
      <c r="D20" s="8"/>
      <c r="E20" s="8"/>
      <c r="F20" s="8"/>
      <c r="G20" s="8">
        <f t="shared" si="1"/>
        <v>0</v>
      </c>
      <c r="H20" s="8"/>
      <c r="L20" s="23"/>
      <c r="M20" s="23"/>
    </row>
    <row r="21" spans="1:13" x14ac:dyDescent="0.25">
      <c r="B21" s="9"/>
      <c r="C21" s="7">
        <f>SUM(C5:C20)</f>
        <v>41200</v>
      </c>
      <c r="D21" s="7">
        <f>SUM(D5:D18)</f>
        <v>0</v>
      </c>
      <c r="E21" s="8">
        <f>SUM(E5:E19)</f>
        <v>41200</v>
      </c>
      <c r="F21" s="8">
        <f>SUM(F5:F20)</f>
        <v>38500</v>
      </c>
      <c r="G21" s="7">
        <f>E21-F21</f>
        <v>2700</v>
      </c>
      <c r="H21" s="7"/>
      <c r="L21" s="23"/>
      <c r="M21" s="23"/>
    </row>
    <row r="22" spans="1:13" x14ac:dyDescent="0.25">
      <c r="L22" s="23"/>
      <c r="M22" s="23"/>
    </row>
    <row r="23" spans="1:13" ht="23.25" x14ac:dyDescent="0.35">
      <c r="B23" s="26" t="s">
        <v>9</v>
      </c>
      <c r="L23" s="23"/>
      <c r="M23" s="23"/>
    </row>
    <row r="24" spans="1:13" x14ac:dyDescent="0.25">
      <c r="B24" t="s">
        <v>83</v>
      </c>
      <c r="C24" s="23"/>
      <c r="D24" s="23"/>
      <c r="E24" s="23"/>
      <c r="F24" s="23" t="s">
        <v>84</v>
      </c>
    </row>
    <row r="25" spans="1:13" x14ac:dyDescent="0.25">
      <c r="B25" s="7" t="s">
        <v>10</v>
      </c>
      <c r="C25" s="7" t="s">
        <v>11</v>
      </c>
      <c r="D25" s="7" t="s">
        <v>12</v>
      </c>
      <c r="E25" s="7" t="s">
        <v>59</v>
      </c>
      <c r="F25" s="7" t="s">
        <v>75</v>
      </c>
      <c r="G25" s="7" t="s">
        <v>11</v>
      </c>
      <c r="H25" s="7" t="s">
        <v>12</v>
      </c>
      <c r="I25" s="7" t="s">
        <v>59</v>
      </c>
    </row>
    <row r="26" spans="1:13" x14ac:dyDescent="0.25">
      <c r="B26" s="8" t="s">
        <v>86</v>
      </c>
      <c r="C26" s="12">
        <f>C21</f>
        <v>41200</v>
      </c>
      <c r="D26" s="13">
        <v>0.1</v>
      </c>
      <c r="E26" s="12"/>
      <c r="F26" s="12" t="s">
        <v>86</v>
      </c>
      <c r="G26" s="12">
        <f>F21</f>
        <v>38500</v>
      </c>
      <c r="H26" s="13">
        <v>0.1</v>
      </c>
      <c r="I26" s="8"/>
    </row>
    <row r="27" spans="1:13" x14ac:dyDescent="0.25">
      <c r="B27" s="8" t="s">
        <v>76</v>
      </c>
      <c r="C27" s="14">
        <f>MARCH!E36</f>
        <v>-18230</v>
      </c>
      <c r="D27" s="8"/>
      <c r="E27" s="8"/>
      <c r="F27" s="8" t="s">
        <v>38</v>
      </c>
      <c r="G27" s="14">
        <f>MARCH!I36</f>
        <v>-430</v>
      </c>
      <c r="H27" s="8"/>
      <c r="I27" s="8"/>
    </row>
    <row r="28" spans="1:13" x14ac:dyDescent="0.25">
      <c r="B28" s="8" t="s">
        <v>15</v>
      </c>
      <c r="C28" s="12"/>
      <c r="D28" s="8">
        <f>C26*D26</f>
        <v>4120</v>
      </c>
      <c r="E28" s="8"/>
      <c r="F28" s="8"/>
      <c r="G28" s="12"/>
      <c r="H28" s="8">
        <f>H26*C26</f>
        <v>4120</v>
      </c>
      <c r="I28" s="8"/>
    </row>
    <row r="29" spans="1:13" x14ac:dyDescent="0.25">
      <c r="B29" s="17"/>
      <c r="C29" s="12">
        <f>SUM(C26:C28)</f>
        <v>22970</v>
      </c>
      <c r="D29" s="8"/>
      <c r="E29" s="8"/>
      <c r="F29" s="8"/>
      <c r="G29" s="14">
        <f>SUM(G26:G28)</f>
        <v>38070</v>
      </c>
      <c r="H29" s="8"/>
      <c r="I29" s="8"/>
    </row>
    <row r="30" spans="1:13" x14ac:dyDescent="0.25">
      <c r="B30" s="20" t="s">
        <v>16</v>
      </c>
      <c r="C30" s="8"/>
      <c r="D30" s="8"/>
      <c r="E30" s="8"/>
      <c r="F30" s="7" t="s">
        <v>16</v>
      </c>
      <c r="G30" s="8"/>
      <c r="H30" s="8"/>
      <c r="I30" s="8"/>
    </row>
    <row r="31" spans="1:13" x14ac:dyDescent="0.25">
      <c r="B31" s="38">
        <v>43200</v>
      </c>
      <c r="C31" s="8"/>
      <c r="D31" s="8">
        <v>35300</v>
      </c>
      <c r="E31" s="8"/>
      <c r="F31" s="38">
        <v>43200</v>
      </c>
      <c r="G31" s="8"/>
      <c r="H31" s="8">
        <v>35300</v>
      </c>
      <c r="I31" s="8"/>
    </row>
    <row r="32" spans="1:13" x14ac:dyDescent="0.25">
      <c r="B32" s="8"/>
      <c r="C32" s="8"/>
      <c r="D32" s="8"/>
      <c r="E32" s="8"/>
      <c r="F32" s="8"/>
      <c r="G32" s="8"/>
      <c r="H32" s="8"/>
      <c r="I32" s="8"/>
    </row>
    <row r="33" spans="2:9" x14ac:dyDescent="0.25">
      <c r="B33" s="8"/>
      <c r="C33" s="8"/>
      <c r="D33" s="8"/>
      <c r="E33" s="8"/>
      <c r="F33" s="8"/>
      <c r="G33" s="8"/>
      <c r="H33" s="8"/>
      <c r="I33" s="8"/>
    </row>
    <row r="34" spans="2:9" x14ac:dyDescent="0.25">
      <c r="B34" s="38"/>
      <c r="C34" s="8"/>
      <c r="D34" s="8"/>
      <c r="E34" s="38"/>
      <c r="F34" s="38"/>
      <c r="G34" s="8"/>
      <c r="H34" s="8"/>
      <c r="I34" s="8"/>
    </row>
    <row r="35" spans="2:9" x14ac:dyDescent="0.25">
      <c r="B35" s="8"/>
      <c r="C35" s="8"/>
      <c r="D35" s="8"/>
      <c r="E35" s="8"/>
      <c r="F35" s="8"/>
      <c r="G35" s="8"/>
      <c r="H35" s="8"/>
      <c r="I35" s="8"/>
    </row>
    <row r="36" spans="2:9" x14ac:dyDescent="0.25">
      <c r="B36" s="24" t="s">
        <v>8</v>
      </c>
      <c r="C36" s="39">
        <f>C29</f>
        <v>22970</v>
      </c>
      <c r="D36" s="39">
        <f>SUM(D28:D35)</f>
        <v>39420</v>
      </c>
      <c r="E36" s="39">
        <f>C36-D36</f>
        <v>-16450</v>
      </c>
      <c r="F36" s="39"/>
      <c r="G36" s="39">
        <f>G29</f>
        <v>38070</v>
      </c>
      <c r="H36" s="39">
        <f>SUM(H28:H35)</f>
        <v>39420</v>
      </c>
      <c r="I36" s="39">
        <f>G36-H36</f>
        <v>-1350</v>
      </c>
    </row>
    <row r="37" spans="2:9" x14ac:dyDescent="0.25">
      <c r="F37" s="23"/>
    </row>
    <row r="39" spans="2:9" x14ac:dyDescent="0.25">
      <c r="B39" s="23" t="s">
        <v>20</v>
      </c>
      <c r="D39" s="23" t="s">
        <v>18</v>
      </c>
      <c r="G39" s="23" t="s">
        <v>19</v>
      </c>
    </row>
    <row r="41" spans="2:9" x14ac:dyDescent="0.25">
      <c r="B41" t="s">
        <v>77</v>
      </c>
      <c r="D41" t="s">
        <v>78</v>
      </c>
      <c r="G41" t="s">
        <v>79</v>
      </c>
    </row>
  </sheetData>
  <pageMargins left="0" right="0" top="0" bottom="0" header="0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topLeftCell="A7" workbookViewId="0">
      <selection activeCell="D37" sqref="D37"/>
    </sheetView>
  </sheetViews>
  <sheetFormatPr defaultRowHeight="15" x14ac:dyDescent="0.25"/>
  <cols>
    <col min="1" max="1" width="3.42578125" customWidth="1"/>
    <col min="2" max="2" width="21.85546875" customWidth="1"/>
    <col min="5" max="5" width="10" customWidth="1"/>
    <col min="6" max="6" width="9.7109375" customWidth="1"/>
  </cols>
  <sheetData>
    <row r="1" spans="1:8" ht="18.75" x14ac:dyDescent="0.25">
      <c r="A1" s="27"/>
      <c r="B1" s="30"/>
      <c r="C1" s="34" t="s">
        <v>61</v>
      </c>
      <c r="D1" s="34"/>
      <c r="E1" s="34"/>
      <c r="F1" s="35"/>
      <c r="G1" s="6"/>
      <c r="H1" s="6"/>
    </row>
    <row r="2" spans="1:8" ht="18.75" x14ac:dyDescent="0.3">
      <c r="C2" s="36" t="s">
        <v>62</v>
      </c>
      <c r="D2" s="36"/>
      <c r="E2" s="36"/>
      <c r="F2" s="29"/>
    </row>
    <row r="3" spans="1:8" ht="18.75" x14ac:dyDescent="0.3">
      <c r="C3" s="36" t="s">
        <v>88</v>
      </c>
      <c r="D3" s="36"/>
      <c r="E3" s="36"/>
      <c r="F3" s="29"/>
    </row>
    <row r="4" spans="1:8" x14ac:dyDescent="0.25">
      <c r="B4" s="7" t="s">
        <v>1</v>
      </c>
      <c r="C4" s="7" t="s">
        <v>2</v>
      </c>
      <c r="D4" s="7" t="s">
        <v>3</v>
      </c>
      <c r="E4" s="7" t="s">
        <v>4</v>
      </c>
      <c r="F4" s="7" t="s">
        <v>5</v>
      </c>
      <c r="G4" s="7" t="s">
        <v>6</v>
      </c>
      <c r="H4" s="7"/>
    </row>
    <row r="5" spans="1:8" x14ac:dyDescent="0.25">
      <c r="A5">
        <v>1</v>
      </c>
      <c r="B5" s="8" t="s">
        <v>40</v>
      </c>
      <c r="C5" s="8"/>
      <c r="D5" s="8"/>
      <c r="E5" s="8"/>
      <c r="F5" s="41"/>
      <c r="G5" s="8"/>
      <c r="H5" s="8"/>
    </row>
    <row r="6" spans="1:8" x14ac:dyDescent="0.25">
      <c r="A6">
        <v>2</v>
      </c>
      <c r="B6" s="8" t="s">
        <v>69</v>
      </c>
      <c r="C6" s="8">
        <v>3300</v>
      </c>
      <c r="D6" s="8"/>
      <c r="E6" s="8">
        <f t="shared" ref="E6:E15" si="0">C6+D6</f>
        <v>3300</v>
      </c>
      <c r="F6" s="41">
        <v>3300</v>
      </c>
      <c r="G6" s="8">
        <f t="shared" ref="G6:G20" si="1">E6-F6</f>
        <v>0</v>
      </c>
      <c r="H6" s="8"/>
    </row>
    <row r="7" spans="1:8" x14ac:dyDescent="0.25">
      <c r="A7">
        <v>3</v>
      </c>
      <c r="B7" s="8" t="s">
        <v>57</v>
      </c>
      <c r="C7" s="8">
        <v>3300</v>
      </c>
      <c r="D7" s="8">
        <v>100</v>
      </c>
      <c r="E7" s="8">
        <f t="shared" si="0"/>
        <v>3400</v>
      </c>
      <c r="F7" s="41">
        <v>3300</v>
      </c>
      <c r="G7" s="8">
        <f t="shared" si="1"/>
        <v>100</v>
      </c>
      <c r="H7" s="8"/>
    </row>
    <row r="8" spans="1:8" x14ac:dyDescent="0.25">
      <c r="A8">
        <v>4</v>
      </c>
      <c r="B8" s="8" t="s">
        <v>39</v>
      </c>
      <c r="C8" s="8">
        <v>3000</v>
      </c>
      <c r="D8" s="8"/>
      <c r="E8" s="8">
        <f t="shared" si="0"/>
        <v>3000</v>
      </c>
      <c r="F8" s="41">
        <v>3000</v>
      </c>
      <c r="G8" s="8">
        <f t="shared" si="1"/>
        <v>0</v>
      </c>
      <c r="H8" s="8"/>
    </row>
    <row r="9" spans="1:8" x14ac:dyDescent="0.25">
      <c r="A9">
        <v>5</v>
      </c>
      <c r="B9" s="8" t="s">
        <v>64</v>
      </c>
      <c r="C9" s="8">
        <v>4300</v>
      </c>
      <c r="D9" s="8">
        <v>2300</v>
      </c>
      <c r="E9" s="8">
        <f t="shared" si="0"/>
        <v>6600</v>
      </c>
      <c r="F9" s="8">
        <v>6600</v>
      </c>
      <c r="G9" s="8">
        <f t="shared" si="1"/>
        <v>0</v>
      </c>
      <c r="H9" s="8"/>
    </row>
    <row r="10" spans="1:8" x14ac:dyDescent="0.25">
      <c r="A10">
        <v>6</v>
      </c>
      <c r="B10" s="8" t="s">
        <v>82</v>
      </c>
      <c r="C10" s="8">
        <v>3300</v>
      </c>
      <c r="D10" s="8"/>
      <c r="E10" s="8">
        <f t="shared" si="0"/>
        <v>3300</v>
      </c>
      <c r="F10" s="8">
        <v>3300</v>
      </c>
      <c r="G10" s="8">
        <f t="shared" si="1"/>
        <v>0</v>
      </c>
      <c r="H10" s="8"/>
    </row>
    <row r="11" spans="1:8" x14ac:dyDescent="0.25">
      <c r="A11">
        <v>7</v>
      </c>
      <c r="B11" s="8" t="s">
        <v>81</v>
      </c>
      <c r="C11" s="8">
        <v>4300</v>
      </c>
      <c r="D11" s="8"/>
      <c r="E11" s="8">
        <f>C11+D11</f>
        <v>4300</v>
      </c>
      <c r="F11" s="8">
        <v>4300</v>
      </c>
      <c r="G11" s="8">
        <f t="shared" si="1"/>
        <v>0</v>
      </c>
      <c r="H11" s="8"/>
    </row>
    <row r="12" spans="1:8" x14ac:dyDescent="0.25">
      <c r="A12">
        <v>8</v>
      </c>
      <c r="B12" s="8" t="s">
        <v>28</v>
      </c>
      <c r="C12" s="8"/>
      <c r="D12" s="8"/>
      <c r="E12" s="8"/>
      <c r="F12" s="8"/>
      <c r="G12" s="8">
        <f t="shared" si="1"/>
        <v>0</v>
      </c>
      <c r="H12" s="8"/>
    </row>
    <row r="13" spans="1:8" x14ac:dyDescent="0.25">
      <c r="A13">
        <v>9</v>
      </c>
      <c r="B13" s="8" t="s">
        <v>67</v>
      </c>
      <c r="C13" s="8">
        <v>4300</v>
      </c>
      <c r="D13" s="8"/>
      <c r="E13" s="8">
        <f>C13+D13</f>
        <v>4300</v>
      </c>
      <c r="F13" s="41">
        <v>4300</v>
      </c>
      <c r="G13" s="8">
        <f>E13-F13</f>
        <v>0</v>
      </c>
      <c r="H13" s="8"/>
    </row>
    <row r="14" spans="1:8" x14ac:dyDescent="0.25">
      <c r="A14">
        <v>10</v>
      </c>
      <c r="B14" s="8" t="s">
        <v>60</v>
      </c>
      <c r="C14" s="8">
        <v>3300</v>
      </c>
      <c r="D14" s="8"/>
      <c r="E14" s="8">
        <f t="shared" si="0"/>
        <v>3300</v>
      </c>
      <c r="F14" s="8">
        <v>2800</v>
      </c>
      <c r="G14" s="8">
        <f t="shared" si="1"/>
        <v>500</v>
      </c>
      <c r="H14" s="8"/>
    </row>
    <row r="15" spans="1:8" x14ac:dyDescent="0.25">
      <c r="A15">
        <v>11</v>
      </c>
      <c r="B15" s="37" t="s">
        <v>66</v>
      </c>
      <c r="C15" s="8">
        <v>4300</v>
      </c>
      <c r="D15" s="8">
        <v>300</v>
      </c>
      <c r="E15" s="8">
        <f t="shared" si="0"/>
        <v>4600</v>
      </c>
      <c r="F15" s="8">
        <v>4600</v>
      </c>
      <c r="G15" s="8">
        <f t="shared" si="1"/>
        <v>0</v>
      </c>
      <c r="H15" s="8"/>
    </row>
    <row r="16" spans="1:8" x14ac:dyDescent="0.25">
      <c r="A16">
        <v>12</v>
      </c>
      <c r="B16" s="8" t="s">
        <v>32</v>
      </c>
      <c r="C16" s="8"/>
      <c r="D16" s="8"/>
      <c r="E16" s="8"/>
      <c r="F16" s="8"/>
      <c r="G16" s="8">
        <f t="shared" si="1"/>
        <v>0</v>
      </c>
      <c r="H16" s="8"/>
    </row>
    <row r="17" spans="1:9" x14ac:dyDescent="0.25">
      <c r="A17">
        <v>13</v>
      </c>
      <c r="B17" s="8" t="s">
        <v>97</v>
      </c>
      <c r="C17" s="8">
        <v>4300</v>
      </c>
      <c r="D17" s="8"/>
      <c r="E17" s="8">
        <f>C17+D17</f>
        <v>4300</v>
      </c>
      <c r="F17" s="7">
        <v>4300</v>
      </c>
      <c r="G17" s="8">
        <f t="shared" si="1"/>
        <v>0</v>
      </c>
      <c r="H17" s="8"/>
      <c r="I17" t="s">
        <v>56</v>
      </c>
    </row>
    <row r="18" spans="1:9" x14ac:dyDescent="0.25">
      <c r="A18">
        <v>14</v>
      </c>
      <c r="B18" s="37" t="s">
        <v>94</v>
      </c>
      <c r="C18" s="8"/>
      <c r="D18" s="8"/>
      <c r="E18" s="8"/>
      <c r="F18" s="8"/>
      <c r="G18" s="8"/>
      <c r="H18" s="8"/>
      <c r="I18" s="42">
        <v>43247</v>
      </c>
    </row>
    <row r="19" spans="1:9" x14ac:dyDescent="0.25">
      <c r="A19">
        <v>15</v>
      </c>
      <c r="B19" s="17" t="s">
        <v>68</v>
      </c>
      <c r="C19" s="17">
        <v>4300</v>
      </c>
      <c r="D19" s="8"/>
      <c r="E19" s="17">
        <f>C19+D19</f>
        <v>4300</v>
      </c>
      <c r="F19" s="7">
        <v>4300</v>
      </c>
      <c r="G19" s="8">
        <f t="shared" si="1"/>
        <v>0</v>
      </c>
      <c r="H19" s="8"/>
    </row>
    <row r="20" spans="1:9" x14ac:dyDescent="0.25">
      <c r="A20">
        <v>16</v>
      </c>
      <c r="B20" s="8"/>
      <c r="C20" s="8"/>
      <c r="D20" s="8"/>
      <c r="E20" s="8"/>
      <c r="F20" s="8"/>
      <c r="G20" s="8">
        <f t="shared" si="1"/>
        <v>0</v>
      </c>
      <c r="H20" s="8"/>
    </row>
    <row r="21" spans="1:9" x14ac:dyDescent="0.25">
      <c r="B21" s="9"/>
      <c r="C21" s="7">
        <f>SUM(C5:C20)</f>
        <v>42000</v>
      </c>
      <c r="D21" s="7">
        <f>SUM(D5:D17)</f>
        <v>2700</v>
      </c>
      <c r="E21" s="8">
        <f>SUM(E5:E19)</f>
        <v>44700</v>
      </c>
      <c r="F21" s="8">
        <f>SUM(F5:F20)</f>
        <v>44100</v>
      </c>
      <c r="G21" s="7">
        <f>E21-F21</f>
        <v>600</v>
      </c>
      <c r="H21" s="7"/>
    </row>
    <row r="23" spans="1:9" ht="23.25" x14ac:dyDescent="0.35">
      <c r="B23" s="26" t="s">
        <v>9</v>
      </c>
    </row>
    <row r="24" spans="1:9" x14ac:dyDescent="0.25">
      <c r="B24" t="s">
        <v>83</v>
      </c>
      <c r="C24" s="23"/>
      <c r="D24" s="23"/>
      <c r="E24" s="23"/>
      <c r="F24" s="23" t="s">
        <v>84</v>
      </c>
    </row>
    <row r="25" spans="1:9" x14ac:dyDescent="0.25">
      <c r="B25" s="7" t="s">
        <v>10</v>
      </c>
      <c r="C25" s="7" t="s">
        <v>11</v>
      </c>
      <c r="D25" s="7" t="s">
        <v>12</v>
      </c>
      <c r="E25" s="7" t="s">
        <v>59</v>
      </c>
      <c r="F25" s="7" t="s">
        <v>75</v>
      </c>
      <c r="G25" s="7" t="s">
        <v>11</v>
      </c>
      <c r="H25" s="7" t="s">
        <v>12</v>
      </c>
      <c r="I25" s="7" t="s">
        <v>59</v>
      </c>
    </row>
    <row r="26" spans="1:9" x14ac:dyDescent="0.25">
      <c r="B26" s="8" t="s">
        <v>89</v>
      </c>
      <c r="C26" s="12">
        <f>C21</f>
        <v>42000</v>
      </c>
      <c r="D26" s="13">
        <v>0.1</v>
      </c>
      <c r="E26" s="12"/>
      <c r="F26" s="12" t="s">
        <v>89</v>
      </c>
      <c r="G26" s="12">
        <f>F21</f>
        <v>44100</v>
      </c>
      <c r="H26" s="13">
        <v>0.1</v>
      </c>
      <c r="I26" s="8"/>
    </row>
    <row r="27" spans="1:9" x14ac:dyDescent="0.25">
      <c r="B27" s="8" t="s">
        <v>76</v>
      </c>
      <c r="C27" s="14">
        <f>APRIL!E36</f>
        <v>-16450</v>
      </c>
      <c r="D27" s="8"/>
      <c r="E27" s="8"/>
      <c r="F27" s="8" t="s">
        <v>38</v>
      </c>
      <c r="G27" s="14">
        <f>APRIL!I36</f>
        <v>-1350</v>
      </c>
      <c r="H27" s="8"/>
      <c r="I27" s="8"/>
    </row>
    <row r="28" spans="1:9" x14ac:dyDescent="0.25">
      <c r="B28" s="8" t="s">
        <v>15</v>
      </c>
      <c r="C28" s="12"/>
      <c r="D28" s="8">
        <f>C26*D26</f>
        <v>4200</v>
      </c>
      <c r="E28" s="8"/>
      <c r="F28" s="8"/>
      <c r="G28" s="12"/>
      <c r="H28" s="8">
        <f>H26*C26</f>
        <v>4200</v>
      </c>
      <c r="I28" s="8"/>
    </row>
    <row r="29" spans="1:9" x14ac:dyDescent="0.25">
      <c r="B29" s="17"/>
      <c r="C29" s="12">
        <f>SUM(C26:C28)</f>
        <v>25550</v>
      </c>
      <c r="D29" s="8"/>
      <c r="E29" s="8"/>
      <c r="F29" s="8"/>
      <c r="G29" s="14">
        <f>SUM(G26:G28)</f>
        <v>42750</v>
      </c>
      <c r="H29" s="8"/>
      <c r="I29" s="8"/>
    </row>
    <row r="30" spans="1:9" x14ac:dyDescent="0.25">
      <c r="B30" s="20" t="s">
        <v>16</v>
      </c>
      <c r="C30" s="8"/>
      <c r="D30" s="8"/>
      <c r="E30" s="8"/>
      <c r="F30" s="7" t="s">
        <v>16</v>
      </c>
      <c r="G30" s="8"/>
      <c r="H30" s="8"/>
      <c r="I30" s="8"/>
    </row>
    <row r="31" spans="1:9" x14ac:dyDescent="0.25">
      <c r="B31" s="20" t="s">
        <v>56</v>
      </c>
      <c r="C31" s="8"/>
      <c r="D31" s="8">
        <f>C12+C16+C17</f>
        <v>4300</v>
      </c>
      <c r="E31" s="20"/>
      <c r="F31" s="20" t="s">
        <v>56</v>
      </c>
      <c r="G31" s="8"/>
      <c r="H31" s="8">
        <f>D31</f>
        <v>4300</v>
      </c>
      <c r="I31" s="8"/>
    </row>
    <row r="32" spans="1:9" x14ac:dyDescent="0.25">
      <c r="B32" s="38" t="s">
        <v>91</v>
      </c>
      <c r="C32" s="8"/>
      <c r="D32" s="8">
        <v>4300</v>
      </c>
      <c r="E32" s="8"/>
      <c r="F32" s="38" t="s">
        <v>90</v>
      </c>
      <c r="G32" s="8"/>
      <c r="H32" s="8">
        <v>4300</v>
      </c>
      <c r="I32" s="8"/>
    </row>
    <row r="33" spans="2:9" x14ac:dyDescent="0.25">
      <c r="B33" s="8" t="s">
        <v>92</v>
      </c>
      <c r="C33" s="8"/>
      <c r="D33" s="8">
        <v>2500</v>
      </c>
      <c r="E33" s="8"/>
      <c r="F33" s="8" t="s">
        <v>92</v>
      </c>
      <c r="G33" s="8"/>
      <c r="H33" s="8">
        <v>2500</v>
      </c>
      <c r="I33" s="8"/>
    </row>
    <row r="34" spans="2:9" x14ac:dyDescent="0.25">
      <c r="B34" s="38" t="s">
        <v>93</v>
      </c>
      <c r="C34" s="8"/>
      <c r="D34" s="8">
        <v>26180</v>
      </c>
      <c r="E34" s="38"/>
      <c r="F34" s="38" t="s">
        <v>93</v>
      </c>
      <c r="G34" s="8"/>
      <c r="H34" s="8">
        <v>26180</v>
      </c>
      <c r="I34" s="8"/>
    </row>
    <row r="35" spans="2:9" x14ac:dyDescent="0.25">
      <c r="B35" s="8"/>
      <c r="C35" s="8"/>
      <c r="D35" s="8"/>
      <c r="E35" s="8"/>
      <c r="F35" s="8"/>
      <c r="G35" s="8"/>
      <c r="H35" s="8"/>
      <c r="I35" s="8"/>
    </row>
    <row r="36" spans="2:9" x14ac:dyDescent="0.25">
      <c r="B36" s="24" t="s">
        <v>8</v>
      </c>
      <c r="C36" s="39">
        <f>C29</f>
        <v>25550</v>
      </c>
      <c r="D36" s="39">
        <f>SUM(D28:D35)</f>
        <v>41480</v>
      </c>
      <c r="E36" s="39">
        <f>C36-D36</f>
        <v>-15930</v>
      </c>
      <c r="F36" s="39"/>
      <c r="G36" s="39">
        <f>G29</f>
        <v>42750</v>
      </c>
      <c r="H36" s="39">
        <f>SUM(H28:H35)</f>
        <v>41480</v>
      </c>
      <c r="I36" s="39">
        <f>G36-H36</f>
        <v>1270</v>
      </c>
    </row>
    <row r="37" spans="2:9" x14ac:dyDescent="0.25">
      <c r="F37" s="23"/>
    </row>
    <row r="39" spans="2:9" x14ac:dyDescent="0.25">
      <c r="B39" s="23" t="s">
        <v>20</v>
      </c>
      <c r="D39" s="23" t="s">
        <v>18</v>
      </c>
      <c r="G39" s="23" t="s">
        <v>19</v>
      </c>
    </row>
    <row r="41" spans="2:9" x14ac:dyDescent="0.25">
      <c r="B41" t="s">
        <v>77</v>
      </c>
      <c r="D41" t="s">
        <v>78</v>
      </c>
      <c r="G41" t="s">
        <v>79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SEPTEMBER</vt:lpstr>
      <vt:lpstr>OCT</vt:lpstr>
      <vt:lpstr>NOVEMBER</vt:lpstr>
      <vt:lpstr>DEC</vt:lpstr>
      <vt:lpstr>JAN 2018</vt:lpstr>
      <vt:lpstr>FEB2018</vt:lpstr>
      <vt:lpstr>MARCH</vt:lpstr>
      <vt:lpstr>APRIL</vt:lpstr>
      <vt:lpstr>MAY18</vt:lpstr>
      <vt:lpstr>JUNE</vt:lpstr>
      <vt:lpstr>JULY</vt:lpstr>
      <vt:lpstr>AUGUST </vt:lpstr>
      <vt:lpstr>SEP</vt:lpstr>
      <vt:lpstr>OCTO</vt:lpstr>
      <vt:lpstr>NOVE</vt:lpstr>
      <vt:lpstr>DECEMBER</vt:lpstr>
      <vt:lpstr>JANUARY </vt:lpstr>
      <vt:lpstr>FEB </vt:lpstr>
      <vt:lpstr>MARCH </vt:lpstr>
      <vt:lpstr>APR</vt:lpstr>
      <vt:lpstr>MAY </vt:lpstr>
      <vt:lpstr>JUNE </vt:lpstr>
      <vt:lpstr>JULY  </vt:lpstr>
      <vt:lpstr>AUGUST 19</vt:lpstr>
      <vt:lpstr>SEPTEMBER 19</vt:lpstr>
      <vt:lpstr>OCTOBER 19</vt:lpstr>
      <vt:lpstr>NOVEMBER 19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2021-10-26T11:15:36Z</dcterms:modified>
</cp:coreProperties>
</file>