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45" windowWidth="18195" windowHeight="11565" firstSheet="3" activeTab="5"/>
  </bookViews>
  <sheets>
    <sheet name="APRIL 21" sheetId="1" r:id="rId1"/>
    <sheet name="AUGUST 21" sheetId="2" r:id="rId2"/>
    <sheet name="SEPTEMBER 21" sheetId="3" r:id="rId3"/>
    <sheet name="OCTOBER 21" sheetId="4" r:id="rId4"/>
    <sheet name="NOVEMBER 21" sheetId="5" r:id="rId5"/>
    <sheet name="DECEMBER 21" sheetId="6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D44" i="6" l="1"/>
  <c r="H59" i="6" l="1"/>
  <c r="D59" i="6"/>
  <c r="U52" i="6"/>
  <c r="Q52" i="6"/>
  <c r="G45" i="6"/>
  <c r="G49" i="6" s="1"/>
  <c r="E45" i="6"/>
  <c r="K52" i="6" s="1"/>
  <c r="C45" i="6"/>
  <c r="T44" i="6"/>
  <c r="F44" i="6"/>
  <c r="H44" i="6" s="1"/>
  <c r="R37" i="6"/>
  <c r="U45" i="6" s="1"/>
  <c r="T52" i="6" s="1"/>
  <c r="V52" i="6" s="1"/>
  <c r="P37" i="6"/>
  <c r="J34" i="6"/>
  <c r="T25" i="6"/>
  <c r="P25" i="6"/>
  <c r="H24" i="6"/>
  <c r="D24" i="6"/>
  <c r="T12" i="6"/>
  <c r="S11" i="6"/>
  <c r="S15" i="6" s="1"/>
  <c r="Q11" i="6"/>
  <c r="P18" i="6" s="1"/>
  <c r="O11" i="6"/>
  <c r="E10" i="6"/>
  <c r="C14" i="6" s="1"/>
  <c r="C10" i="6"/>
  <c r="G10" i="6"/>
  <c r="G14" i="6" s="1"/>
  <c r="K8" i="6"/>
  <c r="F8" i="6"/>
  <c r="H8" i="6" s="1"/>
  <c r="D17" i="6" l="1"/>
  <c r="H17" i="6"/>
  <c r="P44" i="6"/>
  <c r="C49" i="6"/>
  <c r="K9" i="6"/>
  <c r="O15" i="6"/>
  <c r="C46" i="5"/>
  <c r="D46" i="5"/>
  <c r="E46" i="5"/>
  <c r="K53" i="5" s="1"/>
  <c r="T18" i="6" l="1"/>
  <c r="Q45" i="6"/>
  <c r="P52" i="6" s="1"/>
  <c r="R52" i="6" s="1"/>
  <c r="H52" i="6"/>
  <c r="D52" i="6"/>
  <c r="K53" i="6" s="1"/>
  <c r="K54" i="6" s="1"/>
  <c r="K56" i="6" s="1"/>
  <c r="K59" i="6" s="1"/>
  <c r="J34" i="5"/>
  <c r="E10" i="5" l="1"/>
  <c r="C10" i="5"/>
  <c r="G46" i="5"/>
  <c r="H24" i="5"/>
  <c r="D24" i="5"/>
  <c r="G15" i="5"/>
  <c r="C15" i="5"/>
  <c r="S11" i="5"/>
  <c r="S15" i="5" s="1"/>
  <c r="P37" i="5"/>
  <c r="R37" i="5"/>
  <c r="P44" i="5" s="1"/>
  <c r="Q36" i="5"/>
  <c r="P9" i="5"/>
  <c r="R9" i="5" s="1"/>
  <c r="P8" i="5"/>
  <c r="R8" i="5" s="1"/>
  <c r="T8" i="5" s="1"/>
  <c r="P8" i="6" s="1"/>
  <c r="R8" i="6" s="1"/>
  <c r="T8" i="6" s="1"/>
  <c r="P7" i="5"/>
  <c r="R7" i="5" s="1"/>
  <c r="T7" i="5" s="1"/>
  <c r="P7" i="6" s="1"/>
  <c r="R7" i="6" s="1"/>
  <c r="T7" i="6" s="1"/>
  <c r="P6" i="5"/>
  <c r="R6" i="5" s="1"/>
  <c r="T6" i="5" s="1"/>
  <c r="P6" i="6" s="1"/>
  <c r="R6" i="6" s="1"/>
  <c r="T6" i="6" s="1"/>
  <c r="P5" i="5"/>
  <c r="R5" i="5" s="1"/>
  <c r="H60" i="5"/>
  <c r="D60" i="5"/>
  <c r="G51" i="5"/>
  <c r="C51" i="5"/>
  <c r="D45" i="5"/>
  <c r="F45" i="5" s="1"/>
  <c r="F43" i="5"/>
  <c r="H43" i="5" s="1"/>
  <c r="D43" i="6" s="1"/>
  <c r="F43" i="6" s="1"/>
  <c r="H43" i="6" s="1"/>
  <c r="F42" i="5"/>
  <c r="H42" i="5" s="1"/>
  <c r="D42" i="6" s="1"/>
  <c r="F42" i="6" s="1"/>
  <c r="H42" i="6" s="1"/>
  <c r="D41" i="5"/>
  <c r="F41" i="5" s="1"/>
  <c r="H41" i="5" s="1"/>
  <c r="D41" i="6" s="1"/>
  <c r="F41" i="6" s="1"/>
  <c r="H41" i="6" s="1"/>
  <c r="D40" i="5"/>
  <c r="F40" i="5" s="1"/>
  <c r="H40" i="5" s="1"/>
  <c r="D40" i="6" s="1"/>
  <c r="F40" i="6" s="1"/>
  <c r="H40" i="6" s="1"/>
  <c r="D39" i="5"/>
  <c r="F39" i="5" s="1"/>
  <c r="Q11" i="5"/>
  <c r="O15" i="5" s="1"/>
  <c r="T18" i="5" s="1"/>
  <c r="O11" i="5"/>
  <c r="T12" i="5"/>
  <c r="U53" i="5"/>
  <c r="Q53" i="5"/>
  <c r="T45" i="5"/>
  <c r="T25" i="5"/>
  <c r="P25" i="5"/>
  <c r="S16" i="5"/>
  <c r="O16" i="5"/>
  <c r="S36" i="5"/>
  <c r="T36" i="5" s="1"/>
  <c r="Q35" i="5"/>
  <c r="S35" i="5" s="1"/>
  <c r="Q34" i="5"/>
  <c r="S34" i="5" s="1"/>
  <c r="T34" i="5" s="1"/>
  <c r="Q33" i="5"/>
  <c r="S33" i="5" s="1"/>
  <c r="P10" i="5"/>
  <c r="R10" i="5" s="1"/>
  <c r="T10" i="5" s="1"/>
  <c r="P10" i="6" s="1"/>
  <c r="R10" i="6" s="1"/>
  <c r="T10" i="6" s="1"/>
  <c r="K8" i="5"/>
  <c r="Q46" i="5" l="1"/>
  <c r="P53" i="5" s="1"/>
  <c r="F46" i="5"/>
  <c r="U46" i="5"/>
  <c r="H45" i="5"/>
  <c r="Q37" i="5"/>
  <c r="U34" i="5"/>
  <c r="Q34" i="6" s="1"/>
  <c r="S34" i="6" s="1"/>
  <c r="U34" i="6" s="1"/>
  <c r="U36" i="5"/>
  <c r="Q36" i="6" s="1"/>
  <c r="S36" i="6" s="1"/>
  <c r="U36" i="6" s="1"/>
  <c r="T35" i="5"/>
  <c r="U35" i="5" s="1"/>
  <c r="Q35" i="6" s="1"/>
  <c r="S35" i="6" s="1"/>
  <c r="U35" i="6" s="1"/>
  <c r="T33" i="5"/>
  <c r="U33" i="5" s="1"/>
  <c r="S37" i="5"/>
  <c r="T37" i="5" s="1"/>
  <c r="T44" i="5" s="1"/>
  <c r="T9" i="5"/>
  <c r="P9" i="6" s="1"/>
  <c r="R9" i="6" s="1"/>
  <c r="T9" i="6" s="1"/>
  <c r="P11" i="5"/>
  <c r="H39" i="5"/>
  <c r="D39" i="6" s="1"/>
  <c r="P18" i="5"/>
  <c r="O25" i="5" s="1"/>
  <c r="Q25" i="5" s="1"/>
  <c r="O16" i="6" s="1"/>
  <c r="O25" i="6" s="1"/>
  <c r="Q25" i="6" s="1"/>
  <c r="S25" i="5"/>
  <c r="U25" i="5" s="1"/>
  <c r="S16" i="6" s="1"/>
  <c r="S25" i="6" s="1"/>
  <c r="U25" i="6" s="1"/>
  <c r="G9" i="5"/>
  <c r="T53" i="5" l="1"/>
  <c r="V53" i="5" s="1"/>
  <c r="D45" i="6"/>
  <c r="F39" i="6"/>
  <c r="U37" i="5"/>
  <c r="Q33" i="6"/>
  <c r="H46" i="5"/>
  <c r="R53" i="5"/>
  <c r="K9" i="5"/>
  <c r="G10" i="5"/>
  <c r="T5" i="5"/>
  <c r="R11" i="5"/>
  <c r="F8" i="5"/>
  <c r="Q37" i="6" l="1"/>
  <c r="S33" i="6"/>
  <c r="F45" i="6"/>
  <c r="H39" i="6"/>
  <c r="H45" i="6" s="1"/>
  <c r="T11" i="5"/>
  <c r="P5" i="6"/>
  <c r="G8" i="4"/>
  <c r="P11" i="6" l="1"/>
  <c r="R5" i="6"/>
  <c r="S37" i="6"/>
  <c r="T37" i="6" s="1"/>
  <c r="U33" i="6"/>
  <c r="U37" i="6" s="1"/>
  <c r="H8" i="5"/>
  <c r="R11" i="6" l="1"/>
  <c r="T5" i="6"/>
  <c r="T11" i="6" s="1"/>
  <c r="D25" i="4"/>
  <c r="H38" i="4"/>
  <c r="D38" i="4"/>
  <c r="E24" i="4"/>
  <c r="C28" i="4" s="1"/>
  <c r="C24" i="4"/>
  <c r="C30" i="4" s="1"/>
  <c r="G24" i="4"/>
  <c r="G28" i="4" s="1"/>
  <c r="H31" i="4" l="1"/>
  <c r="D31" i="4"/>
  <c r="G6" i="3"/>
  <c r="H38" i="3" l="1"/>
  <c r="D38" i="3"/>
  <c r="D25" i="3"/>
  <c r="G24" i="3"/>
  <c r="G28" i="3" s="1"/>
  <c r="E24" i="3"/>
  <c r="C28" i="3" s="1"/>
  <c r="C24" i="3"/>
  <c r="H23" i="3"/>
  <c r="D23" i="4" s="1"/>
  <c r="F23" i="4" s="1"/>
  <c r="H23" i="4" s="1"/>
  <c r="F23" i="3"/>
  <c r="H22" i="3"/>
  <c r="D22" i="4" s="1"/>
  <c r="F22" i="4" s="1"/>
  <c r="H22" i="4" s="1"/>
  <c r="F22" i="3"/>
  <c r="H21" i="3"/>
  <c r="D21" i="4" s="1"/>
  <c r="F21" i="4" s="1"/>
  <c r="H21" i="4" s="1"/>
  <c r="F21" i="3"/>
  <c r="H20" i="3"/>
  <c r="D20" i="4" s="1"/>
  <c r="F20" i="4" s="1"/>
  <c r="H20" i="4" s="1"/>
  <c r="F20" i="3"/>
  <c r="H19" i="3"/>
  <c r="D19" i="4" s="1"/>
  <c r="F19" i="4" s="1"/>
  <c r="H19" i="4" s="1"/>
  <c r="F19" i="3"/>
  <c r="H18" i="3"/>
  <c r="D18" i="4" s="1"/>
  <c r="F18" i="4" s="1"/>
  <c r="H18" i="4" s="1"/>
  <c r="F18" i="3"/>
  <c r="H17" i="3"/>
  <c r="D17" i="4" s="1"/>
  <c r="F17" i="4" s="1"/>
  <c r="H17" i="4" s="1"/>
  <c r="F17" i="3"/>
  <c r="H16" i="3"/>
  <c r="D16" i="4" s="1"/>
  <c r="F16" i="4" s="1"/>
  <c r="H16" i="4" s="1"/>
  <c r="F16" i="3"/>
  <c r="H15" i="3"/>
  <c r="D15" i="4" s="1"/>
  <c r="F15" i="4" s="1"/>
  <c r="H15" i="4" s="1"/>
  <c r="F15" i="3"/>
  <c r="H14" i="3"/>
  <c r="D14" i="4" s="1"/>
  <c r="F14" i="4" s="1"/>
  <c r="H14" i="4" s="1"/>
  <c r="F14" i="3"/>
  <c r="H13" i="3"/>
  <c r="D13" i="4" s="1"/>
  <c r="F13" i="4" s="1"/>
  <c r="H13" i="4" s="1"/>
  <c r="F13" i="3"/>
  <c r="H12" i="3"/>
  <c r="D12" i="4" s="1"/>
  <c r="F12" i="4" s="1"/>
  <c r="H12" i="4" s="1"/>
  <c r="F12" i="3"/>
  <c r="H11" i="3"/>
  <c r="D11" i="4" s="1"/>
  <c r="F11" i="4" s="1"/>
  <c r="H11" i="4" s="1"/>
  <c r="F11" i="3"/>
  <c r="H10" i="3"/>
  <c r="D10" i="4" s="1"/>
  <c r="F10" i="4" s="1"/>
  <c r="H10" i="4" s="1"/>
  <c r="F10" i="3"/>
  <c r="H9" i="3"/>
  <c r="D9" i="4" s="1"/>
  <c r="F9" i="4" s="1"/>
  <c r="H9" i="4" s="1"/>
  <c r="F9" i="3"/>
  <c r="H8" i="3"/>
  <c r="D8" i="4" s="1"/>
  <c r="F8" i="3"/>
  <c r="H7" i="3"/>
  <c r="D7" i="4" s="1"/>
  <c r="F7" i="3"/>
  <c r="H6" i="3"/>
  <c r="D6" i="4" s="1"/>
  <c r="F6" i="3"/>
  <c r="F5" i="3"/>
  <c r="H5" i="3" s="1"/>
  <c r="H38" i="2"/>
  <c r="D38" i="2"/>
  <c r="D25" i="2"/>
  <c r="G24" i="2"/>
  <c r="G28" i="2" s="1"/>
  <c r="E24" i="2"/>
  <c r="C28" i="2" s="1"/>
  <c r="H31" i="2" s="1"/>
  <c r="C24" i="2"/>
  <c r="F23" i="2"/>
  <c r="H23" i="2" s="1"/>
  <c r="F22" i="2"/>
  <c r="H22" i="2" s="1"/>
  <c r="F21" i="2"/>
  <c r="H21" i="2" s="1"/>
  <c r="F20" i="2"/>
  <c r="H20" i="2" s="1"/>
  <c r="F19" i="2"/>
  <c r="H19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H5" i="2" s="1"/>
  <c r="D9" i="5" l="1"/>
  <c r="F9" i="5" s="1"/>
  <c r="H9" i="5" s="1"/>
  <c r="D9" i="6"/>
  <c r="F9" i="6" s="1"/>
  <c r="H9" i="6" s="1"/>
  <c r="F7" i="4"/>
  <c r="H7" i="4" s="1"/>
  <c r="F6" i="4"/>
  <c r="H6" i="4" s="1"/>
  <c r="F8" i="4"/>
  <c r="H8" i="4" s="1"/>
  <c r="H24" i="3"/>
  <c r="D24" i="4" s="1"/>
  <c r="D5" i="4"/>
  <c r="F5" i="4" s="1"/>
  <c r="H31" i="3"/>
  <c r="D31" i="3"/>
  <c r="F24" i="3"/>
  <c r="H24" i="2"/>
  <c r="F24" i="2"/>
  <c r="D31" i="2"/>
  <c r="E24" i="1"/>
  <c r="C28" i="1" s="1"/>
  <c r="F5" i="1"/>
  <c r="H38" i="1"/>
  <c r="D38" i="1"/>
  <c r="D25" i="1"/>
  <c r="C24" i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G24" i="1"/>
  <c r="G28" i="1" s="1"/>
  <c r="F10" i="1"/>
  <c r="H10" i="1" s="1"/>
  <c r="F9" i="1"/>
  <c r="H9" i="1" s="1"/>
  <c r="F8" i="1"/>
  <c r="H8" i="1" s="1"/>
  <c r="F7" i="1"/>
  <c r="H7" i="1" s="1"/>
  <c r="F6" i="1"/>
  <c r="H6" i="1" s="1"/>
  <c r="D6" i="5" l="1"/>
  <c r="D6" i="6"/>
  <c r="F6" i="6" s="1"/>
  <c r="H6" i="6" s="1"/>
  <c r="D7" i="5"/>
  <c r="D7" i="6"/>
  <c r="F7" i="6" s="1"/>
  <c r="H7" i="6" s="1"/>
  <c r="F6" i="5"/>
  <c r="H6" i="5" s="1"/>
  <c r="F7" i="5"/>
  <c r="H7" i="5" s="1"/>
  <c r="F24" i="4"/>
  <c r="H5" i="4"/>
  <c r="D5" i="5" s="1"/>
  <c r="D10" i="5" s="1"/>
  <c r="F24" i="1"/>
  <c r="H31" i="1"/>
  <c r="G38" i="1" s="1"/>
  <c r="I38" i="1" s="1"/>
  <c r="G29" i="2" s="1"/>
  <c r="G38" i="2" s="1"/>
  <c r="I38" i="2" s="1"/>
  <c r="G29" i="3" s="1"/>
  <c r="G38" i="3" s="1"/>
  <c r="I38" i="3" s="1"/>
  <c r="G29" i="4" s="1"/>
  <c r="G38" i="4" s="1"/>
  <c r="I38" i="4" s="1"/>
  <c r="D31" i="1"/>
  <c r="C38" i="1" s="1"/>
  <c r="E38" i="1" s="1"/>
  <c r="C29" i="2" s="1"/>
  <c r="C38" i="2" s="1"/>
  <c r="E38" i="2" s="1"/>
  <c r="C29" i="3" s="1"/>
  <c r="C38" i="3" s="1"/>
  <c r="E38" i="3" s="1"/>
  <c r="C29" i="4" s="1"/>
  <c r="C38" i="4" s="1"/>
  <c r="E38" i="4" s="1"/>
  <c r="H5" i="1"/>
  <c r="H24" i="1" s="1"/>
  <c r="H24" i="4" l="1"/>
  <c r="F5" i="5"/>
  <c r="F10" i="5" s="1"/>
  <c r="H5" i="5" l="1"/>
  <c r="H10" i="5" l="1"/>
  <c r="D5" i="6"/>
  <c r="C14" i="5"/>
  <c r="D17" i="5" s="1"/>
  <c r="C24" i="5" s="1"/>
  <c r="D10" i="6" l="1"/>
  <c r="F5" i="6"/>
  <c r="E24" i="5"/>
  <c r="H17" i="5"/>
  <c r="C50" i="5" l="1"/>
  <c r="C15" i="6"/>
  <c r="C24" i="6" s="1"/>
  <c r="E24" i="6" s="1"/>
  <c r="H5" i="6"/>
  <c r="H10" i="6" s="1"/>
  <c r="F10" i="6"/>
  <c r="H53" i="5"/>
  <c r="D53" i="5"/>
  <c r="G14" i="5"/>
  <c r="G24" i="5" s="1"/>
  <c r="G50" i="5" s="1"/>
  <c r="G60" i="5" s="1"/>
  <c r="I60" i="5" s="1"/>
  <c r="G50" i="6" s="1"/>
  <c r="G59" i="6" s="1"/>
  <c r="I59" i="6" s="1"/>
  <c r="C60" i="5" l="1"/>
  <c r="E60" i="5" s="1"/>
  <c r="C50" i="6" s="1"/>
  <c r="C59" i="6" s="1"/>
  <c r="E59" i="6" s="1"/>
  <c r="K54" i="5"/>
  <c r="K55" i="5" s="1"/>
  <c r="K57" i="5" s="1"/>
  <c r="K60" i="5" s="1"/>
  <c r="I24" i="5"/>
  <c r="G15" i="6" s="1"/>
  <c r="G24" i="6" s="1"/>
  <c r="I24" i="6" s="1"/>
</calcChain>
</file>

<file path=xl/sharedStrings.xml><?xml version="1.0" encoding="utf-8"?>
<sst xmlns="http://schemas.openxmlformats.org/spreadsheetml/2006/main" count="488" uniqueCount="64">
  <si>
    <t xml:space="preserve">RENT STATEMENT </t>
  </si>
  <si>
    <t>FOR THE MONTH OF  APRIL 2021</t>
  </si>
  <si>
    <t>NO</t>
  </si>
  <si>
    <t>NAME</t>
  </si>
  <si>
    <t>BF</t>
  </si>
  <si>
    <t>RENT</t>
  </si>
  <si>
    <t>TOTAL DUE</t>
  </si>
  <si>
    <t xml:space="preserve">PAID </t>
  </si>
  <si>
    <t>BAL</t>
  </si>
  <si>
    <t xml:space="preserve">TOTAL </t>
  </si>
  <si>
    <t>EXPECTED</t>
  </si>
  <si>
    <t>PAID</t>
  </si>
  <si>
    <t xml:space="preserve">DETAILS </t>
  </si>
  <si>
    <t xml:space="preserve">CR </t>
  </si>
  <si>
    <t>DR</t>
  </si>
  <si>
    <t>BL</t>
  </si>
  <si>
    <t>APRIL</t>
  </si>
  <si>
    <t xml:space="preserve">DEPOSIT </t>
  </si>
  <si>
    <t>COMM</t>
  </si>
  <si>
    <t>PAYMENTS</t>
  </si>
  <si>
    <t xml:space="preserve"> </t>
  </si>
  <si>
    <t>TOTAL</t>
  </si>
  <si>
    <t xml:space="preserve">PREPARED BY </t>
  </si>
  <si>
    <t>APPROVED BY</t>
  </si>
  <si>
    <t xml:space="preserve">RECEIVED BY </t>
  </si>
  <si>
    <t>FLORENCE</t>
  </si>
  <si>
    <t>GRACE</t>
  </si>
  <si>
    <t>MOSES</t>
  </si>
  <si>
    <t>DEP</t>
  </si>
  <si>
    <t>JOYCE ANDIA</t>
  </si>
  <si>
    <t>STEPHEN KAPAIKO</t>
  </si>
  <si>
    <t>PADLOCK</t>
  </si>
  <si>
    <t>FOR THE MONTH OF  AUGUST 2021</t>
  </si>
  <si>
    <t>AUGUST</t>
  </si>
  <si>
    <t>FOR THE MONTH OF  SEPTEMBER 2021</t>
  </si>
  <si>
    <t>SEPTEMBER</t>
  </si>
  <si>
    <t>SAUL ABALA</t>
  </si>
  <si>
    <t>FOR THE MONTH OF  OCTOBER  2021</t>
  </si>
  <si>
    <t xml:space="preserve">OCTOBER </t>
  </si>
  <si>
    <t>PAID ON 29/9</t>
  </si>
  <si>
    <t>ISAAC GITONGA</t>
  </si>
  <si>
    <t>FOR THE MONTH OF  NOVEMBER  2021</t>
  </si>
  <si>
    <t>NOV</t>
  </si>
  <si>
    <t>LILIAN NJERI</t>
  </si>
  <si>
    <t>GLADYS TWILI</t>
  </si>
  <si>
    <t>PAID ON 26/10</t>
  </si>
  <si>
    <t>VINCENT ONDIEGI</t>
  </si>
  <si>
    <t>LABAN PAID ON 29/10</t>
  </si>
  <si>
    <t>RODAH</t>
  </si>
  <si>
    <t>PAID ON 2/11</t>
  </si>
  <si>
    <t>DEPOSIT NO10</t>
  </si>
  <si>
    <t>CR</t>
  </si>
  <si>
    <t>DEPOSIT</t>
  </si>
  <si>
    <t>SIMON KAPAIKO</t>
  </si>
  <si>
    <t>LABAN KAPAIKO</t>
  </si>
  <si>
    <t>DAVID KAPAIKO</t>
  </si>
  <si>
    <t xml:space="preserve">PAID ON </t>
  </si>
  <si>
    <t>PAID ON 11/11</t>
  </si>
  <si>
    <t>paid on 15/11</t>
  </si>
  <si>
    <t>FOR THE MONTH OF  DECEMBER   2021</t>
  </si>
  <si>
    <t>FOR THE MONTH OF  DECEMBER  2021</t>
  </si>
  <si>
    <t>PAID ON 30/11</t>
  </si>
  <si>
    <t>EFATHA-STEPHEN KAPAIKO</t>
  </si>
  <si>
    <t>PAMEIA MUYOKA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</si>
</sst>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 applyAlignment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Font="1" applyBorder="1"/>
    <xf numFmtId="0" fontId="4" fillId="0" borderId="0" xfId="0" applyFont="1"/>
    <xf numFmtId="0" fontId="5" fillId="0" borderId="1" xfId="0" applyFont="1" applyBorder="1"/>
    <xf numFmtId="49" fontId="6" fillId="0" borderId="0" xfId="1" applyNumberFormat="1" applyFont="1" applyBorder="1" applyAlignment="1">
      <alignment horizontal="right"/>
    </xf>
    <xf numFmtId="0" fontId="5" fillId="0" borderId="0" xfId="0" applyFont="1" applyBorder="1"/>
    <xf numFmtId="4" fontId="5" fillId="0" borderId="2" xfId="0" applyNumberFormat="1" applyFont="1" applyBorder="1"/>
    <xf numFmtId="164" fontId="6" fillId="0" borderId="0" xfId="0" applyNumberFormat="1" applyFont="1" applyBorder="1"/>
    <xf numFmtId="4" fontId="5" fillId="0" borderId="0" xfId="0" applyNumberFormat="1" applyFont="1" applyBorder="1"/>
    <xf numFmtId="0" fontId="5" fillId="0" borderId="0" xfId="0" applyFont="1"/>
    <xf numFmtId="0" fontId="5" fillId="0" borderId="3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3" fontId="5" fillId="0" borderId="1" xfId="0" applyNumberFormat="1" applyFont="1" applyBorder="1"/>
    <xf numFmtId="3" fontId="0" fillId="0" borderId="0" xfId="0" applyNumberFormat="1"/>
    <xf numFmtId="16" fontId="4" fillId="0" borderId="1" xfId="0" applyNumberFormat="1" applyFont="1" applyBorder="1"/>
    <xf numFmtId="3" fontId="4" fillId="0" borderId="0" xfId="0" applyNumberFormat="1" applyFont="1"/>
    <xf numFmtId="0" fontId="2" fillId="0" borderId="4" xfId="0" applyFont="1" applyBorder="1"/>
    <xf numFmtId="0" fontId="0" fillId="0" borderId="4" xfId="0" applyBorder="1"/>
    <xf numFmtId="0" fontId="0" fillId="0" borderId="0" xfId="0" applyBorder="1"/>
    <xf numFmtId="0" fontId="2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SES%20SANIN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OCT"/>
      <sheetName val="NOVEMBER"/>
      <sheetName val="DECEMBER"/>
      <sheetName val="JANUARY"/>
      <sheetName val="FEBRUARY"/>
      <sheetName val="MARCH"/>
      <sheetName val="APRIL "/>
      <sheetName val="MAY "/>
      <sheetName val="JUNE "/>
      <sheetName val="JULY "/>
      <sheetName val="AUGUST 19"/>
      <sheetName val="SEPTEMBER 19"/>
      <sheetName val="OCTOBER 19"/>
      <sheetName val="NOVEMBER 19"/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21"/>
      <sheetName val="JUNE 21"/>
      <sheetName val="JULY 21"/>
      <sheetName val="AUGUST 21"/>
      <sheetName val="SEPT 21"/>
      <sheetName val="OCTOBER  21"/>
      <sheetName val="NOVEMBER 21"/>
    </sheetNames>
    <sheetDataSet>
      <sheetData sheetId="0"/>
      <sheetData sheetId="1">
        <row r="19">
          <cell r="H19">
            <v>2750</v>
          </cell>
        </row>
      </sheetData>
      <sheetData sheetId="2">
        <row r="19">
          <cell r="H19">
            <v>5750</v>
          </cell>
        </row>
      </sheetData>
      <sheetData sheetId="3">
        <row r="19">
          <cell r="H19">
            <v>2450</v>
          </cell>
        </row>
      </sheetData>
      <sheetData sheetId="4">
        <row r="19">
          <cell r="H19">
            <v>5890</v>
          </cell>
        </row>
      </sheetData>
      <sheetData sheetId="5">
        <row r="19">
          <cell r="H19">
            <v>4490</v>
          </cell>
        </row>
      </sheetData>
      <sheetData sheetId="6">
        <row r="19">
          <cell r="H19">
            <v>10690</v>
          </cell>
        </row>
      </sheetData>
      <sheetData sheetId="7">
        <row r="19">
          <cell r="H19">
            <v>9050</v>
          </cell>
        </row>
      </sheetData>
      <sheetData sheetId="8">
        <row r="19">
          <cell r="H19">
            <v>2950</v>
          </cell>
        </row>
      </sheetData>
      <sheetData sheetId="9">
        <row r="19">
          <cell r="H19">
            <v>4950</v>
          </cell>
        </row>
      </sheetData>
      <sheetData sheetId="10">
        <row r="19">
          <cell r="H19">
            <v>3950</v>
          </cell>
        </row>
      </sheetData>
      <sheetData sheetId="11">
        <row r="19">
          <cell r="E19">
            <v>30900</v>
          </cell>
        </row>
      </sheetData>
      <sheetData sheetId="12">
        <row r="19">
          <cell r="G19">
            <v>31200</v>
          </cell>
        </row>
      </sheetData>
      <sheetData sheetId="13">
        <row r="20">
          <cell r="E20">
            <v>35600</v>
          </cell>
        </row>
      </sheetData>
      <sheetData sheetId="14">
        <row r="20">
          <cell r="E20">
            <v>31200</v>
          </cell>
        </row>
      </sheetData>
      <sheetData sheetId="15">
        <row r="20">
          <cell r="E20">
            <v>33400</v>
          </cell>
        </row>
      </sheetData>
      <sheetData sheetId="16">
        <row r="20">
          <cell r="E20">
            <v>32000</v>
          </cell>
        </row>
      </sheetData>
      <sheetData sheetId="17">
        <row r="20">
          <cell r="E20">
            <v>32000</v>
          </cell>
        </row>
      </sheetData>
      <sheetData sheetId="18">
        <row r="6">
          <cell r="H6">
            <v>0</v>
          </cell>
        </row>
      </sheetData>
      <sheetData sheetId="19">
        <row r="20">
          <cell r="E20">
            <v>32000</v>
          </cell>
        </row>
      </sheetData>
      <sheetData sheetId="20">
        <row r="20">
          <cell r="E20">
            <v>29500</v>
          </cell>
        </row>
      </sheetData>
      <sheetData sheetId="21">
        <row r="20">
          <cell r="E20">
            <v>29500</v>
          </cell>
        </row>
      </sheetData>
      <sheetData sheetId="22">
        <row r="20">
          <cell r="E20">
            <v>27000</v>
          </cell>
        </row>
      </sheetData>
      <sheetData sheetId="23">
        <row r="23">
          <cell r="J23">
            <v>1300</v>
          </cell>
        </row>
      </sheetData>
      <sheetData sheetId="24">
        <row r="24">
          <cell r="E24">
            <v>41000</v>
          </cell>
        </row>
      </sheetData>
      <sheetData sheetId="25">
        <row r="24">
          <cell r="E24">
            <v>41000</v>
          </cell>
        </row>
      </sheetData>
      <sheetData sheetId="26">
        <row r="24">
          <cell r="E24">
            <v>39000</v>
          </cell>
        </row>
      </sheetData>
      <sheetData sheetId="27">
        <row r="24">
          <cell r="E24">
            <v>36500</v>
          </cell>
        </row>
      </sheetData>
      <sheetData sheetId="28">
        <row r="24">
          <cell r="E24">
            <v>34000</v>
          </cell>
        </row>
      </sheetData>
      <sheetData sheetId="29">
        <row r="24">
          <cell r="E24">
            <v>34000</v>
          </cell>
        </row>
      </sheetData>
      <sheetData sheetId="30">
        <row r="24">
          <cell r="E24">
            <v>36500</v>
          </cell>
        </row>
        <row r="26">
          <cell r="H26" t="str">
            <v>BAL</v>
          </cell>
        </row>
        <row r="27">
          <cell r="H27" t="str">
            <v>DR</v>
          </cell>
        </row>
        <row r="31">
          <cell r="H31">
            <v>3650</v>
          </cell>
        </row>
        <row r="33">
          <cell r="H33">
            <v>24700</v>
          </cell>
        </row>
        <row r="35">
          <cell r="H35">
            <v>2500</v>
          </cell>
        </row>
        <row r="36">
          <cell r="H36">
            <v>2500</v>
          </cell>
        </row>
        <row r="37">
          <cell r="H37">
            <v>500</v>
          </cell>
        </row>
        <row r="40">
          <cell r="H40">
            <v>30200</v>
          </cell>
        </row>
      </sheetData>
      <sheetData sheetId="31">
        <row r="24">
          <cell r="E24">
            <v>36500</v>
          </cell>
        </row>
      </sheetData>
      <sheetData sheetId="32">
        <row r="24">
          <cell r="E24">
            <v>28500</v>
          </cell>
        </row>
      </sheetData>
      <sheetData sheetId="33">
        <row r="24">
          <cell r="E24">
            <v>23500</v>
          </cell>
        </row>
      </sheetData>
      <sheetData sheetId="34">
        <row r="24">
          <cell r="E24">
            <v>26500</v>
          </cell>
        </row>
      </sheetData>
      <sheetData sheetId="35">
        <row r="24">
          <cell r="E24">
            <v>21000</v>
          </cell>
        </row>
      </sheetData>
      <sheetData sheetId="36">
        <row r="24">
          <cell r="E24">
            <v>18500</v>
          </cell>
        </row>
      </sheetData>
      <sheetData sheetId="37">
        <row r="24">
          <cell r="E24">
            <v>31000</v>
          </cell>
        </row>
      </sheetData>
      <sheetData sheetId="38">
        <row r="24">
          <cell r="E24">
            <v>31500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workbookViewId="0">
      <selection sqref="A1:I42"/>
    </sheetView>
  </sheetViews>
  <sheetFormatPr defaultRowHeight="15" x14ac:dyDescent="0.25"/>
  <sheetData>
    <row r="1" spans="1:8" x14ac:dyDescent="0.25">
      <c r="C1" s="1" t="s">
        <v>30</v>
      </c>
      <c r="D1" s="1"/>
      <c r="E1" s="1"/>
      <c r="F1" s="1"/>
    </row>
    <row r="2" spans="1:8" x14ac:dyDescent="0.25">
      <c r="B2" s="1"/>
      <c r="C2" s="1" t="s">
        <v>0</v>
      </c>
      <c r="D2" s="1"/>
      <c r="E2" s="1"/>
      <c r="F2" s="1"/>
      <c r="G2" s="1"/>
      <c r="H2" s="1"/>
    </row>
    <row r="3" spans="1:8" x14ac:dyDescent="0.25">
      <c r="B3" s="1"/>
      <c r="C3" s="1" t="s">
        <v>1</v>
      </c>
      <c r="D3" s="1"/>
      <c r="E3" s="1"/>
      <c r="F3" s="1"/>
      <c r="G3" s="1"/>
      <c r="H3" s="1"/>
    </row>
    <row r="4" spans="1:8" x14ac:dyDescent="0.25">
      <c r="A4" t="s">
        <v>2</v>
      </c>
      <c r="B4" s="2" t="s">
        <v>3</v>
      </c>
      <c r="C4" s="2" t="s">
        <v>28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x14ac:dyDescent="0.25">
      <c r="A5">
        <v>1</v>
      </c>
      <c r="B5" s="3" t="s">
        <v>29</v>
      </c>
      <c r="C5" s="3">
        <v>4000</v>
      </c>
      <c r="D5" s="3"/>
      <c r="E5" s="3">
        <v>2000</v>
      </c>
      <c r="F5" s="3">
        <f>C5+D5+E5</f>
        <v>6000</v>
      </c>
      <c r="G5" s="3">
        <v>3000</v>
      </c>
      <c r="H5" s="3">
        <f>F5-G5</f>
        <v>3000</v>
      </c>
    </row>
    <row r="6" spans="1:8" x14ac:dyDescent="0.25">
      <c r="A6">
        <v>2</v>
      </c>
      <c r="B6" s="4"/>
      <c r="C6" s="3"/>
      <c r="D6" s="3"/>
      <c r="E6" s="3"/>
      <c r="F6" s="3">
        <f t="shared" ref="F6:F23" si="0">D6+E6</f>
        <v>0</v>
      </c>
      <c r="G6" s="3"/>
      <c r="H6" s="3">
        <f>F6-G6</f>
        <v>0</v>
      </c>
    </row>
    <row r="7" spans="1:8" x14ac:dyDescent="0.25">
      <c r="A7">
        <v>3</v>
      </c>
      <c r="B7" s="5"/>
      <c r="C7" s="5"/>
      <c r="D7" s="3"/>
      <c r="E7" s="5"/>
      <c r="F7" s="5">
        <f t="shared" si="0"/>
        <v>0</v>
      </c>
      <c r="G7" s="5"/>
      <c r="H7" s="5">
        <f t="shared" ref="H7:H22" si="1">F7-G7</f>
        <v>0</v>
      </c>
    </row>
    <row r="8" spans="1:8" x14ac:dyDescent="0.25">
      <c r="A8">
        <v>4</v>
      </c>
      <c r="B8" s="6"/>
      <c r="C8" s="3"/>
      <c r="D8" s="3"/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>
        <v>5</v>
      </c>
      <c r="B9" s="6"/>
      <c r="C9" s="3"/>
      <c r="D9" s="3"/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>
        <v>6</v>
      </c>
      <c r="B10" s="3"/>
      <c r="C10" s="3"/>
      <c r="D10" s="3"/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>
        <v>7</v>
      </c>
      <c r="B11" s="4"/>
      <c r="C11" s="3"/>
      <c r="D11" s="3"/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>
        <v>8</v>
      </c>
      <c r="B12" s="6"/>
      <c r="C12" s="3"/>
      <c r="D12" s="3"/>
      <c r="E12" s="3"/>
      <c r="F12" s="3">
        <f t="shared" si="0"/>
        <v>0</v>
      </c>
      <c r="G12" s="3"/>
      <c r="H12" s="3">
        <f>F12-G12</f>
        <v>0</v>
      </c>
    </row>
    <row r="13" spans="1:8" x14ac:dyDescent="0.25">
      <c r="A13">
        <v>9</v>
      </c>
      <c r="B13" s="6"/>
      <c r="C13" s="3"/>
      <c r="D13" s="3"/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>
        <v>10</v>
      </c>
      <c r="B14" s="4"/>
      <c r="C14" s="3"/>
      <c r="D14" s="3"/>
      <c r="E14" s="3"/>
      <c r="F14" s="3">
        <f t="shared" si="0"/>
        <v>0</v>
      </c>
      <c r="G14" s="3"/>
      <c r="H14" s="3">
        <f t="shared" si="1"/>
        <v>0</v>
      </c>
    </row>
    <row r="15" spans="1:8" x14ac:dyDescent="0.25">
      <c r="A15">
        <v>11</v>
      </c>
      <c r="B15" s="7"/>
      <c r="C15" s="7"/>
      <c r="D15" s="3"/>
      <c r="E15" s="7"/>
      <c r="F15" s="3">
        <f t="shared" si="0"/>
        <v>0</v>
      </c>
      <c r="G15" s="7"/>
      <c r="H15" s="3">
        <f>F15-G15</f>
        <v>0</v>
      </c>
    </row>
    <row r="16" spans="1:8" x14ac:dyDescent="0.25">
      <c r="A16">
        <v>12</v>
      </c>
      <c r="B16" s="3"/>
      <c r="C16" s="3"/>
      <c r="D16" s="3"/>
      <c r="E16" s="3"/>
      <c r="F16" s="3">
        <f t="shared" si="0"/>
        <v>0</v>
      </c>
      <c r="G16" s="3"/>
      <c r="H16" s="3">
        <f t="shared" si="1"/>
        <v>0</v>
      </c>
    </row>
    <row r="17" spans="1:10" x14ac:dyDescent="0.25">
      <c r="A17" s="8">
        <v>13</v>
      </c>
      <c r="B17" s="9"/>
      <c r="C17" s="9"/>
      <c r="D17" s="3"/>
      <c r="E17" s="7"/>
      <c r="F17" s="10">
        <f t="shared" si="0"/>
        <v>0</v>
      </c>
      <c r="G17" s="10"/>
      <c r="H17" s="10">
        <f t="shared" si="1"/>
        <v>0</v>
      </c>
    </row>
    <row r="18" spans="1:10" x14ac:dyDescent="0.25">
      <c r="A18">
        <v>14</v>
      </c>
      <c r="B18" s="11"/>
      <c r="C18" s="11"/>
      <c r="D18" s="3"/>
      <c r="E18" s="11"/>
      <c r="F18" s="3">
        <f t="shared" si="0"/>
        <v>0</v>
      </c>
      <c r="G18" s="11"/>
      <c r="H18" s="11">
        <f t="shared" si="1"/>
        <v>0</v>
      </c>
    </row>
    <row r="19" spans="1:10" x14ac:dyDescent="0.25">
      <c r="A19">
        <v>15</v>
      </c>
      <c r="B19" s="3"/>
      <c r="C19" s="3"/>
      <c r="D19" s="3"/>
      <c r="E19" s="3"/>
      <c r="F19" s="3">
        <f t="shared" si="0"/>
        <v>0</v>
      </c>
      <c r="G19" s="11"/>
      <c r="H19" s="11">
        <f t="shared" si="1"/>
        <v>0</v>
      </c>
    </row>
    <row r="20" spans="1:10" x14ac:dyDescent="0.25">
      <c r="A20">
        <v>16</v>
      </c>
      <c r="B20" s="11"/>
      <c r="C20" s="11"/>
      <c r="D20" s="3"/>
      <c r="E20" s="11"/>
      <c r="F20" s="3">
        <f t="shared" si="0"/>
        <v>0</v>
      </c>
      <c r="G20" s="11"/>
      <c r="H20" s="11">
        <f>F20-G20</f>
        <v>0</v>
      </c>
    </row>
    <row r="21" spans="1:10" x14ac:dyDescent="0.25">
      <c r="B21" s="11"/>
      <c r="C21" s="11"/>
      <c r="D21" s="3"/>
      <c r="E21" s="11"/>
      <c r="F21" s="3">
        <f t="shared" si="0"/>
        <v>0</v>
      </c>
      <c r="G21" s="11"/>
      <c r="H21" s="11">
        <f t="shared" si="1"/>
        <v>0</v>
      </c>
    </row>
    <row r="22" spans="1:10" x14ac:dyDescent="0.25">
      <c r="B22" s="3"/>
      <c r="C22" s="3"/>
      <c r="D22" s="3"/>
      <c r="E22" s="3"/>
      <c r="F22" s="3">
        <f t="shared" si="0"/>
        <v>0</v>
      </c>
      <c r="G22" s="3"/>
      <c r="H22" s="11">
        <f t="shared" si="1"/>
        <v>0</v>
      </c>
    </row>
    <row r="23" spans="1:10" x14ac:dyDescent="0.25">
      <c r="B23" s="3"/>
      <c r="C23" s="3"/>
      <c r="D23" s="3"/>
      <c r="E23" s="3"/>
      <c r="F23" s="3">
        <f t="shared" si="0"/>
        <v>0</v>
      </c>
      <c r="G23" s="3"/>
      <c r="H23" s="11">
        <f>F23-G23</f>
        <v>0</v>
      </c>
      <c r="I23" s="12"/>
    </row>
    <row r="24" spans="1:10" x14ac:dyDescent="0.25">
      <c r="B24" s="13" t="s">
        <v>9</v>
      </c>
      <c r="C24" s="13">
        <f t="shared" ref="C24" si="2">SUM(C5:C22)</f>
        <v>4000</v>
      </c>
      <c r="D24" s="3"/>
      <c r="E24" s="13">
        <f>SUM(E5:E23)</f>
        <v>2000</v>
      </c>
      <c r="F24" s="13">
        <f>SUM(F5:F23)</f>
        <v>6000</v>
      </c>
      <c r="G24" s="13">
        <f>SUM(G5:G23)</f>
        <v>3000</v>
      </c>
      <c r="H24" s="13">
        <f>SUM(H5:H23)</f>
        <v>3000</v>
      </c>
    </row>
    <row r="25" spans="1:10" x14ac:dyDescent="0.25">
      <c r="C25" s="14"/>
      <c r="D25" s="3">
        <f>'[1]MARCH 21'!H25:H47</f>
        <v>0</v>
      </c>
      <c r="E25" s="15"/>
      <c r="F25" s="16"/>
      <c r="G25" s="17"/>
      <c r="H25" s="18"/>
    </row>
    <row r="26" spans="1:10" x14ac:dyDescent="0.25">
      <c r="B26" s="19" t="s">
        <v>10</v>
      </c>
      <c r="C26" s="19"/>
      <c r="D26" s="19"/>
      <c r="E26" s="20"/>
      <c r="F26" s="19" t="s">
        <v>11</v>
      </c>
      <c r="G26" s="12"/>
      <c r="H26" s="12" t="s">
        <v>8</v>
      </c>
      <c r="I26" s="8"/>
    </row>
    <row r="27" spans="1:10" x14ac:dyDescent="0.25">
      <c r="B27" s="13" t="s">
        <v>12</v>
      </c>
      <c r="C27" s="13" t="s">
        <v>13</v>
      </c>
      <c r="D27" s="13" t="s">
        <v>14</v>
      </c>
      <c r="E27" s="13" t="s">
        <v>15</v>
      </c>
      <c r="F27" s="13"/>
      <c r="G27" s="13"/>
      <c r="H27" s="13" t="s">
        <v>14</v>
      </c>
      <c r="I27" s="13" t="s">
        <v>15</v>
      </c>
    </row>
    <row r="28" spans="1:10" x14ac:dyDescent="0.25">
      <c r="B28" s="4" t="s">
        <v>16</v>
      </c>
      <c r="C28" s="21">
        <f>E24</f>
        <v>2000</v>
      </c>
      <c r="D28" s="4"/>
      <c r="E28" s="4"/>
      <c r="F28" s="4" t="s">
        <v>16</v>
      </c>
      <c r="G28" s="21">
        <f>G24</f>
        <v>3000</v>
      </c>
      <c r="H28" s="4"/>
      <c r="I28" s="4"/>
    </row>
    <row r="29" spans="1:10" x14ac:dyDescent="0.25">
      <c r="B29" s="4" t="s">
        <v>4</v>
      </c>
      <c r="C29" s="21"/>
      <c r="D29" s="4"/>
      <c r="E29" s="4"/>
      <c r="F29" s="4" t="s">
        <v>4</v>
      </c>
      <c r="G29" s="21"/>
      <c r="H29" s="4"/>
      <c r="I29" s="4"/>
    </row>
    <row r="30" spans="1:10" x14ac:dyDescent="0.25">
      <c r="B30" s="4" t="s">
        <v>17</v>
      </c>
      <c r="C30" s="21">
        <v>1000</v>
      </c>
      <c r="D30" s="4"/>
      <c r="E30" s="4"/>
      <c r="F30" s="4"/>
      <c r="G30" s="21"/>
      <c r="H30" s="4"/>
      <c r="I30" s="4"/>
    </row>
    <row r="31" spans="1:10" x14ac:dyDescent="0.25">
      <c r="B31" s="4" t="s">
        <v>18</v>
      </c>
      <c r="C31" s="22">
        <v>0.08</v>
      </c>
      <c r="D31" s="21">
        <f>C31*C28</f>
        <v>160</v>
      </c>
      <c r="E31" s="4"/>
      <c r="F31" s="4" t="s">
        <v>18</v>
      </c>
      <c r="G31" s="22">
        <v>0.08</v>
      </c>
      <c r="H31" s="21">
        <f>G31*C28</f>
        <v>160</v>
      </c>
      <c r="I31" s="4"/>
    </row>
    <row r="32" spans="1:10" x14ac:dyDescent="0.25">
      <c r="B32" s="13" t="s">
        <v>19</v>
      </c>
      <c r="C32" s="13" t="s">
        <v>20</v>
      </c>
      <c r="D32" s="13"/>
      <c r="E32" s="13"/>
      <c r="F32" s="13" t="s">
        <v>19</v>
      </c>
      <c r="G32" s="23"/>
      <c r="H32" s="13"/>
      <c r="I32" s="13"/>
      <c r="J32" s="24"/>
    </row>
    <row r="33" spans="2:10" x14ac:dyDescent="0.25">
      <c r="B33" s="4"/>
      <c r="C33" s="4"/>
      <c r="D33" s="4"/>
      <c r="E33" s="13"/>
      <c r="F33" s="13"/>
      <c r="G33" s="13"/>
      <c r="H33" s="13"/>
      <c r="I33" s="13"/>
      <c r="J33" s="24"/>
    </row>
    <row r="34" spans="2:10" x14ac:dyDescent="0.25">
      <c r="B34" s="4" t="s">
        <v>31</v>
      </c>
      <c r="C34" s="4"/>
      <c r="D34" s="4">
        <v>300</v>
      </c>
      <c r="E34" s="13"/>
      <c r="F34" s="4" t="s">
        <v>31</v>
      </c>
      <c r="G34" s="4"/>
      <c r="H34" s="4">
        <v>300</v>
      </c>
      <c r="I34" s="13"/>
    </row>
    <row r="35" spans="2:10" x14ac:dyDescent="0.25">
      <c r="B35" s="13"/>
      <c r="C35" s="13"/>
      <c r="D35" s="13"/>
      <c r="E35" s="13"/>
      <c r="F35" s="13"/>
      <c r="G35" s="13"/>
      <c r="H35" s="13"/>
      <c r="I35" s="13"/>
    </row>
    <row r="36" spans="2:10" x14ac:dyDescent="0.25">
      <c r="B36" s="13"/>
      <c r="C36" s="13"/>
      <c r="D36" s="13"/>
      <c r="E36" s="13"/>
      <c r="F36" s="13"/>
      <c r="G36" s="13"/>
      <c r="H36" s="13"/>
      <c r="I36" s="13"/>
    </row>
    <row r="37" spans="2:10" x14ac:dyDescent="0.25">
      <c r="B37" s="25"/>
      <c r="C37" s="4"/>
      <c r="D37" s="4"/>
      <c r="E37" s="4"/>
      <c r="F37" s="25"/>
      <c r="G37" s="4"/>
      <c r="H37" s="4"/>
      <c r="I37" s="4"/>
    </row>
    <row r="38" spans="2:10" x14ac:dyDescent="0.25">
      <c r="B38" s="13" t="s">
        <v>21</v>
      </c>
      <c r="C38" s="23">
        <f>C28+C29+C30-D31</f>
        <v>2840</v>
      </c>
      <c r="D38" s="23">
        <f>SUM(D33:D37)</f>
        <v>300</v>
      </c>
      <c r="E38" s="23">
        <f>C38-D38</f>
        <v>2540</v>
      </c>
      <c r="F38" s="13" t="s">
        <v>21</v>
      </c>
      <c r="G38" s="23">
        <f>G28+G29+G30-H31</f>
        <v>2840</v>
      </c>
      <c r="H38" s="23">
        <f>SUM(H33:H37)</f>
        <v>300</v>
      </c>
      <c r="I38" s="23">
        <f>G38-H38</f>
        <v>2540</v>
      </c>
    </row>
    <row r="39" spans="2:10" x14ac:dyDescent="0.25">
      <c r="B39" s="12"/>
      <c r="C39" s="12"/>
      <c r="D39" s="12"/>
      <c r="E39" s="12"/>
      <c r="F39" s="12"/>
      <c r="G39" s="12"/>
      <c r="H39" s="12"/>
      <c r="I39" s="12"/>
    </row>
    <row r="40" spans="2:10" x14ac:dyDescent="0.25">
      <c r="B40" s="12" t="s">
        <v>22</v>
      </c>
      <c r="C40" s="12"/>
      <c r="D40" s="12" t="s">
        <v>23</v>
      </c>
      <c r="E40" s="12"/>
      <c r="F40" s="12"/>
      <c r="G40" s="12" t="s">
        <v>24</v>
      </c>
      <c r="H40" s="12"/>
      <c r="I40" s="12"/>
    </row>
    <row r="41" spans="2:10" x14ac:dyDescent="0.25">
      <c r="B41" s="12"/>
      <c r="C41" s="12"/>
      <c r="D41" s="12"/>
      <c r="E41" s="12"/>
      <c r="F41" s="12"/>
      <c r="G41" s="12"/>
      <c r="H41" s="12"/>
      <c r="I41" s="12"/>
    </row>
    <row r="42" spans="2:10" x14ac:dyDescent="0.25">
      <c r="B42" s="12" t="s">
        <v>25</v>
      </c>
      <c r="C42" s="12"/>
      <c r="D42" s="12" t="s">
        <v>26</v>
      </c>
      <c r="E42" s="12"/>
      <c r="F42" s="12"/>
      <c r="G42" s="12" t="s">
        <v>27</v>
      </c>
      <c r="H42" s="12"/>
      <c r="I42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K16" sqref="K16"/>
    </sheetView>
  </sheetViews>
  <sheetFormatPr defaultRowHeight="15" x14ac:dyDescent="0.25"/>
  <cols>
    <col min="2" max="2" width="15.5703125" customWidth="1"/>
  </cols>
  <sheetData>
    <row r="1" spans="1:8" x14ac:dyDescent="0.25">
      <c r="C1" s="1" t="s">
        <v>30</v>
      </c>
      <c r="D1" s="1"/>
      <c r="E1" s="1"/>
      <c r="F1" s="1"/>
    </row>
    <row r="2" spans="1:8" x14ac:dyDescent="0.25">
      <c r="B2" s="1"/>
      <c r="C2" s="1" t="s">
        <v>0</v>
      </c>
      <c r="D2" s="1"/>
      <c r="E2" s="1"/>
      <c r="F2" s="1"/>
      <c r="G2" s="1"/>
      <c r="H2" s="1"/>
    </row>
    <row r="3" spans="1:8" x14ac:dyDescent="0.25">
      <c r="B3" s="1"/>
      <c r="C3" s="1" t="s">
        <v>32</v>
      </c>
      <c r="D3" s="1"/>
      <c r="E3" s="1"/>
      <c r="F3" s="1"/>
      <c r="G3" s="1"/>
      <c r="H3" s="1"/>
    </row>
    <row r="4" spans="1:8" x14ac:dyDescent="0.25">
      <c r="A4" t="s">
        <v>2</v>
      </c>
      <c r="B4" s="2" t="s">
        <v>3</v>
      </c>
      <c r="C4" s="2" t="s">
        <v>28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x14ac:dyDescent="0.25">
      <c r="A5">
        <v>1</v>
      </c>
      <c r="B5" s="3"/>
      <c r="C5" s="3"/>
      <c r="D5" s="3"/>
      <c r="E5" s="3"/>
      <c r="F5" s="3">
        <f>C5+D5+E5</f>
        <v>0</v>
      </c>
      <c r="G5" s="3"/>
      <c r="H5" s="3">
        <f>F5-G5</f>
        <v>0</v>
      </c>
    </row>
    <row r="6" spans="1:8" x14ac:dyDescent="0.25">
      <c r="A6">
        <v>2</v>
      </c>
      <c r="B6" s="4" t="s">
        <v>36</v>
      </c>
      <c r="C6" s="3"/>
      <c r="D6" s="3"/>
      <c r="E6" s="3">
        <v>4000</v>
      </c>
      <c r="F6" s="3">
        <f t="shared" ref="F6:F23" si="0">D6+E6</f>
        <v>4000</v>
      </c>
      <c r="G6" s="3">
        <v>4000</v>
      </c>
      <c r="H6" s="3">
        <f>F6-G6</f>
        <v>0</v>
      </c>
    </row>
    <row r="7" spans="1:8" x14ac:dyDescent="0.25">
      <c r="A7">
        <v>3</v>
      </c>
      <c r="B7" s="5"/>
      <c r="C7" s="5"/>
      <c r="D7" s="3"/>
      <c r="E7" s="5"/>
      <c r="F7" s="5">
        <f t="shared" si="0"/>
        <v>0</v>
      </c>
      <c r="G7" s="5"/>
      <c r="H7" s="5">
        <f t="shared" ref="H7:H22" si="1">F7-G7</f>
        <v>0</v>
      </c>
    </row>
    <row r="8" spans="1:8" x14ac:dyDescent="0.25">
      <c r="A8">
        <v>4</v>
      </c>
      <c r="B8" s="6"/>
      <c r="C8" s="3"/>
      <c r="D8" s="3"/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>
        <v>5</v>
      </c>
      <c r="B9" s="6"/>
      <c r="C9" s="3"/>
      <c r="D9" s="3"/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>
        <v>6</v>
      </c>
      <c r="B10" s="3"/>
      <c r="C10" s="3"/>
      <c r="D10" s="3"/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>
        <v>7</v>
      </c>
      <c r="B11" s="4"/>
      <c r="C11" s="3"/>
      <c r="D11" s="3"/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>
        <v>8</v>
      </c>
      <c r="B12" s="6"/>
      <c r="C12" s="3"/>
      <c r="D12" s="3"/>
      <c r="E12" s="3"/>
      <c r="F12" s="3">
        <f t="shared" si="0"/>
        <v>0</v>
      </c>
      <c r="G12" s="3"/>
      <c r="H12" s="3">
        <f>F12-G12</f>
        <v>0</v>
      </c>
    </row>
    <row r="13" spans="1:8" x14ac:dyDescent="0.25">
      <c r="A13">
        <v>9</v>
      </c>
      <c r="B13" s="6"/>
      <c r="C13" s="3"/>
      <c r="D13" s="3"/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>
        <v>10</v>
      </c>
      <c r="B14" s="4"/>
      <c r="C14" s="3"/>
      <c r="D14" s="3"/>
      <c r="E14" s="3"/>
      <c r="F14" s="3">
        <f t="shared" si="0"/>
        <v>0</v>
      </c>
      <c r="G14" s="3"/>
      <c r="H14" s="3">
        <f t="shared" si="1"/>
        <v>0</v>
      </c>
    </row>
    <row r="15" spans="1:8" x14ac:dyDescent="0.25">
      <c r="A15">
        <v>11</v>
      </c>
      <c r="B15" s="7"/>
      <c r="C15" s="7"/>
      <c r="D15" s="3"/>
      <c r="E15" s="7"/>
      <c r="F15" s="3">
        <f t="shared" si="0"/>
        <v>0</v>
      </c>
      <c r="G15" s="7"/>
      <c r="H15" s="3">
        <f>F15-G15</f>
        <v>0</v>
      </c>
    </row>
    <row r="16" spans="1:8" x14ac:dyDescent="0.25">
      <c r="A16">
        <v>12</v>
      </c>
      <c r="B16" s="3"/>
      <c r="C16" s="3"/>
      <c r="D16" s="3"/>
      <c r="E16" s="3"/>
      <c r="F16" s="3">
        <f t="shared" si="0"/>
        <v>0</v>
      </c>
      <c r="G16" s="3"/>
      <c r="H16" s="3">
        <f t="shared" si="1"/>
        <v>0</v>
      </c>
    </row>
    <row r="17" spans="1:9" x14ac:dyDescent="0.25">
      <c r="A17" s="8">
        <v>13</v>
      </c>
      <c r="B17" s="9"/>
      <c r="C17" s="9"/>
      <c r="D17" s="3"/>
      <c r="E17" s="7"/>
      <c r="F17" s="10">
        <f t="shared" si="0"/>
        <v>0</v>
      </c>
      <c r="G17" s="10"/>
      <c r="H17" s="10">
        <f t="shared" si="1"/>
        <v>0</v>
      </c>
    </row>
    <row r="18" spans="1:9" x14ac:dyDescent="0.25">
      <c r="A18">
        <v>14</v>
      </c>
      <c r="B18" s="11"/>
      <c r="C18" s="11"/>
      <c r="D18" s="3"/>
      <c r="E18" s="11"/>
      <c r="F18" s="3">
        <f t="shared" si="0"/>
        <v>0</v>
      </c>
      <c r="G18" s="11"/>
      <c r="H18" s="11">
        <f t="shared" si="1"/>
        <v>0</v>
      </c>
    </row>
    <row r="19" spans="1:9" x14ac:dyDescent="0.25">
      <c r="A19">
        <v>15</v>
      </c>
      <c r="B19" s="3"/>
      <c r="C19" s="3"/>
      <c r="D19" s="3"/>
      <c r="E19" s="3"/>
      <c r="F19" s="3">
        <f t="shared" si="0"/>
        <v>0</v>
      </c>
      <c r="G19" s="11"/>
      <c r="H19" s="11">
        <f t="shared" si="1"/>
        <v>0</v>
      </c>
    </row>
    <row r="20" spans="1:9" x14ac:dyDescent="0.25">
      <c r="A20">
        <v>16</v>
      </c>
      <c r="B20" s="11"/>
      <c r="C20" s="11"/>
      <c r="D20" s="3"/>
      <c r="E20" s="11"/>
      <c r="F20" s="3">
        <f t="shared" si="0"/>
        <v>0</v>
      </c>
      <c r="G20" s="11"/>
      <c r="H20" s="11">
        <f>F20-G20</f>
        <v>0</v>
      </c>
    </row>
    <row r="21" spans="1:9" x14ac:dyDescent="0.25">
      <c r="B21" s="11"/>
      <c r="C21" s="11"/>
      <c r="D21" s="3"/>
      <c r="E21" s="11"/>
      <c r="F21" s="3">
        <f t="shared" si="0"/>
        <v>0</v>
      </c>
      <c r="G21" s="11"/>
      <c r="H21" s="11">
        <f t="shared" si="1"/>
        <v>0</v>
      </c>
    </row>
    <row r="22" spans="1:9" x14ac:dyDescent="0.25">
      <c r="B22" s="3"/>
      <c r="C22" s="3"/>
      <c r="D22" s="3"/>
      <c r="E22" s="3"/>
      <c r="F22" s="3">
        <f t="shared" si="0"/>
        <v>0</v>
      </c>
      <c r="G22" s="3"/>
      <c r="H22" s="11">
        <f t="shared" si="1"/>
        <v>0</v>
      </c>
    </row>
    <row r="23" spans="1:9" x14ac:dyDescent="0.25">
      <c r="B23" s="3"/>
      <c r="C23" s="3"/>
      <c r="D23" s="3"/>
      <c r="E23" s="3"/>
      <c r="F23" s="3">
        <f t="shared" si="0"/>
        <v>0</v>
      </c>
      <c r="G23" s="3"/>
      <c r="H23" s="11">
        <f>F23-G23</f>
        <v>0</v>
      </c>
      <c r="I23" s="12"/>
    </row>
    <row r="24" spans="1:9" x14ac:dyDescent="0.25">
      <c r="B24" s="13" t="s">
        <v>9</v>
      </c>
      <c r="C24" s="13">
        <f t="shared" ref="C24" si="2">SUM(C5:C22)</f>
        <v>0</v>
      </c>
      <c r="D24" s="3"/>
      <c r="E24" s="13">
        <f>SUM(E5:E23)</f>
        <v>4000</v>
      </c>
      <c r="F24" s="13">
        <f>SUM(F5:F23)</f>
        <v>4000</v>
      </c>
      <c r="G24" s="13">
        <f>SUM(G5:G23)</f>
        <v>4000</v>
      </c>
      <c r="H24" s="13">
        <f>SUM(H5:H23)</f>
        <v>0</v>
      </c>
    </row>
    <row r="25" spans="1:9" x14ac:dyDescent="0.25">
      <c r="C25" s="14"/>
      <c r="D25" s="3">
        <f>'[1]MARCH 21'!H25:H47</f>
        <v>0</v>
      </c>
      <c r="E25" s="15"/>
      <c r="F25" s="16"/>
      <c r="G25" s="17"/>
      <c r="H25" s="18"/>
    </row>
    <row r="26" spans="1:9" x14ac:dyDescent="0.25">
      <c r="B26" s="19" t="s">
        <v>10</v>
      </c>
      <c r="C26" s="19"/>
      <c r="D26" s="19"/>
      <c r="E26" s="20"/>
      <c r="F26" s="19" t="s">
        <v>11</v>
      </c>
      <c r="G26" s="12"/>
      <c r="H26" s="12" t="s">
        <v>8</v>
      </c>
      <c r="I26" s="8"/>
    </row>
    <row r="27" spans="1:9" x14ac:dyDescent="0.25">
      <c r="B27" s="13" t="s">
        <v>12</v>
      </c>
      <c r="C27" s="13" t="s">
        <v>13</v>
      </c>
      <c r="D27" s="13" t="s">
        <v>14</v>
      </c>
      <c r="E27" s="13" t="s">
        <v>15</v>
      </c>
      <c r="F27" s="13"/>
      <c r="G27" s="13"/>
      <c r="H27" s="13" t="s">
        <v>14</v>
      </c>
      <c r="I27" s="13" t="s">
        <v>15</v>
      </c>
    </row>
    <row r="28" spans="1:9" x14ac:dyDescent="0.25">
      <c r="B28" s="4" t="s">
        <v>33</v>
      </c>
      <c r="C28" s="21">
        <f>E24</f>
        <v>4000</v>
      </c>
      <c r="D28" s="4"/>
      <c r="E28" s="4"/>
      <c r="F28" s="4" t="s">
        <v>33</v>
      </c>
      <c r="G28" s="21">
        <f>G24</f>
        <v>4000</v>
      </c>
      <c r="H28" s="4"/>
      <c r="I28" s="4"/>
    </row>
    <row r="29" spans="1:9" x14ac:dyDescent="0.25">
      <c r="B29" s="4" t="s">
        <v>4</v>
      </c>
      <c r="C29" s="21">
        <f>'APRIL 21'!E38</f>
        <v>2540</v>
      </c>
      <c r="D29" s="4"/>
      <c r="E29" s="4"/>
      <c r="F29" s="4" t="s">
        <v>4</v>
      </c>
      <c r="G29" s="21">
        <f>'APRIL 21'!I38</f>
        <v>2540</v>
      </c>
      <c r="H29" s="4"/>
      <c r="I29" s="4"/>
    </row>
    <row r="30" spans="1:9" x14ac:dyDescent="0.25">
      <c r="B30" s="4" t="s">
        <v>17</v>
      </c>
      <c r="C30" s="21"/>
      <c r="D30" s="4"/>
      <c r="E30" s="4"/>
      <c r="F30" s="4"/>
      <c r="G30" s="21"/>
      <c r="H30" s="4"/>
      <c r="I30" s="4"/>
    </row>
    <row r="31" spans="1:9" x14ac:dyDescent="0.25">
      <c r="B31" s="4" t="s">
        <v>18</v>
      </c>
      <c r="C31" s="22">
        <v>0.08</v>
      </c>
      <c r="D31" s="21">
        <f>C31*C28</f>
        <v>320</v>
      </c>
      <c r="E31" s="4"/>
      <c r="F31" s="4" t="s">
        <v>18</v>
      </c>
      <c r="G31" s="22">
        <v>0.08</v>
      </c>
      <c r="H31" s="21">
        <f>G31*C28</f>
        <v>320</v>
      </c>
      <c r="I31" s="4"/>
    </row>
    <row r="32" spans="1:9" x14ac:dyDescent="0.25">
      <c r="B32" s="13" t="s">
        <v>19</v>
      </c>
      <c r="C32" s="13" t="s">
        <v>20</v>
      </c>
      <c r="D32" s="13"/>
      <c r="E32" s="13"/>
      <c r="F32" s="13" t="s">
        <v>19</v>
      </c>
      <c r="G32" s="23"/>
      <c r="H32" s="13"/>
      <c r="I32" s="13"/>
    </row>
    <row r="33" spans="2:9" x14ac:dyDescent="0.25">
      <c r="B33" s="4"/>
      <c r="C33" s="4"/>
      <c r="D33" s="4"/>
      <c r="E33" s="13"/>
      <c r="F33" s="13"/>
      <c r="G33" s="13"/>
      <c r="H33" s="13"/>
      <c r="I33" s="13"/>
    </row>
    <row r="34" spans="2:9" x14ac:dyDescent="0.25">
      <c r="B34" s="4"/>
      <c r="C34" s="4"/>
      <c r="D34" s="4"/>
      <c r="E34" s="13"/>
      <c r="F34" s="4"/>
      <c r="G34" s="4"/>
      <c r="H34" s="4"/>
      <c r="I34" s="13"/>
    </row>
    <row r="35" spans="2:9" x14ac:dyDescent="0.25">
      <c r="B35" s="13"/>
      <c r="C35" s="13"/>
      <c r="D35" s="13"/>
      <c r="E35" s="13"/>
      <c r="F35" s="13"/>
      <c r="G35" s="13"/>
      <c r="H35" s="13"/>
      <c r="I35" s="13"/>
    </row>
    <row r="36" spans="2:9" x14ac:dyDescent="0.25">
      <c r="B36" s="13"/>
      <c r="C36" s="13"/>
      <c r="D36" s="13"/>
      <c r="E36" s="13"/>
      <c r="F36" s="13"/>
      <c r="G36" s="13"/>
      <c r="H36" s="13"/>
      <c r="I36" s="13"/>
    </row>
    <row r="37" spans="2:9" x14ac:dyDescent="0.25">
      <c r="B37" s="25"/>
      <c r="C37" s="4"/>
      <c r="D37" s="4"/>
      <c r="E37" s="4"/>
      <c r="F37" s="25"/>
      <c r="G37" s="4"/>
      <c r="H37" s="4"/>
      <c r="I37" s="4"/>
    </row>
    <row r="38" spans="2:9" x14ac:dyDescent="0.25">
      <c r="B38" s="13" t="s">
        <v>21</v>
      </c>
      <c r="C38" s="23">
        <f>C28+C29+C30-D31</f>
        <v>6220</v>
      </c>
      <c r="D38" s="23">
        <f>SUM(D33:D37)</f>
        <v>0</v>
      </c>
      <c r="E38" s="23">
        <f>C38-D38</f>
        <v>6220</v>
      </c>
      <c r="F38" s="13" t="s">
        <v>21</v>
      </c>
      <c r="G38" s="23">
        <f>G28+G29+G30-H31</f>
        <v>6220</v>
      </c>
      <c r="H38" s="23">
        <f>SUM(H33:H37)</f>
        <v>0</v>
      </c>
      <c r="I38" s="23">
        <f>G38-H38</f>
        <v>6220</v>
      </c>
    </row>
    <row r="39" spans="2:9" x14ac:dyDescent="0.25">
      <c r="B39" s="12"/>
      <c r="C39" s="12"/>
      <c r="D39" s="12"/>
      <c r="E39" s="12"/>
      <c r="F39" s="12"/>
      <c r="G39" s="12"/>
      <c r="H39" s="12"/>
      <c r="I39" s="12"/>
    </row>
    <row r="40" spans="2:9" x14ac:dyDescent="0.25">
      <c r="B40" s="12" t="s">
        <v>22</v>
      </c>
      <c r="C40" s="12"/>
      <c r="D40" s="12" t="s">
        <v>23</v>
      </c>
      <c r="E40" s="12"/>
      <c r="F40" s="12"/>
      <c r="G40" s="12" t="s">
        <v>24</v>
      </c>
      <c r="H40" s="12"/>
      <c r="I40" s="12"/>
    </row>
    <row r="41" spans="2:9" x14ac:dyDescent="0.25">
      <c r="B41" s="12"/>
      <c r="C41" s="12"/>
      <c r="D41" s="12"/>
      <c r="E41" s="12"/>
      <c r="F41" s="12"/>
      <c r="G41" s="12"/>
      <c r="H41" s="12"/>
      <c r="I41" s="12"/>
    </row>
    <row r="42" spans="2:9" x14ac:dyDescent="0.25">
      <c r="B42" s="12" t="s">
        <v>25</v>
      </c>
      <c r="C42" s="12"/>
      <c r="D42" s="12" t="s">
        <v>26</v>
      </c>
      <c r="E42" s="12"/>
      <c r="F42" s="12"/>
      <c r="G42" s="12" t="s">
        <v>27</v>
      </c>
      <c r="H42" s="12"/>
      <c r="I42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7" workbookViewId="0">
      <selection activeCell="I35" sqref="I35"/>
    </sheetView>
  </sheetViews>
  <sheetFormatPr defaultRowHeight="15" x14ac:dyDescent="0.25"/>
  <sheetData>
    <row r="1" spans="1:8" x14ac:dyDescent="0.25">
      <c r="C1" s="1" t="s">
        <v>30</v>
      </c>
      <c r="D1" s="1"/>
      <c r="E1" s="1"/>
      <c r="F1" s="1"/>
    </row>
    <row r="2" spans="1:8" x14ac:dyDescent="0.25">
      <c r="B2" s="1"/>
      <c r="C2" s="1" t="s">
        <v>0</v>
      </c>
      <c r="D2" s="1"/>
      <c r="E2" s="1"/>
      <c r="F2" s="1"/>
      <c r="G2" s="1"/>
      <c r="H2" s="1"/>
    </row>
    <row r="3" spans="1:8" x14ac:dyDescent="0.25">
      <c r="B3" s="1"/>
      <c r="C3" s="1" t="s">
        <v>34</v>
      </c>
      <c r="D3" s="1"/>
      <c r="E3" s="1"/>
      <c r="F3" s="1"/>
      <c r="G3" s="1"/>
      <c r="H3" s="1"/>
    </row>
    <row r="4" spans="1:8" x14ac:dyDescent="0.25">
      <c r="A4" t="s">
        <v>2</v>
      </c>
      <c r="B4" s="2" t="s">
        <v>3</v>
      </c>
      <c r="C4" s="2" t="s">
        <v>28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x14ac:dyDescent="0.25">
      <c r="A5">
        <v>1</v>
      </c>
      <c r="B5" s="3"/>
      <c r="C5" s="3"/>
      <c r="D5" s="3"/>
      <c r="E5" s="3"/>
      <c r="F5" s="3">
        <f>C5+D5+E5</f>
        <v>0</v>
      </c>
      <c r="G5" s="3"/>
      <c r="H5" s="3">
        <f>F5-G5</f>
        <v>0</v>
      </c>
    </row>
    <row r="6" spans="1:8" x14ac:dyDescent="0.25">
      <c r="A6">
        <v>2</v>
      </c>
      <c r="B6" s="4" t="s">
        <v>36</v>
      </c>
      <c r="C6" s="3"/>
      <c r="D6" s="3"/>
      <c r="E6" s="3">
        <v>4000</v>
      </c>
      <c r="F6" s="3">
        <f t="shared" ref="F6:F23" si="0">D6+E6</f>
        <v>4000</v>
      </c>
      <c r="G6" s="3">
        <f>4000</f>
        <v>4000</v>
      </c>
      <c r="H6" s="3">
        <f>F6-G6</f>
        <v>0</v>
      </c>
    </row>
    <row r="7" spans="1:8" x14ac:dyDescent="0.25">
      <c r="A7">
        <v>3</v>
      </c>
      <c r="B7" s="5"/>
      <c r="C7" s="5"/>
      <c r="D7" s="3"/>
      <c r="E7" s="5"/>
      <c r="F7" s="5">
        <f t="shared" si="0"/>
        <v>0</v>
      </c>
      <c r="G7" s="5"/>
      <c r="H7" s="5">
        <f t="shared" ref="H7:H22" si="1">F7-G7</f>
        <v>0</v>
      </c>
    </row>
    <row r="8" spans="1:8" x14ac:dyDescent="0.25">
      <c r="A8">
        <v>4</v>
      </c>
      <c r="B8" s="6"/>
      <c r="C8" s="3"/>
      <c r="D8" s="3"/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>
        <v>5</v>
      </c>
      <c r="B9" s="6"/>
      <c r="C9" s="3"/>
      <c r="D9" s="3"/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>
        <v>6</v>
      </c>
      <c r="B10" s="3"/>
      <c r="C10" s="3"/>
      <c r="D10" s="3"/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>
        <v>7</v>
      </c>
      <c r="B11" s="4"/>
      <c r="C11" s="3"/>
      <c r="D11" s="3"/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>
        <v>8</v>
      </c>
      <c r="B12" s="6"/>
      <c r="C12" s="3"/>
      <c r="D12" s="3"/>
      <c r="E12" s="3"/>
      <c r="F12" s="3">
        <f t="shared" si="0"/>
        <v>0</v>
      </c>
      <c r="G12" s="3"/>
      <c r="H12" s="3">
        <f>F12-G12</f>
        <v>0</v>
      </c>
    </row>
    <row r="13" spans="1:8" x14ac:dyDescent="0.25">
      <c r="A13">
        <v>9</v>
      </c>
      <c r="B13" s="6"/>
      <c r="C13" s="3"/>
      <c r="D13" s="3"/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>
        <v>10</v>
      </c>
      <c r="B14" s="4"/>
      <c r="C14" s="3"/>
      <c r="D14" s="3"/>
      <c r="E14" s="3"/>
      <c r="F14" s="3">
        <f t="shared" si="0"/>
        <v>0</v>
      </c>
      <c r="G14" s="3"/>
      <c r="H14" s="3">
        <f t="shared" si="1"/>
        <v>0</v>
      </c>
    </row>
    <row r="15" spans="1:8" x14ac:dyDescent="0.25">
      <c r="A15">
        <v>11</v>
      </c>
      <c r="B15" s="7"/>
      <c r="C15" s="7"/>
      <c r="D15" s="3"/>
      <c r="E15" s="7"/>
      <c r="F15" s="3">
        <f t="shared" si="0"/>
        <v>0</v>
      </c>
      <c r="G15" s="7"/>
      <c r="H15" s="3">
        <f>F15-G15</f>
        <v>0</v>
      </c>
    </row>
    <row r="16" spans="1:8" x14ac:dyDescent="0.25">
      <c r="A16">
        <v>12</v>
      </c>
      <c r="B16" s="3"/>
      <c r="C16" s="3"/>
      <c r="D16" s="3"/>
      <c r="E16" s="3"/>
      <c r="F16" s="3">
        <f t="shared" si="0"/>
        <v>0</v>
      </c>
      <c r="G16" s="3"/>
      <c r="H16" s="3">
        <f t="shared" si="1"/>
        <v>0</v>
      </c>
    </row>
    <row r="17" spans="1:9" x14ac:dyDescent="0.25">
      <c r="A17" s="8">
        <v>13</v>
      </c>
      <c r="B17" s="9"/>
      <c r="C17" s="9"/>
      <c r="D17" s="3"/>
      <c r="E17" s="7"/>
      <c r="F17" s="10">
        <f t="shared" si="0"/>
        <v>0</v>
      </c>
      <c r="G17" s="10"/>
      <c r="H17" s="10">
        <f t="shared" si="1"/>
        <v>0</v>
      </c>
    </row>
    <row r="18" spans="1:9" x14ac:dyDescent="0.25">
      <c r="A18">
        <v>14</v>
      </c>
      <c r="B18" s="11"/>
      <c r="C18" s="11"/>
      <c r="D18" s="3"/>
      <c r="E18" s="11"/>
      <c r="F18" s="3">
        <f t="shared" si="0"/>
        <v>0</v>
      </c>
      <c r="G18" s="11"/>
      <c r="H18" s="11">
        <f t="shared" si="1"/>
        <v>0</v>
      </c>
    </row>
    <row r="19" spans="1:9" x14ac:dyDescent="0.25">
      <c r="A19">
        <v>15</v>
      </c>
      <c r="B19" s="3"/>
      <c r="C19" s="3"/>
      <c r="D19" s="3"/>
      <c r="E19" s="3"/>
      <c r="F19" s="3">
        <f t="shared" si="0"/>
        <v>0</v>
      </c>
      <c r="G19" s="11"/>
      <c r="H19" s="11">
        <f t="shared" si="1"/>
        <v>0</v>
      </c>
    </row>
    <row r="20" spans="1:9" x14ac:dyDescent="0.25">
      <c r="A20">
        <v>16</v>
      </c>
      <c r="B20" s="11"/>
      <c r="C20" s="11"/>
      <c r="D20" s="3"/>
      <c r="E20" s="11"/>
      <c r="F20" s="3">
        <f t="shared" si="0"/>
        <v>0</v>
      </c>
      <c r="G20" s="11"/>
      <c r="H20" s="11">
        <f>F20-G20</f>
        <v>0</v>
      </c>
    </row>
    <row r="21" spans="1:9" x14ac:dyDescent="0.25">
      <c r="B21" s="11"/>
      <c r="C21" s="11"/>
      <c r="D21" s="3"/>
      <c r="E21" s="11"/>
      <c r="F21" s="3">
        <f t="shared" si="0"/>
        <v>0</v>
      </c>
      <c r="G21" s="11"/>
      <c r="H21" s="11">
        <f t="shared" si="1"/>
        <v>0</v>
      </c>
    </row>
    <row r="22" spans="1:9" x14ac:dyDescent="0.25">
      <c r="B22" s="3"/>
      <c r="C22" s="3"/>
      <c r="D22" s="3"/>
      <c r="E22" s="3"/>
      <c r="F22" s="3">
        <f t="shared" si="0"/>
        <v>0</v>
      </c>
      <c r="G22" s="3"/>
      <c r="H22" s="11">
        <f t="shared" si="1"/>
        <v>0</v>
      </c>
    </row>
    <row r="23" spans="1:9" x14ac:dyDescent="0.25">
      <c r="B23" s="3"/>
      <c r="C23" s="3"/>
      <c r="D23" s="3"/>
      <c r="E23" s="3"/>
      <c r="F23" s="3">
        <f t="shared" si="0"/>
        <v>0</v>
      </c>
      <c r="G23" s="3"/>
      <c r="H23" s="11">
        <f>F23-G23</f>
        <v>0</v>
      </c>
      <c r="I23" s="12"/>
    </row>
    <row r="24" spans="1:9" x14ac:dyDescent="0.25">
      <c r="B24" s="13" t="s">
        <v>9</v>
      </c>
      <c r="C24" s="13">
        <f t="shared" ref="C24" si="2">SUM(C5:C22)</f>
        <v>0</v>
      </c>
      <c r="D24" s="3"/>
      <c r="E24" s="13">
        <f>SUM(E5:E23)</f>
        <v>4000</v>
      </c>
      <c r="F24" s="13">
        <f>SUM(F5:F23)</f>
        <v>4000</v>
      </c>
      <c r="G24" s="13">
        <f>SUM(G5:G23)</f>
        <v>4000</v>
      </c>
      <c r="H24" s="13">
        <f>SUM(H5:H23)</f>
        <v>0</v>
      </c>
    </row>
    <row r="25" spans="1:9" x14ac:dyDescent="0.25">
      <c r="C25" s="14"/>
      <c r="D25" s="3">
        <f>'[1]MARCH 21'!H25:H47</f>
        <v>0</v>
      </c>
      <c r="E25" s="15"/>
      <c r="F25" s="16"/>
      <c r="G25" s="17"/>
      <c r="H25" s="18"/>
    </row>
    <row r="26" spans="1:9" x14ac:dyDescent="0.25">
      <c r="B26" s="19" t="s">
        <v>10</v>
      </c>
      <c r="C26" s="19"/>
      <c r="D26" s="19"/>
      <c r="E26" s="20"/>
      <c r="F26" s="19" t="s">
        <v>11</v>
      </c>
      <c r="G26" s="12"/>
      <c r="H26" s="12" t="s">
        <v>8</v>
      </c>
      <c r="I26" s="8"/>
    </row>
    <row r="27" spans="1:9" x14ac:dyDescent="0.25">
      <c r="B27" s="13" t="s">
        <v>12</v>
      </c>
      <c r="C27" s="13" t="s">
        <v>13</v>
      </c>
      <c r="D27" s="13" t="s">
        <v>14</v>
      </c>
      <c r="E27" s="13" t="s">
        <v>15</v>
      </c>
      <c r="F27" s="13"/>
      <c r="G27" s="13"/>
      <c r="H27" s="13" t="s">
        <v>14</v>
      </c>
      <c r="I27" s="13" t="s">
        <v>15</v>
      </c>
    </row>
    <row r="28" spans="1:9" x14ac:dyDescent="0.25">
      <c r="B28" s="4" t="s">
        <v>35</v>
      </c>
      <c r="C28" s="21">
        <f>E24</f>
        <v>4000</v>
      </c>
      <c r="D28" s="4"/>
      <c r="E28" s="4"/>
      <c r="F28" s="4" t="s">
        <v>35</v>
      </c>
      <c r="G28" s="21">
        <f>G24</f>
        <v>4000</v>
      </c>
      <c r="H28" s="4"/>
      <c r="I28" s="4"/>
    </row>
    <row r="29" spans="1:9" x14ac:dyDescent="0.25">
      <c r="B29" s="4" t="s">
        <v>4</v>
      </c>
      <c r="C29" s="21">
        <f>'AUGUST 21'!E38</f>
        <v>6220</v>
      </c>
      <c r="D29" s="4"/>
      <c r="E29" s="4"/>
      <c r="F29" s="4" t="s">
        <v>4</v>
      </c>
      <c r="G29" s="21">
        <f>'AUGUST 21'!I38</f>
        <v>6220</v>
      </c>
      <c r="H29" s="4"/>
      <c r="I29" s="4"/>
    </row>
    <row r="30" spans="1:9" x14ac:dyDescent="0.25">
      <c r="B30" s="4" t="s">
        <v>17</v>
      </c>
      <c r="C30" s="21"/>
      <c r="D30" s="4"/>
      <c r="E30" s="4"/>
      <c r="F30" s="4"/>
      <c r="G30" s="21"/>
      <c r="H30" s="4"/>
      <c r="I30" s="4"/>
    </row>
    <row r="31" spans="1:9" x14ac:dyDescent="0.25">
      <c r="B31" s="4" t="s">
        <v>18</v>
      </c>
      <c r="C31" s="22">
        <v>0.08</v>
      </c>
      <c r="D31" s="21">
        <f>C31*C28</f>
        <v>320</v>
      </c>
      <c r="E31" s="4"/>
      <c r="F31" s="4" t="s">
        <v>18</v>
      </c>
      <c r="G31" s="22">
        <v>0.08</v>
      </c>
      <c r="H31" s="21">
        <f>G31*C28</f>
        <v>320</v>
      </c>
      <c r="I31" s="4"/>
    </row>
    <row r="32" spans="1:9" x14ac:dyDescent="0.25">
      <c r="B32" s="13" t="s">
        <v>19</v>
      </c>
      <c r="C32" s="13" t="s">
        <v>20</v>
      </c>
      <c r="D32" s="13"/>
      <c r="E32" s="13"/>
      <c r="F32" s="13" t="s">
        <v>19</v>
      </c>
      <c r="G32" s="23"/>
      <c r="H32" s="13"/>
      <c r="I32" s="13"/>
    </row>
    <row r="33" spans="2:9" x14ac:dyDescent="0.25">
      <c r="B33" s="4" t="s">
        <v>39</v>
      </c>
      <c r="C33" s="4"/>
      <c r="D33" s="4">
        <v>9000</v>
      </c>
      <c r="E33" s="13"/>
      <c r="F33" s="4" t="s">
        <v>39</v>
      </c>
      <c r="G33" s="4"/>
      <c r="H33" s="4">
        <v>9000</v>
      </c>
      <c r="I33" s="13"/>
    </row>
    <row r="34" spans="2:9" x14ac:dyDescent="0.25">
      <c r="B34" s="4"/>
      <c r="C34" s="4"/>
      <c r="D34" s="4"/>
      <c r="E34" s="13"/>
      <c r="F34" s="4"/>
      <c r="G34" s="4"/>
      <c r="H34" s="4"/>
      <c r="I34" s="13"/>
    </row>
    <row r="35" spans="2:9" x14ac:dyDescent="0.25">
      <c r="B35" s="13"/>
      <c r="C35" s="13"/>
      <c r="D35" s="13"/>
      <c r="E35" s="13"/>
      <c r="F35" s="13"/>
      <c r="G35" s="13"/>
      <c r="H35" s="13"/>
      <c r="I35" s="13"/>
    </row>
    <row r="36" spans="2:9" x14ac:dyDescent="0.25">
      <c r="B36" s="13"/>
      <c r="C36" s="13"/>
      <c r="D36" s="13"/>
      <c r="E36" s="13"/>
      <c r="F36" s="13"/>
      <c r="G36" s="13"/>
      <c r="H36" s="13"/>
      <c r="I36" s="13"/>
    </row>
    <row r="37" spans="2:9" x14ac:dyDescent="0.25">
      <c r="B37" s="25"/>
      <c r="C37" s="4"/>
      <c r="D37" s="4"/>
      <c r="E37" s="4"/>
      <c r="F37" s="25"/>
      <c r="G37" s="4"/>
      <c r="H37" s="4"/>
      <c r="I37" s="4"/>
    </row>
    <row r="38" spans="2:9" x14ac:dyDescent="0.25">
      <c r="B38" s="13" t="s">
        <v>21</v>
      </c>
      <c r="C38" s="23">
        <f>C28+C29+C30-D31</f>
        <v>9900</v>
      </c>
      <c r="D38" s="23">
        <f>SUM(D33:D37)</f>
        <v>9000</v>
      </c>
      <c r="E38" s="23">
        <f>C38-D38</f>
        <v>900</v>
      </c>
      <c r="F38" s="13" t="s">
        <v>21</v>
      </c>
      <c r="G38" s="23">
        <f>G28+G29+G30-H31</f>
        <v>9900</v>
      </c>
      <c r="H38" s="23">
        <f>SUM(H33:H37)</f>
        <v>9000</v>
      </c>
      <c r="I38" s="23">
        <f>G38-H38</f>
        <v>900</v>
      </c>
    </row>
    <row r="39" spans="2:9" x14ac:dyDescent="0.25">
      <c r="B39" s="12"/>
      <c r="C39" s="12"/>
      <c r="D39" s="12"/>
      <c r="E39" s="12"/>
      <c r="F39" s="12"/>
      <c r="G39" s="12"/>
      <c r="H39" s="12"/>
      <c r="I39" s="12"/>
    </row>
    <row r="40" spans="2:9" x14ac:dyDescent="0.25">
      <c r="B40" s="12" t="s">
        <v>22</v>
      </c>
      <c r="C40" s="12"/>
      <c r="D40" s="12" t="s">
        <v>23</v>
      </c>
      <c r="E40" s="12"/>
      <c r="F40" s="12"/>
      <c r="G40" s="12" t="s">
        <v>24</v>
      </c>
      <c r="H40" s="12"/>
      <c r="I40" s="12"/>
    </row>
    <row r="41" spans="2:9" x14ac:dyDescent="0.25">
      <c r="B41" s="12"/>
      <c r="C41" s="12"/>
      <c r="D41" s="12"/>
      <c r="E41" s="12"/>
      <c r="F41" s="12"/>
      <c r="G41" s="12"/>
      <c r="H41" s="12"/>
      <c r="I41" s="12"/>
    </row>
    <row r="42" spans="2:9" x14ac:dyDescent="0.25">
      <c r="B42" s="12" t="s">
        <v>25</v>
      </c>
      <c r="C42" s="12"/>
      <c r="D42" s="12" t="s">
        <v>26</v>
      </c>
      <c r="E42" s="12"/>
      <c r="F42" s="12"/>
      <c r="G42" s="12" t="s">
        <v>27</v>
      </c>
      <c r="H42" s="12"/>
      <c r="I4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J30" sqref="J30"/>
    </sheetView>
  </sheetViews>
  <sheetFormatPr defaultRowHeight="15" x14ac:dyDescent="0.25"/>
  <cols>
    <col min="2" max="2" width="18.28515625" customWidth="1"/>
    <col min="3" max="3" width="11.140625" customWidth="1"/>
    <col min="7" max="7" width="11" customWidth="1"/>
  </cols>
  <sheetData>
    <row r="1" spans="1:8" x14ac:dyDescent="0.25">
      <c r="C1" s="1" t="s">
        <v>30</v>
      </c>
      <c r="D1" s="1"/>
      <c r="E1" s="1"/>
      <c r="F1" s="1"/>
    </row>
    <row r="2" spans="1:8" x14ac:dyDescent="0.25">
      <c r="B2" s="1"/>
      <c r="C2" s="1" t="s">
        <v>0</v>
      </c>
      <c r="D2" s="1"/>
      <c r="E2" s="1"/>
      <c r="F2" s="1"/>
      <c r="G2" s="1"/>
      <c r="H2" s="1"/>
    </row>
    <row r="3" spans="1:8" x14ac:dyDescent="0.25">
      <c r="B3" s="1"/>
      <c r="C3" s="1" t="s">
        <v>37</v>
      </c>
      <c r="D3" s="1"/>
      <c r="E3" s="1"/>
      <c r="F3" s="1"/>
      <c r="G3" s="1"/>
      <c r="H3" s="1"/>
    </row>
    <row r="4" spans="1:8" x14ac:dyDescent="0.25">
      <c r="A4" t="s">
        <v>2</v>
      </c>
      <c r="B4" s="2" t="s">
        <v>3</v>
      </c>
      <c r="C4" s="2" t="s">
        <v>28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x14ac:dyDescent="0.25">
      <c r="A5">
        <v>1</v>
      </c>
      <c r="B5" s="3"/>
      <c r="C5" s="3"/>
      <c r="D5" s="3">
        <f>'SEPTEMBER 21'!H5:H24</f>
        <v>0</v>
      </c>
      <c r="E5" s="3"/>
      <c r="F5" s="3">
        <f>C5+D5+E5</f>
        <v>0</v>
      </c>
      <c r="G5" s="3"/>
      <c r="H5" s="3">
        <f>F5-G5</f>
        <v>0</v>
      </c>
    </row>
    <row r="6" spans="1:8" x14ac:dyDescent="0.25">
      <c r="A6">
        <v>2</v>
      </c>
      <c r="B6" s="4" t="s">
        <v>36</v>
      </c>
      <c r="C6" s="3"/>
      <c r="D6" s="3">
        <f>'SEPTEMBER 21'!H6:H25</f>
        <v>0</v>
      </c>
      <c r="E6" s="3">
        <v>4000</v>
      </c>
      <c r="F6" s="3">
        <f t="shared" ref="F6:F8" si="0">C6+D6+E6</f>
        <v>4000</v>
      </c>
      <c r="G6" s="3">
        <v>4000</v>
      </c>
      <c r="H6" s="3">
        <f>F6-G6</f>
        <v>0</v>
      </c>
    </row>
    <row r="7" spans="1:8" x14ac:dyDescent="0.25">
      <c r="A7">
        <v>3</v>
      </c>
      <c r="B7" s="5" t="s">
        <v>40</v>
      </c>
      <c r="C7" s="5"/>
      <c r="D7" s="3">
        <f>'SEPTEMBER 21'!H7:H26</f>
        <v>0</v>
      </c>
      <c r="E7" s="5">
        <v>3000</v>
      </c>
      <c r="F7" s="3">
        <f t="shared" si="0"/>
        <v>3000</v>
      </c>
      <c r="G7" s="5">
        <v>3000</v>
      </c>
      <c r="H7" s="5">
        <f t="shared" ref="H7:H22" si="1">F7-G7</f>
        <v>0</v>
      </c>
    </row>
    <row r="8" spans="1:8" x14ac:dyDescent="0.25">
      <c r="A8">
        <v>4</v>
      </c>
      <c r="B8" s="6" t="s">
        <v>46</v>
      </c>
      <c r="C8" s="3">
        <v>3500</v>
      </c>
      <c r="D8" s="3">
        <f>'SEPTEMBER 21'!H8:H27</f>
        <v>0</v>
      </c>
      <c r="E8" s="3">
        <v>700</v>
      </c>
      <c r="F8" s="3">
        <f t="shared" si="0"/>
        <v>4200</v>
      </c>
      <c r="G8" s="3">
        <f>2200</f>
        <v>2200</v>
      </c>
      <c r="H8" s="3">
        <f t="shared" si="1"/>
        <v>2000</v>
      </c>
    </row>
    <row r="9" spans="1:8" x14ac:dyDescent="0.25">
      <c r="A9">
        <v>5</v>
      </c>
      <c r="B9" s="6"/>
      <c r="C9" s="3"/>
      <c r="D9" s="3">
        <f>'SEPTEMBER 21'!H9:H28</f>
        <v>0</v>
      </c>
      <c r="E9" s="3"/>
      <c r="F9" s="3">
        <f t="shared" ref="F9:F23" si="2">D9+E9</f>
        <v>0</v>
      </c>
      <c r="G9" s="3"/>
      <c r="H9" s="3">
        <f t="shared" si="1"/>
        <v>0</v>
      </c>
    </row>
    <row r="10" spans="1:8" x14ac:dyDescent="0.25">
      <c r="A10">
        <v>6</v>
      </c>
      <c r="B10" s="3"/>
      <c r="C10" s="3"/>
      <c r="D10" s="3">
        <f>'SEPTEMBER 21'!H10:H29</f>
        <v>0</v>
      </c>
      <c r="E10" s="3"/>
      <c r="F10" s="3">
        <f t="shared" si="2"/>
        <v>0</v>
      </c>
      <c r="G10" s="3"/>
      <c r="H10" s="3">
        <f t="shared" si="1"/>
        <v>0</v>
      </c>
    </row>
    <row r="11" spans="1:8" x14ac:dyDescent="0.25">
      <c r="A11">
        <v>7</v>
      </c>
      <c r="B11" s="4"/>
      <c r="C11" s="3"/>
      <c r="D11" s="3">
        <f>'SEPTEMBER 21'!H11:H30</f>
        <v>0</v>
      </c>
      <c r="E11" s="3"/>
      <c r="F11" s="3">
        <f t="shared" si="2"/>
        <v>0</v>
      </c>
      <c r="G11" s="3"/>
      <c r="H11" s="3">
        <f t="shared" si="1"/>
        <v>0</v>
      </c>
    </row>
    <row r="12" spans="1:8" x14ac:dyDescent="0.25">
      <c r="A12">
        <v>8</v>
      </c>
      <c r="B12" s="6"/>
      <c r="C12" s="3"/>
      <c r="D12" s="3">
        <f>'SEPTEMBER 21'!H12:H31</f>
        <v>0</v>
      </c>
      <c r="E12" s="3"/>
      <c r="F12" s="3">
        <f t="shared" si="2"/>
        <v>0</v>
      </c>
      <c r="G12" s="3"/>
      <c r="H12" s="3">
        <f>F12-G12</f>
        <v>0</v>
      </c>
    </row>
    <row r="13" spans="1:8" x14ac:dyDescent="0.25">
      <c r="A13">
        <v>9</v>
      </c>
      <c r="B13" s="6"/>
      <c r="C13" s="3"/>
      <c r="D13" s="3">
        <f>'SEPTEMBER 21'!H13:H32</f>
        <v>0</v>
      </c>
      <c r="E13" s="3"/>
      <c r="F13" s="3">
        <f t="shared" si="2"/>
        <v>0</v>
      </c>
      <c r="G13" s="3"/>
      <c r="H13" s="3">
        <f t="shared" si="1"/>
        <v>0</v>
      </c>
    </row>
    <row r="14" spans="1:8" x14ac:dyDescent="0.25">
      <c r="A14">
        <v>10</v>
      </c>
      <c r="B14" s="4"/>
      <c r="C14" s="3"/>
      <c r="D14" s="3">
        <f>'SEPTEMBER 21'!H14:H33</f>
        <v>0</v>
      </c>
      <c r="E14" s="3"/>
      <c r="F14" s="3">
        <f t="shared" si="2"/>
        <v>0</v>
      </c>
      <c r="G14" s="3"/>
      <c r="H14" s="3">
        <f t="shared" si="1"/>
        <v>0</v>
      </c>
    </row>
    <row r="15" spans="1:8" x14ac:dyDescent="0.25">
      <c r="A15">
        <v>11</v>
      </c>
      <c r="B15" s="7"/>
      <c r="C15" s="7"/>
      <c r="D15" s="3">
        <f>'SEPTEMBER 21'!H15:H34</f>
        <v>0</v>
      </c>
      <c r="E15" s="7"/>
      <c r="F15" s="3">
        <f t="shared" si="2"/>
        <v>0</v>
      </c>
      <c r="G15" s="7"/>
      <c r="H15" s="3">
        <f>F15-G15</f>
        <v>0</v>
      </c>
    </row>
    <row r="16" spans="1:8" x14ac:dyDescent="0.25">
      <c r="A16">
        <v>12</v>
      </c>
      <c r="B16" s="3"/>
      <c r="C16" s="3"/>
      <c r="D16" s="3">
        <f>'SEPTEMBER 21'!H16:H35</f>
        <v>0</v>
      </c>
      <c r="E16" s="3"/>
      <c r="F16" s="3">
        <f t="shared" si="2"/>
        <v>0</v>
      </c>
      <c r="G16" s="3"/>
      <c r="H16" s="3">
        <f t="shared" si="1"/>
        <v>0</v>
      </c>
    </row>
    <row r="17" spans="1:9" x14ac:dyDescent="0.25">
      <c r="A17" s="8">
        <v>13</v>
      </c>
      <c r="B17" s="9"/>
      <c r="C17" s="9"/>
      <c r="D17" s="3">
        <f>'SEPTEMBER 21'!H17:H36</f>
        <v>0</v>
      </c>
      <c r="E17" s="7"/>
      <c r="F17" s="10">
        <f t="shared" si="2"/>
        <v>0</v>
      </c>
      <c r="G17" s="10"/>
      <c r="H17" s="10">
        <f t="shared" si="1"/>
        <v>0</v>
      </c>
    </row>
    <row r="18" spans="1:9" x14ac:dyDescent="0.25">
      <c r="A18">
        <v>14</v>
      </c>
      <c r="B18" s="11"/>
      <c r="C18" s="11"/>
      <c r="D18" s="3">
        <f>'SEPTEMBER 21'!H18:H37</f>
        <v>0</v>
      </c>
      <c r="E18" s="11"/>
      <c r="F18" s="3">
        <f t="shared" si="2"/>
        <v>0</v>
      </c>
      <c r="G18" s="11"/>
      <c r="H18" s="11">
        <f t="shared" si="1"/>
        <v>0</v>
      </c>
    </row>
    <row r="19" spans="1:9" x14ac:dyDescent="0.25">
      <c r="A19">
        <v>15</v>
      </c>
      <c r="B19" s="3"/>
      <c r="C19" s="3"/>
      <c r="D19" s="3">
        <f>'SEPTEMBER 21'!H19:H38</f>
        <v>0</v>
      </c>
      <c r="E19" s="3"/>
      <c r="F19" s="3">
        <f t="shared" si="2"/>
        <v>0</v>
      </c>
      <c r="G19" s="11"/>
      <c r="H19" s="11">
        <f t="shared" si="1"/>
        <v>0</v>
      </c>
    </row>
    <row r="20" spans="1:9" x14ac:dyDescent="0.25">
      <c r="A20">
        <v>16</v>
      </c>
      <c r="B20" s="11"/>
      <c r="C20" s="11"/>
      <c r="D20" s="3">
        <f>'SEPTEMBER 21'!H20:H39</f>
        <v>0</v>
      </c>
      <c r="E20" s="11"/>
      <c r="F20" s="3">
        <f t="shared" si="2"/>
        <v>0</v>
      </c>
      <c r="G20" s="11"/>
      <c r="H20" s="11">
        <f>F20-G20</f>
        <v>0</v>
      </c>
    </row>
    <row r="21" spans="1:9" x14ac:dyDescent="0.25">
      <c r="B21" s="11"/>
      <c r="C21" s="11"/>
      <c r="D21" s="3">
        <f>'SEPTEMBER 21'!H21:H40</f>
        <v>0</v>
      </c>
      <c r="E21" s="11"/>
      <c r="F21" s="3">
        <f t="shared" si="2"/>
        <v>0</v>
      </c>
      <c r="G21" s="11"/>
      <c r="H21" s="11">
        <f t="shared" si="1"/>
        <v>0</v>
      </c>
    </row>
    <row r="22" spans="1:9" x14ac:dyDescent="0.25">
      <c r="B22" s="3"/>
      <c r="C22" s="3"/>
      <c r="D22" s="3">
        <f>'SEPTEMBER 21'!H22:H41</f>
        <v>0</v>
      </c>
      <c r="E22" s="3"/>
      <c r="F22" s="3">
        <f t="shared" si="2"/>
        <v>0</v>
      </c>
      <c r="G22" s="3"/>
      <c r="H22" s="11">
        <f t="shared" si="1"/>
        <v>0</v>
      </c>
    </row>
    <row r="23" spans="1:9" x14ac:dyDescent="0.25">
      <c r="B23" s="3"/>
      <c r="C23" s="3"/>
      <c r="D23" s="3">
        <f>'SEPTEMBER 21'!H23:H42</f>
        <v>0</v>
      </c>
      <c r="E23" s="3"/>
      <c r="F23" s="3">
        <f t="shared" si="2"/>
        <v>0</v>
      </c>
      <c r="G23" s="3"/>
      <c r="H23" s="11">
        <f>F23-G23</f>
        <v>0</v>
      </c>
      <c r="I23" s="12"/>
    </row>
    <row r="24" spans="1:9" x14ac:dyDescent="0.25">
      <c r="B24" s="13" t="s">
        <v>9</v>
      </c>
      <c r="C24" s="13">
        <f t="shared" ref="C24" si="3">SUM(C5:C22)</f>
        <v>3500</v>
      </c>
      <c r="D24" s="3">
        <f>'SEPTEMBER 21'!H24:H43</f>
        <v>0</v>
      </c>
      <c r="E24" s="13">
        <f>SUM(E5:E23)</f>
        <v>7700</v>
      </c>
      <c r="F24" s="13">
        <f>SUM(F5:F23)</f>
        <v>11200</v>
      </c>
      <c r="G24" s="13">
        <f>SUM(G5:G23)</f>
        <v>9200</v>
      </c>
      <c r="H24" s="13">
        <f>SUM(H5:H23)</f>
        <v>2000</v>
      </c>
    </row>
    <row r="25" spans="1:9" x14ac:dyDescent="0.25">
      <c r="C25" s="14"/>
      <c r="D25" s="3">
        <f>'SEPTEMBER 21'!H25:H44</f>
        <v>0</v>
      </c>
      <c r="E25" s="15"/>
      <c r="F25" s="16"/>
      <c r="G25" s="17"/>
      <c r="H25" s="18"/>
    </row>
    <row r="26" spans="1:9" x14ac:dyDescent="0.25">
      <c r="B26" s="19" t="s">
        <v>10</v>
      </c>
      <c r="C26" s="19"/>
      <c r="D26" s="19"/>
      <c r="E26" s="20"/>
      <c r="F26" s="19" t="s">
        <v>11</v>
      </c>
      <c r="G26" s="12"/>
      <c r="H26" s="12" t="s">
        <v>8</v>
      </c>
      <c r="I26" s="8"/>
    </row>
    <row r="27" spans="1:9" x14ac:dyDescent="0.25">
      <c r="B27" s="13" t="s">
        <v>12</v>
      </c>
      <c r="C27" s="13" t="s">
        <v>13</v>
      </c>
      <c r="D27" s="13" t="s">
        <v>14</v>
      </c>
      <c r="E27" s="13" t="s">
        <v>15</v>
      </c>
      <c r="F27" s="13"/>
      <c r="G27" s="13"/>
      <c r="H27" s="13" t="s">
        <v>14</v>
      </c>
      <c r="I27" s="13" t="s">
        <v>15</v>
      </c>
    </row>
    <row r="28" spans="1:9" x14ac:dyDescent="0.25">
      <c r="B28" s="4" t="s">
        <v>38</v>
      </c>
      <c r="C28" s="21">
        <f>E24</f>
        <v>7700</v>
      </c>
      <c r="D28" s="4"/>
      <c r="E28" s="4"/>
      <c r="F28" s="4" t="s">
        <v>38</v>
      </c>
      <c r="G28" s="21">
        <f>G24</f>
        <v>9200</v>
      </c>
      <c r="H28" s="4"/>
      <c r="I28" s="4"/>
    </row>
    <row r="29" spans="1:9" x14ac:dyDescent="0.25">
      <c r="B29" s="4" t="s">
        <v>4</v>
      </c>
      <c r="C29" s="21">
        <f>'SEPTEMBER 21'!E38</f>
        <v>900</v>
      </c>
      <c r="D29" s="4"/>
      <c r="E29" s="4"/>
      <c r="F29" s="4" t="s">
        <v>4</v>
      </c>
      <c r="G29" s="21">
        <f>'SEPTEMBER 21'!I38</f>
        <v>900</v>
      </c>
      <c r="H29" s="4"/>
      <c r="I29" s="4"/>
    </row>
    <row r="30" spans="1:9" x14ac:dyDescent="0.25">
      <c r="B30" s="4" t="s">
        <v>17</v>
      </c>
      <c r="C30" s="21">
        <f>C24</f>
        <v>3500</v>
      </c>
      <c r="D30" s="4"/>
      <c r="E30" s="4"/>
      <c r="F30" s="4"/>
      <c r="G30" s="21"/>
      <c r="H30" s="4"/>
      <c r="I30" s="4"/>
    </row>
    <row r="31" spans="1:9" x14ac:dyDescent="0.25">
      <c r="B31" s="4" t="s">
        <v>18</v>
      </c>
      <c r="C31" s="22">
        <v>0.08</v>
      </c>
      <c r="D31" s="21">
        <f>C31*C28</f>
        <v>616</v>
      </c>
      <c r="E31" s="4"/>
      <c r="F31" s="4" t="s">
        <v>18</v>
      </c>
      <c r="G31" s="22">
        <v>0.08</v>
      </c>
      <c r="H31" s="21">
        <f>G31*C28</f>
        <v>616</v>
      </c>
      <c r="I31" s="4"/>
    </row>
    <row r="32" spans="1:9" x14ac:dyDescent="0.25">
      <c r="B32" s="13" t="s">
        <v>19</v>
      </c>
      <c r="C32" s="13" t="s">
        <v>20</v>
      </c>
      <c r="D32" s="13"/>
      <c r="E32" s="13"/>
      <c r="F32" s="13" t="s">
        <v>19</v>
      </c>
      <c r="G32" s="23"/>
      <c r="H32" s="13"/>
      <c r="I32" s="13"/>
    </row>
    <row r="33" spans="2:9" x14ac:dyDescent="0.25">
      <c r="B33" s="4" t="s">
        <v>45</v>
      </c>
      <c r="C33" s="4"/>
      <c r="D33" s="4">
        <v>5000</v>
      </c>
      <c r="E33" s="13"/>
      <c r="F33" s="4" t="s">
        <v>45</v>
      </c>
      <c r="G33" s="4"/>
      <c r="H33" s="4">
        <v>5055</v>
      </c>
      <c r="I33" s="13"/>
    </row>
    <row r="34" spans="2:9" x14ac:dyDescent="0.25">
      <c r="B34" s="4" t="s">
        <v>47</v>
      </c>
      <c r="C34" s="4"/>
      <c r="D34" s="4">
        <v>4055</v>
      </c>
      <c r="E34" s="13"/>
      <c r="F34" s="4" t="s">
        <v>47</v>
      </c>
      <c r="G34" s="4"/>
      <c r="H34" s="4">
        <v>4055</v>
      </c>
      <c r="I34" s="13"/>
    </row>
    <row r="35" spans="2:9" x14ac:dyDescent="0.25">
      <c r="B35" s="13"/>
      <c r="C35" s="13"/>
      <c r="D35" s="13"/>
      <c r="E35" s="13"/>
      <c r="F35" s="13"/>
      <c r="G35" s="13"/>
      <c r="H35" s="13"/>
      <c r="I35" s="13"/>
    </row>
    <row r="36" spans="2:9" x14ac:dyDescent="0.25">
      <c r="B36" s="13"/>
      <c r="C36" s="13"/>
      <c r="D36" s="13"/>
      <c r="E36" s="13"/>
      <c r="F36" s="13"/>
      <c r="G36" s="13"/>
      <c r="H36" s="13"/>
      <c r="I36" s="13"/>
    </row>
    <row r="37" spans="2:9" x14ac:dyDescent="0.25">
      <c r="B37" s="25"/>
      <c r="C37" s="4"/>
      <c r="D37" s="4"/>
      <c r="E37" s="4"/>
      <c r="F37" s="25"/>
      <c r="G37" s="4"/>
      <c r="H37" s="4"/>
      <c r="I37" s="4"/>
    </row>
    <row r="38" spans="2:9" x14ac:dyDescent="0.25">
      <c r="B38" s="13" t="s">
        <v>21</v>
      </c>
      <c r="C38" s="23">
        <f>C28+C29+C30-D31</f>
        <v>11484</v>
      </c>
      <c r="D38" s="23">
        <f>SUM(D33:D37)</f>
        <v>9055</v>
      </c>
      <c r="E38" s="23">
        <f>C38-D38</f>
        <v>2429</v>
      </c>
      <c r="F38" s="13" t="s">
        <v>21</v>
      </c>
      <c r="G38" s="23">
        <f>G28+G29+G30-H31</f>
        <v>9484</v>
      </c>
      <c r="H38" s="23">
        <f>SUM(H33:H37)</f>
        <v>9110</v>
      </c>
      <c r="I38" s="23">
        <f>G38-H38</f>
        <v>374</v>
      </c>
    </row>
    <row r="39" spans="2:9" x14ac:dyDescent="0.25">
      <c r="B39" s="12"/>
      <c r="C39" s="12"/>
      <c r="D39" s="12"/>
      <c r="E39" s="12"/>
      <c r="F39" s="12"/>
      <c r="G39" s="12"/>
      <c r="H39" s="12"/>
      <c r="I39" s="12"/>
    </row>
    <row r="40" spans="2:9" x14ac:dyDescent="0.25">
      <c r="B40" s="12" t="s">
        <v>22</v>
      </c>
      <c r="C40" s="12"/>
      <c r="D40" s="12" t="s">
        <v>23</v>
      </c>
      <c r="E40" s="12"/>
      <c r="F40" s="12"/>
      <c r="G40" s="12" t="s">
        <v>24</v>
      </c>
      <c r="H40" s="12"/>
      <c r="I40" s="12"/>
    </row>
    <row r="41" spans="2:9" x14ac:dyDescent="0.25">
      <c r="B41" s="12"/>
      <c r="C41" s="12"/>
      <c r="D41" s="12"/>
      <c r="E41" s="12"/>
      <c r="F41" s="12"/>
      <c r="G41" s="12"/>
      <c r="H41" s="12"/>
      <c r="I41" s="12"/>
    </row>
    <row r="42" spans="2:9" x14ac:dyDescent="0.25">
      <c r="B42" s="12" t="s">
        <v>25</v>
      </c>
      <c r="C42" s="12"/>
      <c r="D42" s="12" t="s">
        <v>26</v>
      </c>
      <c r="E42" s="12"/>
      <c r="F42" s="12"/>
      <c r="G42" s="12" t="s">
        <v>27</v>
      </c>
      <c r="H42" s="12"/>
      <c r="I42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opLeftCell="B30" workbookViewId="0">
      <selection activeCell="M53" sqref="M53"/>
    </sheetView>
  </sheetViews>
  <sheetFormatPr defaultRowHeight="15" x14ac:dyDescent="0.25"/>
  <cols>
    <col min="2" max="2" width="19" customWidth="1"/>
    <col min="14" max="14" width="16.5703125" customWidth="1"/>
    <col min="15" max="15" width="12.5703125" customWidth="1"/>
  </cols>
  <sheetData>
    <row r="1" spans="1:21" x14ac:dyDescent="0.25">
      <c r="C1" s="1" t="s">
        <v>55</v>
      </c>
      <c r="D1" s="1"/>
      <c r="E1" s="1"/>
      <c r="F1" s="1"/>
      <c r="O1" s="1" t="s">
        <v>54</v>
      </c>
      <c r="P1" s="1"/>
    </row>
    <row r="2" spans="1:21" x14ac:dyDescent="0.25">
      <c r="B2" s="1"/>
      <c r="C2" s="1" t="s">
        <v>0</v>
      </c>
      <c r="D2" s="1"/>
      <c r="E2" s="1"/>
      <c r="F2" s="1"/>
      <c r="G2" s="1"/>
      <c r="H2" s="1"/>
      <c r="O2" s="1" t="s">
        <v>0</v>
      </c>
      <c r="P2" s="1"/>
      <c r="Q2" s="1"/>
      <c r="R2" s="1"/>
    </row>
    <row r="3" spans="1:21" x14ac:dyDescent="0.25">
      <c r="B3" s="1"/>
      <c r="C3" s="1" t="s">
        <v>41</v>
      </c>
      <c r="D3" s="1"/>
      <c r="E3" s="1"/>
      <c r="F3" s="1"/>
      <c r="G3" s="1"/>
      <c r="H3" s="1"/>
      <c r="N3" s="1"/>
      <c r="O3" s="1" t="s">
        <v>41</v>
      </c>
      <c r="P3" s="1"/>
      <c r="Q3" s="1"/>
      <c r="R3" s="1"/>
    </row>
    <row r="4" spans="1:21" x14ac:dyDescent="0.25">
      <c r="A4" t="s">
        <v>2</v>
      </c>
      <c r="B4" s="2" t="s">
        <v>3</v>
      </c>
      <c r="C4" s="2" t="s">
        <v>28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M4" t="s">
        <v>2</v>
      </c>
      <c r="N4" s="2" t="s">
        <v>3</v>
      </c>
      <c r="O4" s="2" t="s">
        <v>28</v>
      </c>
      <c r="P4" s="2" t="s">
        <v>4</v>
      </c>
      <c r="Q4" s="2" t="s">
        <v>5</v>
      </c>
      <c r="R4" s="2" t="s">
        <v>6</v>
      </c>
      <c r="S4" s="2" t="s">
        <v>7</v>
      </c>
      <c r="T4" s="4" t="s">
        <v>8</v>
      </c>
    </row>
    <row r="5" spans="1:21" x14ac:dyDescent="0.25">
      <c r="A5">
        <v>1</v>
      </c>
      <c r="B5" s="3"/>
      <c r="C5" s="3"/>
      <c r="D5" s="3">
        <f>'OCTOBER 21'!H5</f>
        <v>0</v>
      </c>
      <c r="E5" s="3"/>
      <c r="F5" s="3">
        <f>C5+D5+E5</f>
        <v>0</v>
      </c>
      <c r="G5" s="3"/>
      <c r="H5" s="3">
        <f>F5-G5</f>
        <v>0</v>
      </c>
      <c r="M5">
        <v>12</v>
      </c>
      <c r="N5" s="3"/>
      <c r="O5" s="3"/>
      <c r="P5" s="3">
        <f>'OCTOBER 21'!T6</f>
        <v>0</v>
      </c>
      <c r="Q5" s="3"/>
      <c r="R5" s="3">
        <f t="shared" ref="R5:R6" si="0">O5+P5+Q5</f>
        <v>0</v>
      </c>
      <c r="S5" s="3"/>
      <c r="T5" s="3">
        <f>R5-S5</f>
        <v>0</v>
      </c>
    </row>
    <row r="6" spans="1:21" x14ac:dyDescent="0.25">
      <c r="A6">
        <v>2</v>
      </c>
      <c r="B6" s="4"/>
      <c r="C6" s="3"/>
      <c r="D6" s="3">
        <f>'OCTOBER 21'!H6</f>
        <v>0</v>
      </c>
      <c r="E6" s="3"/>
      <c r="F6" s="3">
        <f t="shared" ref="F6:F9" si="1">C6+D6+E6</f>
        <v>0</v>
      </c>
      <c r="G6" s="3"/>
      <c r="H6" s="3">
        <f>F6-G6</f>
        <v>0</v>
      </c>
      <c r="M6">
        <v>13</v>
      </c>
      <c r="N6" s="9"/>
      <c r="O6" s="9"/>
      <c r="P6" s="3">
        <f>'OCTOBER 21'!T7</f>
        <v>0</v>
      </c>
      <c r="Q6" s="7"/>
      <c r="R6" s="3">
        <f t="shared" si="0"/>
        <v>0</v>
      </c>
      <c r="S6" s="3"/>
      <c r="T6" s="3">
        <f>R6-S6</f>
        <v>0</v>
      </c>
    </row>
    <row r="7" spans="1:21" x14ac:dyDescent="0.25">
      <c r="A7">
        <v>3</v>
      </c>
      <c r="B7" s="5"/>
      <c r="C7" s="5"/>
      <c r="D7" s="3">
        <f>'OCTOBER 21'!H7</f>
        <v>0</v>
      </c>
      <c r="E7" s="5"/>
      <c r="F7" s="3">
        <f t="shared" si="1"/>
        <v>0</v>
      </c>
      <c r="G7" s="3"/>
      <c r="H7" s="5">
        <f t="shared" ref="H7:H9" si="2">F7-G7</f>
        <v>0</v>
      </c>
      <c r="M7">
        <v>14</v>
      </c>
      <c r="N7" s="11"/>
      <c r="O7" s="11"/>
      <c r="P7" s="3">
        <f>'OCTOBER 21'!T8</f>
        <v>0</v>
      </c>
      <c r="Q7" s="11"/>
      <c r="R7" s="3">
        <f>O7+P7+Q7</f>
        <v>0</v>
      </c>
      <c r="S7" s="3"/>
      <c r="T7" s="5">
        <f t="shared" ref="T7:T10" si="3">R7-S7</f>
        <v>0</v>
      </c>
    </row>
    <row r="8" spans="1:21" x14ac:dyDescent="0.25">
      <c r="A8">
        <v>4</v>
      </c>
      <c r="B8" s="6"/>
      <c r="C8" s="3"/>
      <c r="D8" s="3"/>
      <c r="E8" s="3"/>
      <c r="F8" s="3">
        <f t="shared" si="1"/>
        <v>0</v>
      </c>
      <c r="G8" s="3"/>
      <c r="H8" s="3">
        <f t="shared" si="2"/>
        <v>0</v>
      </c>
      <c r="K8">
        <f>G17*E9</f>
        <v>280</v>
      </c>
      <c r="M8">
        <v>15</v>
      </c>
      <c r="N8" s="3"/>
      <c r="O8" s="3"/>
      <c r="P8" s="3">
        <f>'OCTOBER 21'!T9</f>
        <v>0</v>
      </c>
      <c r="Q8" s="3"/>
      <c r="R8" s="3">
        <f t="shared" ref="R8:R9" si="4">O8+P8+Q8</f>
        <v>0</v>
      </c>
      <c r="S8" s="3"/>
      <c r="T8" s="3">
        <f t="shared" si="3"/>
        <v>0</v>
      </c>
    </row>
    <row r="9" spans="1:21" x14ac:dyDescent="0.25">
      <c r="A9">
        <v>5</v>
      </c>
      <c r="B9" s="27" t="s">
        <v>44</v>
      </c>
      <c r="C9" s="28">
        <v>3500</v>
      </c>
      <c r="D9" s="28">
        <f>'OCTOBER 21'!H9</f>
        <v>0</v>
      </c>
      <c r="E9" s="28">
        <v>3500</v>
      </c>
      <c r="F9" s="28">
        <f t="shared" si="1"/>
        <v>7000</v>
      </c>
      <c r="G9" s="28">
        <f>3500+3500</f>
        <v>7000</v>
      </c>
      <c r="H9" s="28">
        <f t="shared" si="2"/>
        <v>0</v>
      </c>
      <c r="K9">
        <f>G9-K8</f>
        <v>6720</v>
      </c>
      <c r="M9">
        <v>16</v>
      </c>
      <c r="N9" s="11" t="s">
        <v>36</v>
      </c>
      <c r="O9" s="11"/>
      <c r="P9" s="3">
        <f>'OCTOBER 21'!T10</f>
        <v>0</v>
      </c>
      <c r="Q9" s="11">
        <v>4000</v>
      </c>
      <c r="R9" s="3">
        <f t="shared" si="4"/>
        <v>4000</v>
      </c>
      <c r="S9" s="3">
        <v>4000</v>
      </c>
      <c r="T9" s="3">
        <f t="shared" si="3"/>
        <v>0</v>
      </c>
    </row>
    <row r="10" spans="1:21" x14ac:dyDescent="0.25">
      <c r="A10" s="29"/>
      <c r="B10" s="13" t="s">
        <v>9</v>
      </c>
      <c r="C10" s="13">
        <f t="shared" ref="C10:H10" si="5">SUM(C5:C9)</f>
        <v>3500</v>
      </c>
      <c r="D10" s="3">
        <f t="shared" si="5"/>
        <v>0</v>
      </c>
      <c r="E10" s="13">
        <f t="shared" si="5"/>
        <v>3500</v>
      </c>
      <c r="F10" s="13">
        <f t="shared" si="5"/>
        <v>7000</v>
      </c>
      <c r="G10" s="13">
        <f t="shared" si="5"/>
        <v>7000</v>
      </c>
      <c r="H10" s="13">
        <f t="shared" si="5"/>
        <v>0</v>
      </c>
      <c r="M10">
        <v>17</v>
      </c>
      <c r="N10" s="7"/>
      <c r="O10" s="7"/>
      <c r="P10" s="3">
        <f>'OCTOBER 21'!T10</f>
        <v>0</v>
      </c>
      <c r="Q10" s="3"/>
      <c r="R10" s="3">
        <f t="shared" ref="R10" si="6">O10+P10+Q10</f>
        <v>0</v>
      </c>
      <c r="S10" s="3"/>
      <c r="T10" s="3">
        <f t="shared" si="3"/>
        <v>0</v>
      </c>
    </row>
    <row r="11" spans="1:21" x14ac:dyDescent="0.25">
      <c r="A11" s="29"/>
      <c r="C11" s="14"/>
      <c r="D11" s="3"/>
      <c r="E11" s="15"/>
      <c r="F11" s="16"/>
      <c r="G11" s="17"/>
      <c r="H11" s="18"/>
      <c r="N11" s="4" t="s">
        <v>21</v>
      </c>
      <c r="O11" s="3">
        <f t="shared" ref="O11:T11" si="7">SUM(O5:O10)</f>
        <v>0</v>
      </c>
      <c r="P11" s="3">
        <f t="shared" si="7"/>
        <v>0</v>
      </c>
      <c r="Q11" s="3">
        <f t="shared" si="7"/>
        <v>4000</v>
      </c>
      <c r="R11" s="3">
        <f t="shared" si="7"/>
        <v>4000</v>
      </c>
      <c r="S11" s="3">
        <f t="shared" si="7"/>
        <v>4000</v>
      </c>
      <c r="T11" s="3">
        <f t="shared" si="7"/>
        <v>0</v>
      </c>
    </row>
    <row r="12" spans="1:21" x14ac:dyDescent="0.25">
      <c r="A12" s="29"/>
      <c r="B12" s="19" t="s">
        <v>10</v>
      </c>
      <c r="C12" s="19"/>
      <c r="D12" s="19"/>
      <c r="E12" s="20"/>
      <c r="F12" s="19" t="s">
        <v>11</v>
      </c>
      <c r="G12" s="12"/>
      <c r="H12" s="12" t="s">
        <v>8</v>
      </c>
      <c r="I12" s="8"/>
      <c r="S12" s="3"/>
      <c r="T12" s="3">
        <f>R12-S12</f>
        <v>0</v>
      </c>
    </row>
    <row r="13" spans="1:21" x14ac:dyDescent="0.25">
      <c r="A13" s="29"/>
      <c r="B13" s="13" t="s">
        <v>12</v>
      </c>
      <c r="C13" s="13" t="s">
        <v>13</v>
      </c>
      <c r="D13" s="13" t="s">
        <v>14</v>
      </c>
      <c r="E13" s="13" t="s">
        <v>15</v>
      </c>
      <c r="F13" s="13"/>
      <c r="G13" s="13"/>
      <c r="H13" s="13" t="s">
        <v>14</v>
      </c>
      <c r="I13" s="13" t="s">
        <v>15</v>
      </c>
      <c r="N13" s="19" t="s">
        <v>10</v>
      </c>
      <c r="O13" s="19"/>
      <c r="P13" s="19"/>
      <c r="Q13" s="20"/>
      <c r="R13" s="19" t="s">
        <v>11</v>
      </c>
      <c r="S13" s="3"/>
      <c r="T13" s="3"/>
      <c r="U13" s="8"/>
    </row>
    <row r="14" spans="1:21" x14ac:dyDescent="0.25">
      <c r="A14" s="29"/>
      <c r="B14" s="4" t="s">
        <v>38</v>
      </c>
      <c r="C14" s="21">
        <f>E10</f>
        <v>3500</v>
      </c>
      <c r="D14" s="4"/>
      <c r="E14" s="4"/>
      <c r="F14" s="4" t="s">
        <v>42</v>
      </c>
      <c r="G14" s="21">
        <f>G10</f>
        <v>7000</v>
      </c>
      <c r="H14" s="4"/>
      <c r="I14" s="4"/>
      <c r="N14" s="13" t="s">
        <v>12</v>
      </c>
      <c r="O14" s="13" t="s">
        <v>13</v>
      </c>
      <c r="P14" s="13" t="s">
        <v>14</v>
      </c>
      <c r="Q14" s="13" t="s">
        <v>15</v>
      </c>
      <c r="R14" s="13"/>
      <c r="S14" s="3" t="s">
        <v>51</v>
      </c>
      <c r="T14" s="3" t="s">
        <v>14</v>
      </c>
      <c r="U14" s="13" t="s">
        <v>15</v>
      </c>
    </row>
    <row r="15" spans="1:21" x14ac:dyDescent="0.25">
      <c r="A15" s="29"/>
      <c r="B15" s="4" t="s">
        <v>4</v>
      </c>
      <c r="C15" s="21">
        <f>'OCTOBER 21'!E29</f>
        <v>0</v>
      </c>
      <c r="D15" s="4"/>
      <c r="E15" s="4"/>
      <c r="F15" s="4" t="s">
        <v>4</v>
      </c>
      <c r="G15" s="21">
        <f>'OCTOBER 21'!I29</f>
        <v>0</v>
      </c>
      <c r="H15" s="4"/>
      <c r="I15" s="4"/>
      <c r="N15" s="4" t="s">
        <v>42</v>
      </c>
      <c r="O15" s="21">
        <f>Q11</f>
        <v>4000</v>
      </c>
      <c r="P15" s="4"/>
      <c r="Q15" s="4"/>
      <c r="R15" s="4" t="s">
        <v>42</v>
      </c>
      <c r="S15" s="3">
        <f>S11</f>
        <v>4000</v>
      </c>
      <c r="T15" s="3"/>
      <c r="U15" s="4"/>
    </row>
    <row r="16" spans="1:21" x14ac:dyDescent="0.25">
      <c r="A16" s="30"/>
      <c r="B16" s="4" t="s">
        <v>50</v>
      </c>
      <c r="C16" s="21">
        <v>3500</v>
      </c>
      <c r="D16" s="4"/>
      <c r="E16" s="4"/>
      <c r="F16" s="4"/>
      <c r="G16" s="21"/>
      <c r="H16" s="4"/>
      <c r="I16" s="4"/>
      <c r="N16" s="4" t="s">
        <v>4</v>
      </c>
      <c r="O16" s="21">
        <f>'OCTOBER 21'!Q24</f>
        <v>0</v>
      </c>
      <c r="P16" s="4"/>
      <c r="Q16" s="4"/>
      <c r="R16" s="4" t="s">
        <v>4</v>
      </c>
      <c r="S16" s="21">
        <f>'OCTOBER 21'!U24</f>
        <v>0</v>
      </c>
      <c r="T16" s="4"/>
      <c r="U16" s="4"/>
    </row>
    <row r="17" spans="1:21" x14ac:dyDescent="0.25">
      <c r="A17" s="29"/>
      <c r="B17" s="4" t="s">
        <v>18</v>
      </c>
      <c r="C17" s="22">
        <v>0.08</v>
      </c>
      <c r="D17" s="21">
        <f>C17*C14</f>
        <v>280</v>
      </c>
      <c r="E17" s="4"/>
      <c r="F17" s="4" t="s">
        <v>18</v>
      </c>
      <c r="G17" s="22">
        <v>0.08</v>
      </c>
      <c r="H17" s="21">
        <f>G17*C14</f>
        <v>280</v>
      </c>
      <c r="I17" s="4"/>
      <c r="N17" s="4" t="s">
        <v>50</v>
      </c>
      <c r="O17" s="21"/>
      <c r="P17" s="4"/>
      <c r="Q17" s="4"/>
      <c r="R17" s="4"/>
      <c r="S17" s="21"/>
      <c r="T17" s="4"/>
      <c r="U17" s="4"/>
    </row>
    <row r="18" spans="1:21" x14ac:dyDescent="0.25">
      <c r="A18" s="29"/>
      <c r="B18" s="13" t="s">
        <v>19</v>
      </c>
      <c r="C18" s="13" t="s">
        <v>20</v>
      </c>
      <c r="D18" s="13"/>
      <c r="E18" s="13"/>
      <c r="F18" s="13" t="s">
        <v>19</v>
      </c>
      <c r="G18" s="23"/>
      <c r="H18" s="13"/>
      <c r="I18" s="13"/>
      <c r="N18" s="4" t="s">
        <v>18</v>
      </c>
      <c r="O18" s="22">
        <v>0.08</v>
      </c>
      <c r="P18" s="21">
        <f>O18*Q11</f>
        <v>320</v>
      </c>
      <c r="Q18" s="4"/>
      <c r="R18" s="4" t="s">
        <v>18</v>
      </c>
      <c r="S18" s="22">
        <v>0.08</v>
      </c>
      <c r="T18" s="21">
        <f>S18*O15</f>
        <v>320</v>
      </c>
      <c r="U18" s="4"/>
    </row>
    <row r="19" spans="1:21" x14ac:dyDescent="0.25">
      <c r="A19" s="29"/>
      <c r="B19" s="4" t="s">
        <v>56</v>
      </c>
      <c r="C19" s="4"/>
      <c r="D19" s="4"/>
      <c r="E19" s="13"/>
      <c r="F19" s="4"/>
      <c r="G19" s="4"/>
      <c r="H19" s="4"/>
      <c r="I19" s="13"/>
      <c r="N19" s="13" t="s">
        <v>19</v>
      </c>
      <c r="O19" s="13" t="s">
        <v>20</v>
      </c>
      <c r="P19" s="13"/>
      <c r="Q19" s="13"/>
      <c r="R19" s="13" t="s">
        <v>19</v>
      </c>
      <c r="S19" s="23"/>
      <c r="T19" s="13"/>
      <c r="U19" s="13"/>
    </row>
    <row r="20" spans="1:21" x14ac:dyDescent="0.25">
      <c r="A20" s="29"/>
      <c r="B20" s="4"/>
      <c r="C20" s="4"/>
      <c r="D20" s="4"/>
      <c r="E20" s="13"/>
      <c r="F20" s="4"/>
      <c r="G20" s="4"/>
      <c r="H20" s="4"/>
      <c r="I20" s="13"/>
      <c r="N20" s="4"/>
      <c r="O20" s="4"/>
      <c r="P20" s="4"/>
      <c r="Q20" s="13"/>
      <c r="R20" s="4"/>
      <c r="S20" s="4"/>
      <c r="T20" s="4"/>
      <c r="U20" s="13"/>
    </row>
    <row r="21" spans="1:21" x14ac:dyDescent="0.25">
      <c r="A21" s="29"/>
      <c r="B21" s="13"/>
      <c r="C21" s="13"/>
      <c r="D21" s="13"/>
      <c r="E21" s="13"/>
      <c r="F21" s="13"/>
      <c r="G21" s="13"/>
      <c r="H21" s="13"/>
      <c r="I21" s="13"/>
      <c r="N21" s="4"/>
      <c r="O21" s="4"/>
      <c r="P21" s="4"/>
      <c r="Q21" s="13"/>
      <c r="R21" s="4"/>
      <c r="S21" s="4"/>
      <c r="T21" s="4"/>
      <c r="U21" s="13"/>
    </row>
    <row r="22" spans="1:21" x14ac:dyDescent="0.25">
      <c r="A22" s="29"/>
      <c r="B22" s="13"/>
      <c r="C22" s="13"/>
      <c r="D22" s="13"/>
      <c r="E22" s="13"/>
      <c r="F22" s="13"/>
      <c r="G22" s="13"/>
      <c r="H22" s="13"/>
      <c r="I22" s="13"/>
      <c r="N22" s="13"/>
      <c r="O22" s="13"/>
      <c r="P22" s="13"/>
      <c r="Q22" s="13"/>
      <c r="R22" s="13"/>
      <c r="S22" s="13"/>
      <c r="T22" s="13"/>
      <c r="U22" s="13"/>
    </row>
    <row r="23" spans="1:21" x14ac:dyDescent="0.25">
      <c r="A23" s="29"/>
      <c r="B23" s="25"/>
      <c r="C23" s="4"/>
      <c r="D23" s="4"/>
      <c r="E23" s="4"/>
      <c r="F23" s="25"/>
      <c r="G23" s="4"/>
      <c r="H23" s="4"/>
      <c r="I23" s="4"/>
      <c r="N23" s="13"/>
      <c r="O23" s="13"/>
      <c r="P23" s="13"/>
      <c r="Q23" s="13"/>
      <c r="R23" s="13"/>
      <c r="S23" s="13"/>
      <c r="T23" s="13"/>
      <c r="U23" s="13"/>
    </row>
    <row r="24" spans="1:21" x14ac:dyDescent="0.25">
      <c r="A24" s="29"/>
      <c r="B24" s="13" t="s">
        <v>21</v>
      </c>
      <c r="C24" s="23">
        <f>C14+C15+C16-D17</f>
        <v>6720</v>
      </c>
      <c r="D24" s="23">
        <f>SUM(D19:D23)</f>
        <v>0</v>
      </c>
      <c r="E24" s="23">
        <f>C24-D24</f>
        <v>6720</v>
      </c>
      <c r="F24" s="13" t="s">
        <v>21</v>
      </c>
      <c r="G24" s="23">
        <f>G14+G15+G16-H17</f>
        <v>6720</v>
      </c>
      <c r="H24" s="23">
        <f>SUM(H19:H23)</f>
        <v>0</v>
      </c>
      <c r="I24" s="23">
        <f>G24-H24</f>
        <v>6720</v>
      </c>
      <c r="N24" s="25"/>
      <c r="O24" s="4"/>
      <c r="P24" s="4"/>
      <c r="Q24" s="4"/>
      <c r="R24" s="25"/>
      <c r="S24" s="4"/>
      <c r="T24" s="4"/>
      <c r="U24" s="4"/>
    </row>
    <row r="25" spans="1:21" x14ac:dyDescent="0.25">
      <c r="B25" s="12"/>
      <c r="C25" s="12"/>
      <c r="D25" s="12"/>
      <c r="E25" s="12"/>
      <c r="F25" s="12"/>
      <c r="G25" s="12"/>
      <c r="H25" s="12"/>
      <c r="I25" s="12"/>
      <c r="N25" s="13" t="s">
        <v>21</v>
      </c>
      <c r="O25" s="23">
        <f>O15+O16+O17-P18</f>
        <v>3680</v>
      </c>
      <c r="P25" s="23">
        <f>SUM(P20:P24)</f>
        <v>0</v>
      </c>
      <c r="Q25" s="23">
        <f>O25-P25</f>
        <v>3680</v>
      </c>
      <c r="R25" s="13" t="s">
        <v>21</v>
      </c>
      <c r="S25" s="23">
        <f>S15+S16+S17-T18</f>
        <v>3680</v>
      </c>
      <c r="T25" s="23">
        <f>SUM(T20:T24)</f>
        <v>0</v>
      </c>
      <c r="U25" s="23">
        <f>S25-T25</f>
        <v>3680</v>
      </c>
    </row>
    <row r="26" spans="1:21" x14ac:dyDescent="0.25">
      <c r="B26" s="12" t="s">
        <v>22</v>
      </c>
      <c r="C26" s="12"/>
      <c r="D26" s="12" t="s">
        <v>23</v>
      </c>
      <c r="E26" s="12"/>
      <c r="F26" s="12"/>
      <c r="G26" s="12" t="s">
        <v>24</v>
      </c>
      <c r="H26" s="12"/>
      <c r="I26" s="12"/>
      <c r="N26" s="12"/>
      <c r="O26" s="12"/>
      <c r="P26" s="12"/>
      <c r="Q26" s="12"/>
      <c r="R26" s="12"/>
      <c r="S26" s="12"/>
      <c r="T26" s="12"/>
      <c r="U26" s="12"/>
    </row>
    <row r="27" spans="1:21" x14ac:dyDescent="0.25">
      <c r="B27" s="12"/>
      <c r="C27" s="12"/>
      <c r="D27" s="12"/>
      <c r="E27" s="12"/>
      <c r="F27" s="12"/>
      <c r="G27" s="12"/>
      <c r="H27" s="12"/>
      <c r="I27" s="12"/>
      <c r="N27" s="12" t="s">
        <v>22</v>
      </c>
      <c r="O27" s="12"/>
      <c r="P27" s="12" t="s">
        <v>23</v>
      </c>
      <c r="Q27" s="12"/>
      <c r="R27" s="12"/>
      <c r="S27" s="12" t="s">
        <v>24</v>
      </c>
      <c r="T27" s="12"/>
      <c r="U27" s="12"/>
    </row>
    <row r="28" spans="1:21" x14ac:dyDescent="0.25">
      <c r="B28" s="12" t="s">
        <v>25</v>
      </c>
      <c r="C28" s="12"/>
      <c r="D28" s="12" t="s">
        <v>26</v>
      </c>
      <c r="E28" s="12"/>
      <c r="F28" s="12"/>
      <c r="G28" s="12" t="s">
        <v>27</v>
      </c>
      <c r="H28" s="12"/>
      <c r="I28" s="26"/>
    </row>
    <row r="29" spans="1:21" x14ac:dyDescent="0.25">
      <c r="P29" s="1" t="s">
        <v>53</v>
      </c>
      <c r="Q29" s="1"/>
    </row>
    <row r="30" spans="1:21" x14ac:dyDescent="0.25">
      <c r="P30" s="1" t="s">
        <v>0</v>
      </c>
      <c r="Q30" s="1"/>
      <c r="R30" s="1"/>
      <c r="S30" s="1"/>
    </row>
    <row r="31" spans="1:21" x14ac:dyDescent="0.25">
      <c r="P31" s="1" t="s">
        <v>41</v>
      </c>
      <c r="Q31" s="1"/>
      <c r="R31" s="1"/>
      <c r="S31" s="1"/>
    </row>
    <row r="32" spans="1:21" x14ac:dyDescent="0.25">
      <c r="N32" s="12"/>
      <c r="O32" s="2" t="s">
        <v>3</v>
      </c>
      <c r="P32" s="2" t="s">
        <v>28</v>
      </c>
      <c r="Q32" s="2" t="s">
        <v>4</v>
      </c>
      <c r="R32" s="2" t="s">
        <v>5</v>
      </c>
      <c r="S32" s="2" t="s">
        <v>6</v>
      </c>
      <c r="T32" s="2" t="s">
        <v>7</v>
      </c>
      <c r="U32" s="4" t="s">
        <v>8</v>
      </c>
    </row>
    <row r="33" spans="1:22" x14ac:dyDescent="0.25">
      <c r="C33" s="1" t="s">
        <v>30</v>
      </c>
      <c r="D33" s="1"/>
      <c r="E33" s="1"/>
      <c r="F33" s="1"/>
      <c r="I33" s="23"/>
      <c r="N33">
        <v>18</v>
      </c>
      <c r="O33" s="3"/>
      <c r="P33" s="3">
        <v>0</v>
      </c>
      <c r="Q33" s="3">
        <f>'OCTOBER 21'!U30</f>
        <v>0</v>
      </c>
      <c r="R33" s="3"/>
      <c r="S33" s="3">
        <f>P33+Q33+R33</f>
        <v>0</v>
      </c>
      <c r="T33" s="3">
        <f t="shared" ref="T33:T37" si="8">SUM(S33)</f>
        <v>0</v>
      </c>
      <c r="U33" s="3">
        <f>S33-T33</f>
        <v>0</v>
      </c>
    </row>
    <row r="34" spans="1:22" x14ac:dyDescent="0.25">
      <c r="C34" s="1" t="s">
        <v>0</v>
      </c>
      <c r="D34" s="1"/>
      <c r="E34" s="1"/>
      <c r="F34" s="1"/>
      <c r="J34">
        <f>10000+1050+600+200</f>
        <v>11850</v>
      </c>
      <c r="N34">
        <v>19</v>
      </c>
      <c r="O34" s="4"/>
      <c r="P34" s="3"/>
      <c r="Q34" s="3">
        <f>'OCTOBER 21'!U31</f>
        <v>0</v>
      </c>
      <c r="R34" s="3"/>
      <c r="S34" s="3">
        <f t="shared" ref="S34:S36" si="9">P34+Q34+R34</f>
        <v>0</v>
      </c>
      <c r="T34" s="3">
        <f t="shared" si="8"/>
        <v>0</v>
      </c>
      <c r="U34" s="3">
        <f>S34-T34</f>
        <v>0</v>
      </c>
    </row>
    <row r="35" spans="1:22" x14ac:dyDescent="0.25">
      <c r="C35" s="1" t="s">
        <v>41</v>
      </c>
      <c r="D35" s="1"/>
      <c r="E35" s="1"/>
      <c r="F35" s="1"/>
      <c r="J35" t="s">
        <v>20</v>
      </c>
      <c r="N35">
        <v>20</v>
      </c>
      <c r="O35" s="5"/>
      <c r="P35" s="5"/>
      <c r="Q35" s="3">
        <f>'OCTOBER 21'!U32</f>
        <v>0</v>
      </c>
      <c r="R35" s="5"/>
      <c r="S35" s="3">
        <f t="shared" si="9"/>
        <v>0</v>
      </c>
      <c r="T35" s="3">
        <f t="shared" si="8"/>
        <v>0</v>
      </c>
      <c r="U35" s="5">
        <f t="shared" ref="U35:U36" si="10">S35-T35</f>
        <v>0</v>
      </c>
    </row>
    <row r="36" spans="1:22" x14ac:dyDescent="0.25">
      <c r="N36">
        <v>21</v>
      </c>
      <c r="O36" s="3" t="s">
        <v>40</v>
      </c>
      <c r="P36" s="3"/>
      <c r="Q36" s="3">
        <f>'OCTOBER 21'!U35</f>
        <v>0</v>
      </c>
      <c r="R36" s="3">
        <v>3000</v>
      </c>
      <c r="S36" s="3">
        <f t="shared" si="9"/>
        <v>3000</v>
      </c>
      <c r="T36" s="3">
        <f t="shared" si="8"/>
        <v>3000</v>
      </c>
      <c r="U36" s="3">
        <f t="shared" si="10"/>
        <v>0</v>
      </c>
    </row>
    <row r="37" spans="1:22" x14ac:dyDescent="0.25">
      <c r="B37" s="13"/>
      <c r="C37" s="13"/>
      <c r="D37" s="13"/>
      <c r="E37" s="13"/>
      <c r="F37" s="13"/>
      <c r="G37" s="13"/>
      <c r="H37" s="13"/>
      <c r="I37" s="13"/>
      <c r="O37" s="6" t="s">
        <v>21</v>
      </c>
      <c r="P37" s="3">
        <f>SUM(P33:P36)</f>
        <v>0</v>
      </c>
      <c r="Q37" s="3">
        <f>SUM(Q33:Q36)</f>
        <v>0</v>
      </c>
      <c r="R37" s="3">
        <f>SUM(R33:R36)</f>
        <v>3000</v>
      </c>
      <c r="S37" s="3">
        <f>SUM(S33:S36)</f>
        <v>3000</v>
      </c>
      <c r="T37" s="3">
        <f t="shared" si="8"/>
        <v>3000</v>
      </c>
      <c r="U37" s="3">
        <f>SUM(U33:U36)</f>
        <v>0</v>
      </c>
    </row>
    <row r="38" spans="1:22" x14ac:dyDescent="0.25">
      <c r="B38" s="2" t="s">
        <v>3</v>
      </c>
      <c r="C38" s="2" t="s">
        <v>28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</row>
    <row r="39" spans="1:22" x14ac:dyDescent="0.25">
      <c r="A39">
        <v>7</v>
      </c>
      <c r="B39" s="11"/>
      <c r="C39" s="11"/>
      <c r="D39" s="3">
        <f>'OCTOBER 21'!H46</f>
        <v>0</v>
      </c>
      <c r="E39" s="11"/>
      <c r="F39" s="3">
        <f>C39+D39+E39</f>
        <v>0</v>
      </c>
      <c r="G39" s="3"/>
      <c r="H39" s="11">
        <f t="shared" ref="H39:H40" si="11">F39-G39</f>
        <v>0</v>
      </c>
    </row>
    <row r="40" spans="1:22" x14ac:dyDescent="0.25">
      <c r="A40">
        <v>8</v>
      </c>
      <c r="B40" s="3"/>
      <c r="C40" s="3"/>
      <c r="D40" s="3">
        <f>'OCTOBER 21'!H47</f>
        <v>0</v>
      </c>
      <c r="E40" s="3"/>
      <c r="F40" s="3">
        <f t="shared" ref="F40:F45" si="12">C40+D40+E40</f>
        <v>0</v>
      </c>
      <c r="G40" s="3"/>
      <c r="H40" s="11">
        <f t="shared" si="11"/>
        <v>0</v>
      </c>
    </row>
    <row r="41" spans="1:22" x14ac:dyDescent="0.25">
      <c r="A41">
        <v>9</v>
      </c>
      <c r="B41" s="11"/>
      <c r="C41" s="11"/>
      <c r="D41" s="3">
        <f>'OCTOBER 21'!H48</f>
        <v>0</v>
      </c>
      <c r="E41" s="11"/>
      <c r="F41" s="3">
        <f t="shared" si="12"/>
        <v>0</v>
      </c>
      <c r="G41" s="3"/>
      <c r="H41" s="11">
        <f>F41-G41</f>
        <v>0</v>
      </c>
    </row>
    <row r="42" spans="1:22" x14ac:dyDescent="0.25">
      <c r="A42">
        <v>10</v>
      </c>
      <c r="B42" s="11" t="s">
        <v>48</v>
      </c>
      <c r="C42" s="11">
        <v>3500</v>
      </c>
      <c r="D42" s="3"/>
      <c r="E42" s="11">
        <v>3500</v>
      </c>
      <c r="F42" s="3">
        <f t="shared" si="12"/>
        <v>7000</v>
      </c>
      <c r="G42" s="3">
        <v>4000</v>
      </c>
      <c r="H42" s="11">
        <f t="shared" ref="H42:H43" si="13">F42-G42</f>
        <v>3000</v>
      </c>
      <c r="O42" s="19" t="s">
        <v>10</v>
      </c>
      <c r="P42" s="19"/>
      <c r="Q42" s="19"/>
      <c r="R42" s="20"/>
      <c r="S42" s="19" t="s">
        <v>11</v>
      </c>
      <c r="T42" s="12"/>
      <c r="U42" s="12" t="s">
        <v>8</v>
      </c>
      <c r="V42" s="8"/>
    </row>
    <row r="43" spans="1:22" x14ac:dyDescent="0.25">
      <c r="A43">
        <v>11</v>
      </c>
      <c r="B43" s="4" t="s">
        <v>46</v>
      </c>
      <c r="C43" s="11">
        <v>3500</v>
      </c>
      <c r="D43" s="3"/>
      <c r="E43" s="11">
        <v>3500</v>
      </c>
      <c r="F43" s="3">
        <f t="shared" si="12"/>
        <v>7000</v>
      </c>
      <c r="G43" s="3">
        <v>3500</v>
      </c>
      <c r="H43" s="11">
        <f t="shared" si="13"/>
        <v>3500</v>
      </c>
      <c r="O43" s="13" t="s">
        <v>12</v>
      </c>
      <c r="P43" s="13" t="s">
        <v>13</v>
      </c>
      <c r="Q43" s="13" t="s">
        <v>14</v>
      </c>
      <c r="R43" s="13" t="s">
        <v>15</v>
      </c>
      <c r="S43" s="13"/>
      <c r="T43" s="13" t="s">
        <v>51</v>
      </c>
      <c r="U43" s="13" t="s">
        <v>14</v>
      </c>
      <c r="V43" s="13" t="s">
        <v>15</v>
      </c>
    </row>
    <row r="44" spans="1:22" x14ac:dyDescent="0.25">
      <c r="B44" s="4"/>
      <c r="C44" s="11"/>
      <c r="D44" s="3"/>
      <c r="E44" s="11"/>
      <c r="F44" s="3"/>
      <c r="G44" s="3"/>
      <c r="H44" s="11"/>
      <c r="O44" s="13" t="s">
        <v>5</v>
      </c>
      <c r="P44" s="13">
        <f>R37</f>
        <v>3000</v>
      </c>
      <c r="Q44" s="13"/>
      <c r="R44" s="13"/>
      <c r="S44" s="13" t="s">
        <v>42</v>
      </c>
      <c r="T44" s="13">
        <f>T37</f>
        <v>3000</v>
      </c>
      <c r="U44" s="13"/>
      <c r="V44" s="13"/>
    </row>
    <row r="45" spans="1:22" x14ac:dyDescent="0.25">
      <c r="A45">
        <v>12</v>
      </c>
      <c r="B45" s="7" t="s">
        <v>43</v>
      </c>
      <c r="C45" s="11">
        <v>3500</v>
      </c>
      <c r="D45" s="3">
        <f>'OCTOBER 21'!H49</f>
        <v>0</v>
      </c>
      <c r="E45" s="11">
        <v>3500</v>
      </c>
      <c r="F45" s="3">
        <f t="shared" si="12"/>
        <v>7000</v>
      </c>
      <c r="G45" s="3">
        <v>3500</v>
      </c>
      <c r="H45" s="11">
        <f t="shared" ref="H45" si="14">F45-G45</f>
        <v>3500</v>
      </c>
      <c r="O45" s="4" t="s">
        <v>52</v>
      </c>
      <c r="P45" s="21"/>
      <c r="Q45" s="4"/>
      <c r="R45" s="4"/>
      <c r="S45" s="4"/>
      <c r="T45" s="21">
        <f>T40</f>
        <v>0</v>
      </c>
      <c r="U45" s="4"/>
      <c r="V45" s="4"/>
    </row>
    <row r="46" spans="1:22" x14ac:dyDescent="0.25">
      <c r="B46" s="13" t="s">
        <v>9</v>
      </c>
      <c r="C46" s="13">
        <f>SUM(C39:C45)</f>
        <v>10500</v>
      </c>
      <c r="D46" s="3">
        <f>'OCTOBER 21'!H52</f>
        <v>0</v>
      </c>
      <c r="E46" s="13">
        <f>SUM(E39:E45)</f>
        <v>10500</v>
      </c>
      <c r="F46" s="13">
        <f>SUM(F39:F45)</f>
        <v>21000</v>
      </c>
      <c r="G46" s="13">
        <f>SUM(G39:G45)</f>
        <v>11000</v>
      </c>
      <c r="H46" s="13">
        <f>SUM(H39:H45)</f>
        <v>10000</v>
      </c>
      <c r="O46" s="4" t="s">
        <v>18</v>
      </c>
      <c r="P46" s="22">
        <v>0.08</v>
      </c>
      <c r="Q46" s="21">
        <f>P46*P44</f>
        <v>240</v>
      </c>
      <c r="R46" s="4"/>
      <c r="S46" s="4" t="s">
        <v>18</v>
      </c>
      <c r="T46" s="22">
        <v>0.08</v>
      </c>
      <c r="U46" s="21">
        <f>T46*R37</f>
        <v>240</v>
      </c>
      <c r="V46" s="4"/>
    </row>
    <row r="47" spans="1:22" x14ac:dyDescent="0.25">
      <c r="C47" s="14"/>
      <c r="D47" s="3"/>
      <c r="E47" s="15"/>
      <c r="F47" s="16"/>
      <c r="G47" s="17"/>
      <c r="H47" s="18"/>
      <c r="O47" s="13" t="s">
        <v>19</v>
      </c>
      <c r="P47" s="13" t="s">
        <v>20</v>
      </c>
      <c r="Q47" s="13"/>
      <c r="R47" s="13"/>
      <c r="S47" s="13" t="s">
        <v>19</v>
      </c>
      <c r="T47" s="23"/>
      <c r="U47" s="13"/>
      <c r="V47" s="13"/>
    </row>
    <row r="48" spans="1:22" x14ac:dyDescent="0.25">
      <c r="B48" s="19" t="s">
        <v>10</v>
      </c>
      <c r="C48" s="19"/>
      <c r="D48" s="19"/>
      <c r="E48" s="20"/>
      <c r="F48" s="19" t="s">
        <v>11</v>
      </c>
      <c r="G48" s="12"/>
      <c r="H48" s="12" t="s">
        <v>8</v>
      </c>
      <c r="I48" s="8"/>
      <c r="O48" s="4" t="s">
        <v>61</v>
      </c>
      <c r="P48" s="4"/>
      <c r="Q48" s="4">
        <v>2760</v>
      </c>
      <c r="R48" s="13"/>
      <c r="S48" s="4" t="s">
        <v>61</v>
      </c>
      <c r="T48" s="4"/>
      <c r="U48" s="4">
        <v>2760</v>
      </c>
      <c r="V48" s="13"/>
    </row>
    <row r="49" spans="2:22" x14ac:dyDescent="0.25">
      <c r="B49" s="13" t="s">
        <v>12</v>
      </c>
      <c r="C49" s="13" t="s">
        <v>13</v>
      </c>
      <c r="D49" s="13" t="s">
        <v>14</v>
      </c>
      <c r="E49" s="13" t="s">
        <v>15</v>
      </c>
      <c r="F49" s="13"/>
      <c r="G49" s="13"/>
      <c r="H49" s="13" t="s">
        <v>14</v>
      </c>
      <c r="I49" s="13" t="s">
        <v>15</v>
      </c>
      <c r="O49" s="4"/>
      <c r="P49" s="4"/>
      <c r="Q49" s="4"/>
      <c r="R49" s="13"/>
      <c r="S49" s="4"/>
      <c r="T49" s="4"/>
      <c r="U49" s="4"/>
      <c r="V49" s="13"/>
    </row>
    <row r="50" spans="2:22" x14ac:dyDescent="0.25">
      <c r="B50" s="4" t="s">
        <v>38</v>
      </c>
      <c r="C50" s="21">
        <f>E46</f>
        <v>10500</v>
      </c>
      <c r="D50" s="4"/>
      <c r="E50" s="4"/>
      <c r="F50" s="4" t="s">
        <v>42</v>
      </c>
      <c r="G50" s="21">
        <f>G46</f>
        <v>11000</v>
      </c>
      <c r="H50" s="4"/>
      <c r="I50" s="4"/>
      <c r="O50" s="13"/>
      <c r="P50" s="13"/>
      <c r="Q50" s="13"/>
      <c r="R50" s="13"/>
      <c r="S50" s="13"/>
      <c r="T50" s="13"/>
      <c r="U50" s="13"/>
      <c r="V50" s="13"/>
    </row>
    <row r="51" spans="2:22" x14ac:dyDescent="0.25">
      <c r="B51" s="4" t="s">
        <v>4</v>
      </c>
      <c r="C51" s="21">
        <f>'OCTOBER 21'!E66</f>
        <v>0</v>
      </c>
      <c r="D51" s="4"/>
      <c r="E51" s="4"/>
      <c r="F51" s="4" t="s">
        <v>4</v>
      </c>
      <c r="G51" s="21">
        <f>'OCTOBER 21'!I66</f>
        <v>0</v>
      </c>
      <c r="H51" s="4"/>
      <c r="I51" s="4"/>
      <c r="O51" s="13"/>
      <c r="P51" s="13"/>
      <c r="Q51" s="13"/>
      <c r="R51" s="13"/>
      <c r="S51" s="13"/>
      <c r="T51" s="13"/>
      <c r="U51" s="13"/>
      <c r="V51" s="13"/>
    </row>
    <row r="52" spans="2:22" x14ac:dyDescent="0.25">
      <c r="B52" s="4" t="s">
        <v>50</v>
      </c>
      <c r="C52" s="21">
        <v>500</v>
      </c>
      <c r="D52" s="4"/>
      <c r="E52" s="4"/>
      <c r="F52" s="4"/>
      <c r="G52" s="21"/>
      <c r="H52" s="4"/>
      <c r="I52" s="4"/>
      <c r="O52" s="25"/>
      <c r="P52" s="4"/>
      <c r="Q52" s="4"/>
      <c r="R52" s="4"/>
      <c r="S52" s="25"/>
      <c r="T52" s="4"/>
      <c r="U52" s="4"/>
      <c r="V52" s="4"/>
    </row>
    <row r="53" spans="2:22" x14ac:dyDescent="0.25">
      <c r="B53" s="4" t="s">
        <v>18</v>
      </c>
      <c r="C53" s="22">
        <v>0.08</v>
      </c>
      <c r="D53" s="21">
        <f>C53*C50</f>
        <v>840</v>
      </c>
      <c r="E53" s="4"/>
      <c r="F53" s="4" t="s">
        <v>18</v>
      </c>
      <c r="G53" s="22">
        <v>0.08</v>
      </c>
      <c r="H53" s="21">
        <f>G53*C50</f>
        <v>840</v>
      </c>
      <c r="I53" s="4"/>
      <c r="K53">
        <f>E46</f>
        <v>10500</v>
      </c>
      <c r="O53" s="13" t="s">
        <v>21</v>
      </c>
      <c r="P53" s="23">
        <f>P44+P45-Q46</f>
        <v>2760</v>
      </c>
      <c r="Q53" s="23">
        <f>SUM(Q48:Q52)</f>
        <v>2760</v>
      </c>
      <c r="R53" s="23">
        <f>P53-Q53</f>
        <v>0</v>
      </c>
      <c r="S53" s="13" t="s">
        <v>21</v>
      </c>
      <c r="T53" s="23">
        <f>T44+T45-U46</f>
        <v>2760</v>
      </c>
      <c r="U53" s="23">
        <f>SUM(U48:U52)</f>
        <v>2760</v>
      </c>
      <c r="V53" s="23">
        <f>T53-U53</f>
        <v>0</v>
      </c>
    </row>
    <row r="54" spans="2:22" x14ac:dyDescent="0.25">
      <c r="B54" s="13" t="s">
        <v>19</v>
      </c>
      <c r="C54" s="13" t="s">
        <v>20</v>
      </c>
      <c r="D54" s="13"/>
      <c r="E54" s="13"/>
      <c r="F54" s="13" t="s">
        <v>19</v>
      </c>
      <c r="G54" s="23"/>
      <c r="H54" s="13"/>
      <c r="I54" s="13"/>
      <c r="K54" s="24">
        <f>D53</f>
        <v>840</v>
      </c>
      <c r="O54" s="12"/>
      <c r="P54" s="12"/>
      <c r="Q54" s="12"/>
      <c r="R54" s="12"/>
      <c r="S54" s="12"/>
      <c r="T54" s="12"/>
      <c r="U54" s="12"/>
      <c r="V54" s="12"/>
    </row>
    <row r="55" spans="2:22" x14ac:dyDescent="0.25">
      <c r="B55" s="4" t="s">
        <v>49</v>
      </c>
      <c r="C55" s="4"/>
      <c r="D55" s="4">
        <v>5000</v>
      </c>
      <c r="E55" s="13"/>
      <c r="F55" s="4" t="s">
        <v>49</v>
      </c>
      <c r="G55" s="4"/>
      <c r="H55" s="4">
        <v>5000</v>
      </c>
      <c r="I55" s="13"/>
      <c r="K55" s="24">
        <f>K53-K54</f>
        <v>9660</v>
      </c>
      <c r="O55" s="12" t="s">
        <v>22</v>
      </c>
      <c r="P55" s="12"/>
      <c r="Q55" s="12" t="s">
        <v>23</v>
      </c>
      <c r="R55" s="12"/>
      <c r="S55" s="12"/>
      <c r="T55" s="12" t="s">
        <v>24</v>
      </c>
      <c r="U55" s="12"/>
      <c r="V55" s="12"/>
    </row>
    <row r="56" spans="2:22" x14ac:dyDescent="0.25">
      <c r="B56" s="4" t="s">
        <v>57</v>
      </c>
      <c r="C56" s="4"/>
      <c r="D56" s="4">
        <v>3500</v>
      </c>
      <c r="E56" s="13"/>
      <c r="F56" s="4" t="s">
        <v>57</v>
      </c>
      <c r="G56" s="4"/>
      <c r="H56" s="4">
        <v>3500</v>
      </c>
      <c r="I56" s="13"/>
      <c r="K56">
        <v>500</v>
      </c>
    </row>
    <row r="57" spans="2:22" x14ac:dyDescent="0.25">
      <c r="B57" s="13" t="s">
        <v>58</v>
      </c>
      <c r="C57" s="13"/>
      <c r="D57" s="13">
        <v>1660</v>
      </c>
      <c r="E57" s="13"/>
      <c r="F57" s="13" t="s">
        <v>58</v>
      </c>
      <c r="G57" s="13"/>
      <c r="H57" s="13">
        <v>1660</v>
      </c>
      <c r="I57" s="13"/>
      <c r="K57" s="24">
        <f>K55+K56</f>
        <v>10160</v>
      </c>
    </row>
    <row r="58" spans="2:22" x14ac:dyDescent="0.25">
      <c r="B58" s="13"/>
      <c r="C58" s="13"/>
      <c r="D58" s="13"/>
      <c r="E58" s="13"/>
      <c r="F58" s="13"/>
      <c r="G58" s="13"/>
      <c r="H58" s="13"/>
      <c r="I58" s="13"/>
      <c r="K58">
        <v>5000</v>
      </c>
      <c r="S58">
        <v>980</v>
      </c>
    </row>
    <row r="59" spans="2:22" x14ac:dyDescent="0.25">
      <c r="B59" s="25"/>
      <c r="C59" s="4"/>
      <c r="D59" s="4"/>
      <c r="E59" s="4"/>
      <c r="F59" s="25"/>
      <c r="G59" s="4"/>
      <c r="H59" s="4"/>
      <c r="I59" s="4"/>
      <c r="K59">
        <v>3500</v>
      </c>
    </row>
    <row r="60" spans="2:22" x14ac:dyDescent="0.25">
      <c r="B60" s="13" t="s">
        <v>21</v>
      </c>
      <c r="C60" s="23">
        <f>C50+C51+C52-D53</f>
        <v>10160</v>
      </c>
      <c r="D60" s="23">
        <f>SUM(D55:D59)</f>
        <v>10160</v>
      </c>
      <c r="E60" s="23">
        <f>C60-D60</f>
        <v>0</v>
      </c>
      <c r="F60" s="13" t="s">
        <v>21</v>
      </c>
      <c r="G60" s="23">
        <f>G50+G51+G52-H53</f>
        <v>10160</v>
      </c>
      <c r="H60" s="23">
        <f>SUM(H55:H59)</f>
        <v>10160</v>
      </c>
      <c r="I60" s="23">
        <f>G60-H60</f>
        <v>0</v>
      </c>
      <c r="K60" s="24">
        <f>K57-K58-K59</f>
        <v>1660</v>
      </c>
    </row>
    <row r="61" spans="2:22" x14ac:dyDescent="0.25">
      <c r="B61" s="12"/>
      <c r="C61" s="12"/>
      <c r="D61" s="12"/>
      <c r="E61" s="12"/>
      <c r="F61" s="12"/>
      <c r="G61" s="12"/>
      <c r="H61" s="12"/>
      <c r="I61" s="12"/>
    </row>
    <row r="62" spans="2:22" x14ac:dyDescent="0.25">
      <c r="B62" s="12" t="s">
        <v>22</v>
      </c>
      <c r="C62" s="12"/>
      <c r="D62" s="12" t="s">
        <v>23</v>
      </c>
      <c r="E62" s="12"/>
      <c r="F62" s="12"/>
      <c r="G62" s="12" t="s">
        <v>24</v>
      </c>
      <c r="H62" s="12"/>
      <c r="I62" s="12"/>
    </row>
    <row r="63" spans="2:22" x14ac:dyDescent="0.25">
      <c r="B63" s="12"/>
      <c r="C63" s="12"/>
      <c r="D63" s="12"/>
      <c r="E63" s="12"/>
      <c r="F63" s="12"/>
      <c r="G63" s="12"/>
      <c r="H63" s="12"/>
      <c r="I63" s="12"/>
    </row>
    <row r="64" spans="2:22" x14ac:dyDescent="0.25">
      <c r="B64" s="12" t="s">
        <v>25</v>
      </c>
      <c r="C64" s="12"/>
      <c r="D64" s="12" t="s">
        <v>26</v>
      </c>
      <c r="E64" s="12"/>
      <c r="F64" s="12"/>
      <c r="G64" s="12" t="s">
        <v>27</v>
      </c>
      <c r="H64" s="12"/>
      <c r="I64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topLeftCell="A28" workbookViewId="0">
      <selection activeCell="G43" sqref="G43"/>
    </sheetView>
  </sheetViews>
  <sheetFormatPr defaultRowHeight="15" x14ac:dyDescent="0.25"/>
  <sheetData>
    <row r="1" spans="1:21" x14ac:dyDescent="0.25">
      <c r="C1" s="1" t="s">
        <v>55</v>
      </c>
      <c r="D1" s="1"/>
      <c r="E1" s="1"/>
      <c r="F1" s="1"/>
      <c r="O1" s="1" t="s">
        <v>54</v>
      </c>
      <c r="P1" s="1"/>
    </row>
    <row r="2" spans="1:21" x14ac:dyDescent="0.25">
      <c r="B2" s="1"/>
      <c r="C2" s="1" t="s">
        <v>0</v>
      </c>
      <c r="D2" s="1"/>
      <c r="E2" s="1"/>
      <c r="F2" s="1"/>
      <c r="G2" s="1"/>
      <c r="H2" s="1"/>
      <c r="O2" s="1" t="s">
        <v>0</v>
      </c>
      <c r="P2" s="1"/>
      <c r="Q2" s="1"/>
      <c r="R2" s="1"/>
    </row>
    <row r="3" spans="1:21" x14ac:dyDescent="0.25">
      <c r="B3" s="1"/>
      <c r="C3" s="1" t="s">
        <v>59</v>
      </c>
      <c r="D3" s="1"/>
      <c r="E3" s="1"/>
      <c r="F3" s="1"/>
      <c r="G3" s="1"/>
      <c r="H3" s="1"/>
      <c r="N3" s="1"/>
      <c r="O3" s="1" t="s">
        <v>60</v>
      </c>
      <c r="P3" s="1"/>
      <c r="Q3" s="1"/>
      <c r="R3" s="1"/>
    </row>
    <row r="4" spans="1:21" x14ac:dyDescent="0.25">
      <c r="A4" t="s">
        <v>2</v>
      </c>
      <c r="B4" s="2" t="s">
        <v>3</v>
      </c>
      <c r="C4" s="2" t="s">
        <v>28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M4" t="s">
        <v>2</v>
      </c>
      <c r="N4" s="2" t="s">
        <v>3</v>
      </c>
      <c r="O4" s="2" t="s">
        <v>28</v>
      </c>
      <c r="P4" s="2" t="s">
        <v>4</v>
      </c>
      <c r="Q4" s="2" t="s">
        <v>5</v>
      </c>
      <c r="R4" s="2" t="s">
        <v>6</v>
      </c>
      <c r="S4" s="2" t="s">
        <v>7</v>
      </c>
      <c r="T4" s="4" t="s">
        <v>8</v>
      </c>
    </row>
    <row r="5" spans="1:21" x14ac:dyDescent="0.25">
      <c r="A5">
        <v>1</v>
      </c>
      <c r="B5" s="3"/>
      <c r="C5" s="3"/>
      <c r="D5" s="3">
        <f>'NOVEMBER 21'!H5:H9</f>
        <v>0</v>
      </c>
      <c r="E5" s="3"/>
      <c r="F5" s="3">
        <f>C5+D5+E5</f>
        <v>0</v>
      </c>
      <c r="G5" s="3"/>
      <c r="H5" s="3">
        <f>F5-G5</f>
        <v>0</v>
      </c>
      <c r="M5">
        <v>12</v>
      </c>
      <c r="N5" s="3"/>
      <c r="O5" s="3"/>
      <c r="P5" s="3">
        <f>'NOVEMBER 21'!T5:T10</f>
        <v>0</v>
      </c>
      <c r="Q5" s="3"/>
      <c r="R5" s="3">
        <f t="shared" ref="R5:R6" si="0">O5+P5+Q5</f>
        <v>0</v>
      </c>
      <c r="S5" s="3"/>
      <c r="T5" s="3">
        <f>R5-S5</f>
        <v>0</v>
      </c>
    </row>
    <row r="6" spans="1:21" x14ac:dyDescent="0.25">
      <c r="A6">
        <v>2</v>
      </c>
      <c r="B6" s="4"/>
      <c r="C6" s="3"/>
      <c r="D6" s="3">
        <f>'OCTOBER 21'!H6</f>
        <v>0</v>
      </c>
      <c r="E6" s="3"/>
      <c r="F6" s="3">
        <f t="shared" ref="F6:F9" si="1">C6+D6+E6</f>
        <v>0</v>
      </c>
      <c r="G6" s="3"/>
      <c r="H6" s="3">
        <f>F6-G6</f>
        <v>0</v>
      </c>
      <c r="M6">
        <v>13</v>
      </c>
      <c r="N6" s="9"/>
      <c r="O6" s="9"/>
      <c r="P6" s="3">
        <f>'NOVEMBER 21'!T6:T11</f>
        <v>0</v>
      </c>
      <c r="Q6" s="7"/>
      <c r="R6" s="3">
        <f t="shared" si="0"/>
        <v>0</v>
      </c>
      <c r="S6" s="3"/>
      <c r="T6" s="3">
        <f>R6-S6</f>
        <v>0</v>
      </c>
    </row>
    <row r="7" spans="1:21" x14ac:dyDescent="0.25">
      <c r="A7">
        <v>3</v>
      </c>
      <c r="B7" s="5"/>
      <c r="C7" s="5"/>
      <c r="D7" s="3">
        <f>'OCTOBER 21'!H7</f>
        <v>0</v>
      </c>
      <c r="E7" s="5"/>
      <c r="F7" s="3">
        <f t="shared" si="1"/>
        <v>0</v>
      </c>
      <c r="G7" s="3"/>
      <c r="H7" s="5">
        <f t="shared" ref="H7:H9" si="2">F7-G7</f>
        <v>0</v>
      </c>
      <c r="M7">
        <v>14</v>
      </c>
      <c r="N7" s="11"/>
      <c r="O7" s="11"/>
      <c r="P7" s="3">
        <f>'NOVEMBER 21'!T7:T12</f>
        <v>0</v>
      </c>
      <c r="Q7" s="11"/>
      <c r="R7" s="3">
        <f>O7+P7+Q7</f>
        <v>0</v>
      </c>
      <c r="S7" s="3"/>
      <c r="T7" s="5">
        <f t="shared" ref="T7:T10" si="3">R7-S7</f>
        <v>0</v>
      </c>
    </row>
    <row r="8" spans="1:21" x14ac:dyDescent="0.25">
      <c r="A8">
        <v>4</v>
      </c>
      <c r="B8" s="6" t="s">
        <v>63</v>
      </c>
      <c r="C8" s="3">
        <v>3500</v>
      </c>
      <c r="D8" s="3"/>
      <c r="E8" s="3">
        <v>3500</v>
      </c>
      <c r="F8" s="3">
        <f t="shared" si="1"/>
        <v>7000</v>
      </c>
      <c r="G8" s="3">
        <v>5000</v>
      </c>
      <c r="H8" s="3">
        <f t="shared" si="2"/>
        <v>2000</v>
      </c>
      <c r="K8">
        <f>G17*E9</f>
        <v>280</v>
      </c>
      <c r="M8">
        <v>15</v>
      </c>
      <c r="N8" s="3"/>
      <c r="O8" s="3"/>
      <c r="P8" s="3">
        <f>'NOVEMBER 21'!T8:T13</f>
        <v>0</v>
      </c>
      <c r="Q8" s="3"/>
      <c r="R8" s="3">
        <f t="shared" ref="R8:R10" si="4">O8+P8+Q8</f>
        <v>0</v>
      </c>
      <c r="S8" s="3"/>
      <c r="T8" s="3">
        <f t="shared" si="3"/>
        <v>0</v>
      </c>
    </row>
    <row r="9" spans="1:21" x14ac:dyDescent="0.25">
      <c r="A9">
        <v>5</v>
      </c>
      <c r="B9" s="27" t="s">
        <v>44</v>
      </c>
      <c r="C9" s="28">
        <v>3500</v>
      </c>
      <c r="D9" s="28">
        <f>'OCTOBER 21'!H9</f>
        <v>0</v>
      </c>
      <c r="E9" s="28">
        <v>3500</v>
      </c>
      <c r="F9" s="28">
        <f t="shared" si="1"/>
        <v>7000</v>
      </c>
      <c r="G9" s="28"/>
      <c r="H9" s="28">
        <f t="shared" si="2"/>
        <v>7000</v>
      </c>
      <c r="K9">
        <f>G9-K8</f>
        <v>-280</v>
      </c>
      <c r="M9">
        <v>16</v>
      </c>
      <c r="N9" s="11" t="s">
        <v>36</v>
      </c>
      <c r="O9" s="11"/>
      <c r="P9" s="3">
        <f>'NOVEMBER 21'!T9:T14</f>
        <v>0</v>
      </c>
      <c r="Q9" s="11">
        <v>4000</v>
      </c>
      <c r="R9" s="3">
        <f t="shared" si="4"/>
        <v>4000</v>
      </c>
      <c r="S9" s="3"/>
      <c r="T9" s="3">
        <f t="shared" si="3"/>
        <v>4000</v>
      </c>
    </row>
    <row r="10" spans="1:21" x14ac:dyDescent="0.25">
      <c r="A10" s="29"/>
      <c r="B10" s="13" t="s">
        <v>9</v>
      </c>
      <c r="C10" s="13">
        <f t="shared" ref="C10:H10" si="5">SUM(C5:C9)</f>
        <v>7000</v>
      </c>
      <c r="D10" s="3">
        <f t="shared" si="5"/>
        <v>0</v>
      </c>
      <c r="E10" s="13">
        <f t="shared" si="5"/>
        <v>7000</v>
      </c>
      <c r="F10" s="13">
        <f t="shared" si="5"/>
        <v>14000</v>
      </c>
      <c r="G10" s="13">
        <f t="shared" si="5"/>
        <v>5000</v>
      </c>
      <c r="H10" s="13">
        <f t="shared" si="5"/>
        <v>9000</v>
      </c>
      <c r="M10">
        <v>17</v>
      </c>
      <c r="N10" s="7"/>
      <c r="O10" s="7"/>
      <c r="P10" s="3">
        <f>'NOVEMBER 21'!T10:T15</f>
        <v>0</v>
      </c>
      <c r="Q10" s="3"/>
      <c r="R10" s="3">
        <f t="shared" si="4"/>
        <v>0</v>
      </c>
      <c r="S10" s="3"/>
      <c r="T10" s="3">
        <f t="shared" si="3"/>
        <v>0</v>
      </c>
    </row>
    <row r="11" spans="1:21" x14ac:dyDescent="0.25">
      <c r="A11" s="29"/>
      <c r="C11" s="14"/>
      <c r="D11" s="3"/>
      <c r="E11" s="15"/>
      <c r="F11" s="16"/>
      <c r="G11" s="17"/>
      <c r="H11" s="18"/>
      <c r="N11" s="4" t="s">
        <v>21</v>
      </c>
      <c r="O11" s="3">
        <f t="shared" ref="O11:T11" si="6">SUM(O5:O10)</f>
        <v>0</v>
      </c>
      <c r="P11" s="3">
        <f>SUM(P5:P10)</f>
        <v>0</v>
      </c>
      <c r="Q11" s="3">
        <f t="shared" si="6"/>
        <v>4000</v>
      </c>
      <c r="R11" s="3">
        <f t="shared" si="6"/>
        <v>4000</v>
      </c>
      <c r="S11" s="3">
        <f t="shared" si="6"/>
        <v>0</v>
      </c>
      <c r="T11" s="3">
        <f t="shared" si="6"/>
        <v>4000</v>
      </c>
    </row>
    <row r="12" spans="1:21" x14ac:dyDescent="0.25">
      <c r="A12" s="29"/>
      <c r="B12" s="19" t="s">
        <v>10</v>
      </c>
      <c r="C12" s="19"/>
      <c r="D12" s="19"/>
      <c r="E12" s="20"/>
      <c r="F12" s="19" t="s">
        <v>11</v>
      </c>
      <c r="G12" s="12"/>
      <c r="H12" s="12" t="s">
        <v>8</v>
      </c>
      <c r="I12" s="8"/>
      <c r="S12" s="3"/>
      <c r="T12" s="3">
        <f>R12-S12</f>
        <v>0</v>
      </c>
    </row>
    <row r="13" spans="1:21" x14ac:dyDescent="0.25">
      <c r="A13" s="29"/>
      <c r="B13" s="13" t="s">
        <v>12</v>
      </c>
      <c r="C13" s="13" t="s">
        <v>13</v>
      </c>
      <c r="D13" s="13" t="s">
        <v>14</v>
      </c>
      <c r="E13" s="13" t="s">
        <v>15</v>
      </c>
      <c r="F13" s="13"/>
      <c r="G13" s="13"/>
      <c r="H13" s="13" t="s">
        <v>14</v>
      </c>
      <c r="I13" s="13" t="s">
        <v>15</v>
      </c>
      <c r="N13" s="19" t="s">
        <v>10</v>
      </c>
      <c r="O13" s="19"/>
      <c r="P13" s="19"/>
      <c r="Q13" s="20"/>
      <c r="R13" s="19" t="s">
        <v>11</v>
      </c>
      <c r="S13" s="3"/>
      <c r="T13" s="3"/>
      <c r="U13" s="8"/>
    </row>
    <row r="14" spans="1:21" x14ac:dyDescent="0.25">
      <c r="A14" s="29"/>
      <c r="B14" s="4" t="s">
        <v>38</v>
      </c>
      <c r="C14" s="21">
        <f>E10</f>
        <v>7000</v>
      </c>
      <c r="D14" s="4"/>
      <c r="E14" s="4"/>
      <c r="F14" s="4" t="s">
        <v>42</v>
      </c>
      <c r="G14" s="21">
        <f>G10</f>
        <v>5000</v>
      </c>
      <c r="H14" s="4"/>
      <c r="I14" s="4"/>
      <c r="N14" s="13" t="s">
        <v>12</v>
      </c>
      <c r="O14" s="13" t="s">
        <v>13</v>
      </c>
      <c r="P14" s="13" t="s">
        <v>14</v>
      </c>
      <c r="Q14" s="13" t="s">
        <v>15</v>
      </c>
      <c r="R14" s="13"/>
      <c r="S14" s="3" t="s">
        <v>51</v>
      </c>
      <c r="T14" s="3" t="s">
        <v>14</v>
      </c>
      <c r="U14" s="13" t="s">
        <v>15</v>
      </c>
    </row>
    <row r="15" spans="1:21" x14ac:dyDescent="0.25">
      <c r="A15" s="29"/>
      <c r="B15" s="4" t="s">
        <v>4</v>
      </c>
      <c r="C15" s="21">
        <f>'NOVEMBER 21'!E24</f>
        <v>6720</v>
      </c>
      <c r="D15" s="4"/>
      <c r="E15" s="4"/>
      <c r="F15" s="4" t="s">
        <v>4</v>
      </c>
      <c r="G15" s="21">
        <f>'NOVEMBER 21'!I24</f>
        <v>6720</v>
      </c>
      <c r="H15" s="4"/>
      <c r="I15" s="4"/>
      <c r="N15" s="4" t="s">
        <v>42</v>
      </c>
      <c r="O15" s="21">
        <f>Q11</f>
        <v>4000</v>
      </c>
      <c r="P15" s="4"/>
      <c r="Q15" s="4"/>
      <c r="R15" s="4" t="s">
        <v>42</v>
      </c>
      <c r="S15" s="3">
        <f>S11</f>
        <v>0</v>
      </c>
      <c r="T15" s="3"/>
      <c r="U15" s="4"/>
    </row>
    <row r="16" spans="1:21" x14ac:dyDescent="0.25">
      <c r="A16" s="30"/>
      <c r="B16" s="4" t="s">
        <v>50</v>
      </c>
      <c r="C16" s="21">
        <v>3500</v>
      </c>
      <c r="D16" s="4"/>
      <c r="E16" s="4"/>
      <c r="F16" s="4"/>
      <c r="G16" s="21"/>
      <c r="H16" s="4"/>
      <c r="I16" s="4"/>
      <c r="N16" s="4" t="s">
        <v>4</v>
      </c>
      <c r="O16" s="21">
        <f>'NOVEMBER 21'!Q25</f>
        <v>3680</v>
      </c>
      <c r="P16" s="4"/>
      <c r="Q16" s="4"/>
      <c r="R16" s="4" t="s">
        <v>4</v>
      </c>
      <c r="S16" s="21">
        <f>'NOVEMBER 21'!U25</f>
        <v>3680</v>
      </c>
      <c r="T16" s="4"/>
      <c r="U16" s="4"/>
    </row>
    <row r="17" spans="1:21" x14ac:dyDescent="0.25">
      <c r="A17" s="29"/>
      <c r="B17" s="4" t="s">
        <v>18</v>
      </c>
      <c r="C17" s="22">
        <v>0.08</v>
      </c>
      <c r="D17" s="21">
        <f>C17*C14</f>
        <v>560</v>
      </c>
      <c r="E17" s="4"/>
      <c r="F17" s="4" t="s">
        <v>18</v>
      </c>
      <c r="G17" s="22">
        <v>0.08</v>
      </c>
      <c r="H17" s="21">
        <f>G17*C14</f>
        <v>560</v>
      </c>
      <c r="I17" s="4"/>
      <c r="N17" s="4" t="s">
        <v>50</v>
      </c>
      <c r="O17" s="21"/>
      <c r="P17" s="4"/>
      <c r="Q17" s="4"/>
      <c r="R17" s="4"/>
      <c r="S17" s="21"/>
      <c r="T17" s="4"/>
      <c r="U17" s="4"/>
    </row>
    <row r="18" spans="1:21" x14ac:dyDescent="0.25">
      <c r="A18" s="29"/>
      <c r="B18" s="13" t="s">
        <v>19</v>
      </c>
      <c r="C18" s="13" t="s">
        <v>20</v>
      </c>
      <c r="D18" s="13"/>
      <c r="E18" s="13"/>
      <c r="F18" s="13" t="s">
        <v>19</v>
      </c>
      <c r="G18" s="23"/>
      <c r="H18" s="13"/>
      <c r="I18" s="13"/>
      <c r="N18" s="4" t="s">
        <v>18</v>
      </c>
      <c r="O18" s="22">
        <v>0.08</v>
      </c>
      <c r="P18" s="21">
        <f>O18*Q11</f>
        <v>320</v>
      </c>
      <c r="Q18" s="4"/>
      <c r="R18" s="4" t="s">
        <v>18</v>
      </c>
      <c r="S18" s="22">
        <v>0.08</v>
      </c>
      <c r="T18" s="21">
        <f>S18*O15</f>
        <v>320</v>
      </c>
      <c r="U18" s="4"/>
    </row>
    <row r="19" spans="1:21" x14ac:dyDescent="0.25">
      <c r="A19" s="29"/>
      <c r="B19" s="4" t="s">
        <v>56</v>
      </c>
      <c r="C19" s="4"/>
      <c r="D19" s="4"/>
      <c r="E19" s="13"/>
      <c r="F19" s="4"/>
      <c r="G19" s="4"/>
      <c r="H19" s="4"/>
      <c r="I19" s="13"/>
      <c r="N19" s="13" t="s">
        <v>19</v>
      </c>
      <c r="O19" s="13" t="s">
        <v>20</v>
      </c>
      <c r="P19" s="13"/>
      <c r="Q19" s="13"/>
      <c r="R19" s="13" t="s">
        <v>19</v>
      </c>
      <c r="S19" s="23"/>
      <c r="T19" s="13"/>
      <c r="U19" s="13"/>
    </row>
    <row r="20" spans="1:21" x14ac:dyDescent="0.25">
      <c r="A20" s="29"/>
      <c r="B20" s="4"/>
      <c r="C20" s="4"/>
      <c r="D20" s="4"/>
      <c r="E20" s="13"/>
      <c r="F20" s="4"/>
      <c r="G20" s="4"/>
      <c r="H20" s="4"/>
      <c r="I20" s="13"/>
      <c r="N20" s="4"/>
      <c r="O20" s="4"/>
      <c r="P20" s="4"/>
      <c r="Q20" s="13"/>
      <c r="R20" s="4"/>
      <c r="S20" s="4"/>
      <c r="T20" s="4"/>
      <c r="U20" s="13"/>
    </row>
    <row r="21" spans="1:21" x14ac:dyDescent="0.25">
      <c r="A21" s="29"/>
      <c r="B21" s="13"/>
      <c r="C21" s="13"/>
      <c r="D21" s="13"/>
      <c r="E21" s="13"/>
      <c r="F21" s="13"/>
      <c r="G21" s="13"/>
      <c r="H21" s="13"/>
      <c r="I21" s="13"/>
      <c r="N21" s="4"/>
      <c r="O21" s="4"/>
      <c r="P21" s="4"/>
      <c r="Q21" s="13"/>
      <c r="R21" s="4"/>
      <c r="S21" s="4"/>
      <c r="T21" s="4"/>
      <c r="U21" s="13"/>
    </row>
    <row r="22" spans="1:21" x14ac:dyDescent="0.25">
      <c r="A22" s="29"/>
      <c r="B22" s="13"/>
      <c r="C22" s="13"/>
      <c r="D22" s="13"/>
      <c r="E22" s="13"/>
      <c r="F22" s="13"/>
      <c r="G22" s="13"/>
      <c r="H22" s="13"/>
      <c r="I22" s="13"/>
      <c r="N22" s="13"/>
      <c r="O22" s="13"/>
      <c r="P22" s="13"/>
      <c r="Q22" s="13"/>
      <c r="R22" s="13"/>
      <c r="S22" s="13"/>
      <c r="T22" s="13"/>
      <c r="U22" s="13"/>
    </row>
    <row r="23" spans="1:21" x14ac:dyDescent="0.25">
      <c r="A23" s="29"/>
      <c r="B23" s="25"/>
      <c r="C23" s="4"/>
      <c r="D23" s="4"/>
      <c r="E23" s="4"/>
      <c r="F23" s="25"/>
      <c r="G23" s="4"/>
      <c r="H23" s="4"/>
      <c r="I23" s="4"/>
      <c r="N23" s="13"/>
      <c r="O23" s="13"/>
      <c r="P23" s="13"/>
      <c r="Q23" s="13"/>
      <c r="R23" s="13"/>
      <c r="S23" s="13"/>
      <c r="T23" s="13"/>
      <c r="U23" s="13"/>
    </row>
    <row r="24" spans="1:21" x14ac:dyDescent="0.25">
      <c r="A24" s="29"/>
      <c r="B24" s="13" t="s">
        <v>21</v>
      </c>
      <c r="C24" s="23">
        <f>C14+C15+C16-D17</f>
        <v>16660</v>
      </c>
      <c r="D24" s="23">
        <f>SUM(D19:D23)</f>
        <v>0</v>
      </c>
      <c r="E24" s="23">
        <f>C24-D24</f>
        <v>16660</v>
      </c>
      <c r="F24" s="13" t="s">
        <v>21</v>
      </c>
      <c r="G24" s="23">
        <f>G14+G15+G16-H17</f>
        <v>11160</v>
      </c>
      <c r="H24" s="23">
        <f>SUM(H19:H23)</f>
        <v>0</v>
      </c>
      <c r="I24" s="23">
        <f>G24-H24</f>
        <v>11160</v>
      </c>
      <c r="N24" s="25"/>
      <c r="O24" s="4"/>
      <c r="P24" s="4"/>
      <c r="Q24" s="4"/>
      <c r="R24" s="25"/>
      <c r="S24" s="4"/>
      <c r="T24" s="4"/>
      <c r="U24" s="4"/>
    </row>
    <row r="25" spans="1:21" x14ac:dyDescent="0.25">
      <c r="B25" s="12"/>
      <c r="C25" s="12"/>
      <c r="D25" s="12"/>
      <c r="E25" s="12"/>
      <c r="F25" s="12"/>
      <c r="G25" s="12"/>
      <c r="H25" s="12"/>
      <c r="I25" s="12"/>
      <c r="N25" s="13" t="s">
        <v>21</v>
      </c>
      <c r="O25" s="23">
        <f>O15+O16+O17-P18</f>
        <v>7360</v>
      </c>
      <c r="P25" s="23">
        <f>SUM(P20:P24)</f>
        <v>0</v>
      </c>
      <c r="Q25" s="23">
        <f>O25-P25</f>
        <v>7360</v>
      </c>
      <c r="R25" s="13" t="s">
        <v>21</v>
      </c>
      <c r="S25" s="23">
        <f>S15+S16+S17-T18</f>
        <v>3360</v>
      </c>
      <c r="T25" s="23">
        <f>SUM(T20:T24)</f>
        <v>0</v>
      </c>
      <c r="U25" s="23">
        <f>S25-T25</f>
        <v>3360</v>
      </c>
    </row>
    <row r="26" spans="1:21" x14ac:dyDescent="0.25">
      <c r="B26" s="12" t="s">
        <v>22</v>
      </c>
      <c r="C26" s="12"/>
      <c r="D26" s="12" t="s">
        <v>23</v>
      </c>
      <c r="E26" s="12"/>
      <c r="F26" s="12"/>
      <c r="G26" s="12" t="s">
        <v>24</v>
      </c>
      <c r="H26" s="12"/>
      <c r="I26" s="12"/>
      <c r="N26" s="12"/>
      <c r="O26" s="12"/>
      <c r="P26" s="12"/>
      <c r="Q26" s="12"/>
      <c r="R26" s="12"/>
      <c r="S26" s="12"/>
      <c r="T26" s="12"/>
      <c r="U26" s="12"/>
    </row>
    <row r="27" spans="1:21" x14ac:dyDescent="0.25">
      <c r="B27" s="12"/>
      <c r="C27" s="12"/>
      <c r="D27" s="12"/>
      <c r="E27" s="12"/>
      <c r="F27" s="12"/>
      <c r="G27" s="12"/>
      <c r="H27" s="12"/>
      <c r="I27" s="12"/>
      <c r="N27" s="12" t="s">
        <v>22</v>
      </c>
      <c r="O27" s="12"/>
      <c r="P27" s="12" t="s">
        <v>23</v>
      </c>
      <c r="Q27" s="12"/>
      <c r="R27" s="12"/>
      <c r="S27" s="12" t="s">
        <v>24</v>
      </c>
      <c r="T27" s="12"/>
      <c r="U27" s="12"/>
    </row>
    <row r="28" spans="1:21" x14ac:dyDescent="0.25">
      <c r="B28" s="12" t="s">
        <v>25</v>
      </c>
      <c r="C28" s="12"/>
      <c r="D28" s="12" t="s">
        <v>26</v>
      </c>
      <c r="E28" s="12"/>
      <c r="F28" s="12"/>
      <c r="G28" s="12" t="s">
        <v>27</v>
      </c>
      <c r="H28" s="12"/>
      <c r="I28" s="26"/>
    </row>
    <row r="29" spans="1:21" x14ac:dyDescent="0.25">
      <c r="P29" s="1" t="s">
        <v>53</v>
      </c>
      <c r="Q29" s="1"/>
    </row>
    <row r="30" spans="1:21" x14ac:dyDescent="0.25">
      <c r="P30" s="1" t="s">
        <v>0</v>
      </c>
      <c r="Q30" s="1"/>
      <c r="R30" s="1"/>
      <c r="S30" s="1"/>
    </row>
    <row r="31" spans="1:21" x14ac:dyDescent="0.25">
      <c r="P31" s="1" t="s">
        <v>60</v>
      </c>
      <c r="Q31" s="1"/>
      <c r="R31" s="1"/>
      <c r="S31" s="1"/>
    </row>
    <row r="32" spans="1:21" x14ac:dyDescent="0.25">
      <c r="N32" s="12"/>
      <c r="O32" s="2" t="s">
        <v>3</v>
      </c>
      <c r="P32" s="2" t="s">
        <v>28</v>
      </c>
      <c r="Q32" s="2" t="s">
        <v>4</v>
      </c>
      <c r="R32" s="2" t="s">
        <v>5</v>
      </c>
      <c r="S32" s="2" t="s">
        <v>6</v>
      </c>
      <c r="T32" s="2" t="s">
        <v>7</v>
      </c>
      <c r="U32" s="4" t="s">
        <v>8</v>
      </c>
    </row>
    <row r="33" spans="1:22" x14ac:dyDescent="0.25">
      <c r="C33" s="1" t="s">
        <v>30</v>
      </c>
      <c r="D33" s="1"/>
      <c r="E33" s="1"/>
      <c r="F33" s="1"/>
      <c r="I33" s="23"/>
      <c r="N33">
        <v>18</v>
      </c>
      <c r="O33" s="3" t="s">
        <v>62</v>
      </c>
      <c r="P33" s="3">
        <v>4000</v>
      </c>
      <c r="Q33" s="3">
        <f>'NOVEMBER 21'!U33:U36</f>
        <v>0</v>
      </c>
      <c r="R33" s="3">
        <v>4000</v>
      </c>
      <c r="S33" s="3">
        <f>P33+Q33+R33</f>
        <v>8000</v>
      </c>
      <c r="T33" s="3">
        <v>8000</v>
      </c>
      <c r="U33" s="3">
        <f>S33-T33</f>
        <v>0</v>
      </c>
    </row>
    <row r="34" spans="1:22" x14ac:dyDescent="0.25">
      <c r="C34" s="1" t="s">
        <v>0</v>
      </c>
      <c r="D34" s="1"/>
      <c r="E34" s="1"/>
      <c r="F34" s="1"/>
      <c r="J34">
        <f>10000+1050+600+200</f>
        <v>11850</v>
      </c>
      <c r="N34">
        <v>19</v>
      </c>
      <c r="O34" s="4"/>
      <c r="P34" s="3"/>
      <c r="Q34" s="3">
        <f>'NOVEMBER 21'!U34:U37</f>
        <v>0</v>
      </c>
      <c r="R34" s="3"/>
      <c r="S34" s="3">
        <f t="shared" ref="S34:S36" si="7">P34+Q34+R34</f>
        <v>0</v>
      </c>
      <c r="T34" s="3"/>
      <c r="U34" s="3">
        <f>S34-T34</f>
        <v>0</v>
      </c>
    </row>
    <row r="35" spans="1:22" x14ac:dyDescent="0.25">
      <c r="C35" s="1" t="s">
        <v>60</v>
      </c>
      <c r="D35" s="1"/>
      <c r="E35" s="1"/>
      <c r="F35" s="1"/>
      <c r="J35" t="s">
        <v>20</v>
      </c>
      <c r="N35">
        <v>20</v>
      </c>
      <c r="O35" s="5"/>
      <c r="P35" s="5"/>
      <c r="Q35" s="3">
        <f>'NOVEMBER 21'!U35:U38</f>
        <v>0</v>
      </c>
      <c r="R35" s="5"/>
      <c r="S35" s="3">
        <f t="shared" si="7"/>
        <v>0</v>
      </c>
      <c r="T35" s="3"/>
      <c r="U35" s="5">
        <f t="shared" ref="U35:U36" si="8">S35-T35</f>
        <v>0</v>
      </c>
    </row>
    <row r="36" spans="1:22" x14ac:dyDescent="0.25">
      <c r="N36">
        <v>21</v>
      </c>
      <c r="O36" s="3" t="s">
        <v>40</v>
      </c>
      <c r="P36" s="3"/>
      <c r="Q36" s="3">
        <f>'NOVEMBER 21'!U36:U39</f>
        <v>0</v>
      </c>
      <c r="R36" s="3">
        <v>3000</v>
      </c>
      <c r="S36" s="3">
        <f t="shared" si="7"/>
        <v>3000</v>
      </c>
      <c r="T36" s="3"/>
      <c r="U36" s="3">
        <f t="shared" si="8"/>
        <v>3000</v>
      </c>
    </row>
    <row r="37" spans="1:22" x14ac:dyDescent="0.25">
      <c r="B37" s="13"/>
      <c r="C37" s="13"/>
      <c r="D37" s="13"/>
      <c r="E37" s="13"/>
      <c r="F37" s="13"/>
      <c r="G37" s="13"/>
      <c r="H37" s="13"/>
      <c r="I37" s="13"/>
      <c r="O37" s="6" t="s">
        <v>21</v>
      </c>
      <c r="P37" s="3">
        <f>SUM(P33:P36)</f>
        <v>4000</v>
      </c>
      <c r="Q37" s="3">
        <f>SUM(Q33:Q36)</f>
        <v>0</v>
      </c>
      <c r="R37" s="3">
        <f>SUM(R33:R36)</f>
        <v>7000</v>
      </c>
      <c r="S37" s="3">
        <f>SUM(S33:S36)</f>
        <v>11000</v>
      </c>
      <c r="T37" s="3">
        <f t="shared" ref="T37" si="9">SUM(S37)</f>
        <v>11000</v>
      </c>
      <c r="U37" s="3">
        <f>SUM(U33:U36)</f>
        <v>3000</v>
      </c>
    </row>
    <row r="38" spans="1:22" x14ac:dyDescent="0.25">
      <c r="B38" s="2" t="s">
        <v>3</v>
      </c>
      <c r="C38" s="2" t="s">
        <v>28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</row>
    <row r="39" spans="1:22" x14ac:dyDescent="0.25">
      <c r="A39">
        <v>7</v>
      </c>
      <c r="B39" s="11"/>
      <c r="C39" s="11"/>
      <c r="D39" s="3">
        <f>'NOVEMBER 21'!H39:H45</f>
        <v>0</v>
      </c>
      <c r="E39" s="11"/>
      <c r="F39" s="3">
        <f>C39+D39+E39</f>
        <v>0</v>
      </c>
      <c r="G39" s="3"/>
      <c r="H39" s="11">
        <f t="shared" ref="H39:H40" si="10">F39-G39</f>
        <v>0</v>
      </c>
    </row>
    <row r="40" spans="1:22" x14ac:dyDescent="0.25">
      <c r="A40">
        <v>8</v>
      </c>
      <c r="B40" s="3"/>
      <c r="C40" s="3"/>
      <c r="D40" s="3">
        <f>'NOVEMBER 21'!H40:H46</f>
        <v>0</v>
      </c>
      <c r="E40" s="3"/>
      <c r="F40" s="3">
        <f t="shared" ref="F40:F44" si="11">C40+D40+E40</f>
        <v>0</v>
      </c>
      <c r="G40" s="3"/>
      <c r="H40" s="11">
        <f t="shared" si="10"/>
        <v>0</v>
      </c>
    </row>
    <row r="41" spans="1:22" x14ac:dyDescent="0.25">
      <c r="A41">
        <v>9</v>
      </c>
      <c r="B41" s="11"/>
      <c r="C41" s="11"/>
      <c r="D41" s="3">
        <f>'NOVEMBER 21'!H41:H47</f>
        <v>0</v>
      </c>
      <c r="E41" s="11"/>
      <c r="F41" s="3">
        <f t="shared" si="11"/>
        <v>0</v>
      </c>
      <c r="G41" s="3"/>
      <c r="H41" s="11">
        <f>F41-G41</f>
        <v>0</v>
      </c>
    </row>
    <row r="42" spans="1:22" x14ac:dyDescent="0.25">
      <c r="A42">
        <v>10</v>
      </c>
      <c r="B42" s="11" t="s">
        <v>48</v>
      </c>
      <c r="C42" s="11"/>
      <c r="D42" s="3">
        <f>'NOVEMBER 21'!H42:H48</f>
        <v>3000</v>
      </c>
      <c r="E42" s="11">
        <v>3500</v>
      </c>
      <c r="F42" s="3">
        <f t="shared" si="11"/>
        <v>6500</v>
      </c>
      <c r="G42" s="3">
        <v>4000</v>
      </c>
      <c r="H42" s="11">
        <f t="shared" ref="H42:H44" si="12">F42-G42</f>
        <v>2500</v>
      </c>
      <c r="O42" s="19" t="s">
        <v>10</v>
      </c>
      <c r="P42" s="19"/>
      <c r="Q42" s="19"/>
      <c r="R42" s="20"/>
      <c r="S42" s="19" t="s">
        <v>11</v>
      </c>
      <c r="T42" s="12"/>
      <c r="U42" s="12" t="s">
        <v>8</v>
      </c>
      <c r="V42" s="8"/>
    </row>
    <row r="43" spans="1:22" x14ac:dyDescent="0.25">
      <c r="A43">
        <v>11</v>
      </c>
      <c r="B43" s="4" t="s">
        <v>46</v>
      </c>
      <c r="C43" s="11"/>
      <c r="D43" s="3">
        <f>'NOVEMBER 21'!H43:H49</f>
        <v>3500</v>
      </c>
      <c r="E43" s="11">
        <v>3500</v>
      </c>
      <c r="F43" s="3">
        <f t="shared" si="11"/>
        <v>7000</v>
      </c>
      <c r="G43" s="3"/>
      <c r="H43" s="11">
        <f t="shared" si="12"/>
        <v>7000</v>
      </c>
      <c r="O43" s="13" t="s">
        <v>12</v>
      </c>
      <c r="P43" s="13" t="s">
        <v>13</v>
      </c>
      <c r="Q43" s="13" t="s">
        <v>14</v>
      </c>
      <c r="R43" s="13" t="s">
        <v>15</v>
      </c>
      <c r="S43" s="13"/>
      <c r="T43" s="13" t="s">
        <v>51</v>
      </c>
      <c r="U43" s="13" t="s">
        <v>14</v>
      </c>
      <c r="V43" s="13" t="s">
        <v>15</v>
      </c>
    </row>
    <row r="44" spans="1:22" x14ac:dyDescent="0.25">
      <c r="A44">
        <v>12</v>
      </c>
      <c r="B44" s="7" t="s">
        <v>43</v>
      </c>
      <c r="C44" s="11"/>
      <c r="D44" s="3">
        <f>'NOVEMBER 21'!H45</f>
        <v>3500</v>
      </c>
      <c r="E44" s="11">
        <v>3500</v>
      </c>
      <c r="F44" s="3">
        <f t="shared" si="11"/>
        <v>7000</v>
      </c>
      <c r="G44" s="3"/>
      <c r="H44" s="11">
        <f t="shared" si="12"/>
        <v>7000</v>
      </c>
      <c r="O44" s="4" t="s">
        <v>52</v>
      </c>
      <c r="P44" s="21">
        <f>R37</f>
        <v>7000</v>
      </c>
      <c r="Q44" s="4"/>
      <c r="R44" s="4"/>
      <c r="S44" s="4"/>
      <c r="T44" s="21">
        <f>T40</f>
        <v>0</v>
      </c>
      <c r="U44" s="4"/>
      <c r="V44" s="4"/>
    </row>
    <row r="45" spans="1:22" x14ac:dyDescent="0.25">
      <c r="B45" s="13" t="s">
        <v>9</v>
      </c>
      <c r="C45" s="13">
        <f t="shared" ref="C45:H45" si="13">SUM(C39:C44)</f>
        <v>0</v>
      </c>
      <c r="D45" s="3">
        <f t="shared" si="13"/>
        <v>10000</v>
      </c>
      <c r="E45" s="13">
        <f t="shared" si="13"/>
        <v>10500</v>
      </c>
      <c r="F45" s="13">
        <f t="shared" si="13"/>
        <v>20500</v>
      </c>
      <c r="G45" s="13">
        <f t="shared" si="13"/>
        <v>4000</v>
      </c>
      <c r="H45" s="13">
        <f t="shared" si="13"/>
        <v>16500</v>
      </c>
      <c r="O45" s="4" t="s">
        <v>18</v>
      </c>
      <c r="P45" s="22">
        <v>0.08</v>
      </c>
      <c r="Q45" s="21">
        <f>P45*P44</f>
        <v>560</v>
      </c>
      <c r="R45" s="4"/>
      <c r="S45" s="4" t="s">
        <v>18</v>
      </c>
      <c r="T45" s="22">
        <v>0.08</v>
      </c>
      <c r="U45" s="21">
        <f>T45*R37</f>
        <v>560</v>
      </c>
      <c r="V45" s="4"/>
    </row>
    <row r="46" spans="1:22" x14ac:dyDescent="0.25">
      <c r="C46" s="14"/>
      <c r="D46" s="3"/>
      <c r="E46" s="15"/>
      <c r="F46" s="16"/>
      <c r="G46" s="17"/>
      <c r="H46" s="18"/>
      <c r="O46" s="13" t="s">
        <v>19</v>
      </c>
      <c r="P46" s="13" t="s">
        <v>20</v>
      </c>
      <c r="Q46" s="13"/>
      <c r="R46" s="13"/>
      <c r="S46" s="13" t="s">
        <v>19</v>
      </c>
      <c r="T46" s="23"/>
      <c r="U46" s="13"/>
      <c r="V46" s="13"/>
    </row>
    <row r="47" spans="1:22" x14ac:dyDescent="0.25">
      <c r="B47" s="19" t="s">
        <v>10</v>
      </c>
      <c r="C47" s="19"/>
      <c r="D47" s="19"/>
      <c r="E47" s="20"/>
      <c r="F47" s="19" t="s">
        <v>11</v>
      </c>
      <c r="G47" s="12"/>
      <c r="H47" s="12" t="s">
        <v>8</v>
      </c>
      <c r="I47" s="8"/>
      <c r="O47" s="4"/>
      <c r="P47" s="4"/>
      <c r="Q47" s="4"/>
      <c r="R47" s="13"/>
      <c r="S47" s="4"/>
      <c r="T47" s="4"/>
      <c r="U47" s="4"/>
      <c r="V47" s="13"/>
    </row>
    <row r="48" spans="1:22" x14ac:dyDescent="0.25">
      <c r="B48" s="13" t="s">
        <v>12</v>
      </c>
      <c r="C48" s="13" t="s">
        <v>13</v>
      </c>
      <c r="D48" s="13" t="s">
        <v>14</v>
      </c>
      <c r="E48" s="13" t="s">
        <v>15</v>
      </c>
      <c r="F48" s="13"/>
      <c r="G48" s="13"/>
      <c r="H48" s="13" t="s">
        <v>14</v>
      </c>
      <c r="I48" s="13" t="s">
        <v>15</v>
      </c>
      <c r="O48" s="4"/>
      <c r="P48" s="4"/>
      <c r="Q48" s="4"/>
      <c r="R48" s="13"/>
      <c r="S48" s="4"/>
      <c r="T48" s="4"/>
      <c r="U48" s="4"/>
      <c r="V48" s="13"/>
    </row>
    <row r="49" spans="2:22" x14ac:dyDescent="0.25">
      <c r="B49" s="4" t="s">
        <v>38</v>
      </c>
      <c r="C49" s="21">
        <f>E45</f>
        <v>10500</v>
      </c>
      <c r="D49" s="4"/>
      <c r="E49" s="4"/>
      <c r="F49" s="4" t="s">
        <v>42</v>
      </c>
      <c r="G49" s="21">
        <f>G45</f>
        <v>4000</v>
      </c>
      <c r="H49" s="4"/>
      <c r="I49" s="4"/>
      <c r="O49" s="13"/>
      <c r="P49" s="13"/>
      <c r="Q49" s="13"/>
      <c r="R49" s="13"/>
      <c r="S49" s="13"/>
      <c r="T49" s="13"/>
      <c r="U49" s="13"/>
      <c r="V49" s="13"/>
    </row>
    <row r="50" spans="2:22" x14ac:dyDescent="0.25">
      <c r="B50" s="4" t="s">
        <v>4</v>
      </c>
      <c r="C50" s="21">
        <f>'NOVEMBER 21'!E60</f>
        <v>0</v>
      </c>
      <c r="D50" s="4"/>
      <c r="E50" s="4"/>
      <c r="F50" s="4" t="s">
        <v>4</v>
      </c>
      <c r="G50" s="21">
        <f>'NOVEMBER 21'!I60</f>
        <v>0</v>
      </c>
      <c r="H50" s="4"/>
      <c r="I50" s="4"/>
      <c r="O50" s="13"/>
      <c r="P50" s="13"/>
      <c r="Q50" s="13"/>
      <c r="R50" s="13"/>
      <c r="S50" s="13"/>
      <c r="T50" s="13"/>
      <c r="U50" s="13"/>
      <c r="V50" s="13"/>
    </row>
    <row r="51" spans="2:22" x14ac:dyDescent="0.25">
      <c r="B51" s="4" t="s">
        <v>50</v>
      </c>
      <c r="C51" s="21">
        <v>500</v>
      </c>
      <c r="D51" s="4"/>
      <c r="E51" s="4"/>
      <c r="F51" s="4"/>
      <c r="G51" s="21"/>
      <c r="H51" s="4"/>
      <c r="I51" s="4"/>
      <c r="O51" s="25"/>
      <c r="P51" s="4"/>
      <c r="Q51" s="4"/>
      <c r="R51" s="4"/>
      <c r="S51" s="25"/>
      <c r="T51" s="4"/>
      <c r="U51" s="4"/>
      <c r="V51" s="4"/>
    </row>
    <row r="52" spans="2:22" x14ac:dyDescent="0.25">
      <c r="B52" s="4" t="s">
        <v>18</v>
      </c>
      <c r="C52" s="22">
        <v>0.08</v>
      </c>
      <c r="D52" s="21">
        <f>C52*C49</f>
        <v>840</v>
      </c>
      <c r="E52" s="4"/>
      <c r="F52" s="4" t="s">
        <v>18</v>
      </c>
      <c r="G52" s="22">
        <v>0.08</v>
      </c>
      <c r="H52" s="21">
        <f>G52*C49</f>
        <v>840</v>
      </c>
      <c r="I52" s="4"/>
      <c r="K52">
        <f>E45</f>
        <v>10500</v>
      </c>
      <c r="O52" s="13" t="s">
        <v>21</v>
      </c>
      <c r="P52" s="23">
        <f>P44-Q45</f>
        <v>6440</v>
      </c>
      <c r="Q52" s="23">
        <f>SUM(Q47:Q51)</f>
        <v>0</v>
      </c>
      <c r="R52" s="23">
        <f>P52-Q52</f>
        <v>6440</v>
      </c>
      <c r="S52" s="13" t="s">
        <v>21</v>
      </c>
      <c r="T52" s="23">
        <f>T44-U45</f>
        <v>-560</v>
      </c>
      <c r="U52" s="23">
        <f>SUM(U47:U51)</f>
        <v>0</v>
      </c>
      <c r="V52" s="23">
        <f>T52-U52</f>
        <v>-560</v>
      </c>
    </row>
    <row r="53" spans="2:22" x14ac:dyDescent="0.25">
      <c r="B53" s="13" t="s">
        <v>19</v>
      </c>
      <c r="C53" s="13" t="s">
        <v>20</v>
      </c>
      <c r="D53" s="13"/>
      <c r="E53" s="13"/>
      <c r="F53" s="13" t="s">
        <v>19</v>
      </c>
      <c r="G53" s="23"/>
      <c r="H53" s="13"/>
      <c r="I53" s="13"/>
      <c r="K53" s="24">
        <f>D52</f>
        <v>840</v>
      </c>
      <c r="O53" s="12"/>
      <c r="P53" s="12"/>
      <c r="Q53" s="12"/>
      <c r="R53" s="12"/>
      <c r="S53" s="12"/>
      <c r="T53" s="12"/>
      <c r="U53" s="12"/>
      <c r="V53" s="12"/>
    </row>
    <row r="54" spans="2:22" x14ac:dyDescent="0.25">
      <c r="B54" s="4"/>
      <c r="C54" s="4"/>
      <c r="D54" s="4"/>
      <c r="E54" s="13"/>
      <c r="F54" s="4"/>
      <c r="G54" s="4"/>
      <c r="H54" s="4"/>
      <c r="I54" s="13"/>
      <c r="K54" s="24">
        <f>K52-K53</f>
        <v>9660</v>
      </c>
      <c r="O54" s="12" t="s">
        <v>22</v>
      </c>
      <c r="P54" s="12"/>
      <c r="Q54" s="12" t="s">
        <v>23</v>
      </c>
      <c r="R54" s="12"/>
      <c r="S54" s="12"/>
      <c r="T54" s="12" t="s">
        <v>24</v>
      </c>
      <c r="U54" s="12"/>
      <c r="V54" s="12"/>
    </row>
    <row r="55" spans="2:22" x14ac:dyDescent="0.25">
      <c r="B55" s="4"/>
      <c r="C55" s="4"/>
      <c r="D55" s="4"/>
      <c r="E55" s="13"/>
      <c r="F55" s="4"/>
      <c r="G55" s="4"/>
      <c r="H55" s="4"/>
      <c r="I55" s="13"/>
      <c r="K55">
        <v>500</v>
      </c>
    </row>
    <row r="56" spans="2:22" x14ac:dyDescent="0.25">
      <c r="B56" s="13"/>
      <c r="C56" s="13"/>
      <c r="D56" s="13"/>
      <c r="E56" s="13"/>
      <c r="F56" s="13"/>
      <c r="G56" s="13"/>
      <c r="H56" s="13"/>
      <c r="I56" s="13"/>
      <c r="K56" s="24">
        <f>K54+K55</f>
        <v>10160</v>
      </c>
    </row>
    <row r="57" spans="2:22" x14ac:dyDescent="0.25">
      <c r="B57" s="13"/>
      <c r="C57" s="13"/>
      <c r="D57" s="13"/>
      <c r="E57" s="13"/>
      <c r="F57" s="13"/>
      <c r="G57" s="13"/>
      <c r="H57" s="13"/>
      <c r="I57" s="13"/>
      <c r="K57">
        <v>5000</v>
      </c>
    </row>
    <row r="58" spans="2:22" x14ac:dyDescent="0.25">
      <c r="B58" s="25"/>
      <c r="C58" s="4"/>
      <c r="D58" s="4"/>
      <c r="E58" s="4"/>
      <c r="F58" s="25"/>
      <c r="G58" s="4"/>
      <c r="H58" s="4"/>
      <c r="I58" s="4"/>
      <c r="K58">
        <v>3500</v>
      </c>
    </row>
    <row r="59" spans="2:22" x14ac:dyDescent="0.25">
      <c r="B59" s="13" t="s">
        <v>21</v>
      </c>
      <c r="C59" s="23">
        <f>C49+C50+C51-D52</f>
        <v>10160</v>
      </c>
      <c r="D59" s="23">
        <f>SUM(D54:D58)</f>
        <v>0</v>
      </c>
      <c r="E59" s="23">
        <f>C59-D59</f>
        <v>10160</v>
      </c>
      <c r="F59" s="13" t="s">
        <v>21</v>
      </c>
      <c r="G59" s="23">
        <f>G49+G50+G51-H52</f>
        <v>3160</v>
      </c>
      <c r="H59" s="23">
        <f>SUM(H54:H58)</f>
        <v>0</v>
      </c>
      <c r="I59" s="23">
        <f>G59-H59</f>
        <v>3160</v>
      </c>
      <c r="K59" s="24">
        <f>K56-K57-K58</f>
        <v>1660</v>
      </c>
    </row>
    <row r="60" spans="2:22" x14ac:dyDescent="0.25">
      <c r="B60" s="12"/>
      <c r="C60" s="12"/>
      <c r="D60" s="12"/>
      <c r="E60" s="12"/>
      <c r="F60" s="12"/>
      <c r="G60" s="12"/>
      <c r="H60" s="12"/>
      <c r="I60" s="12"/>
    </row>
    <row r="61" spans="2:22" x14ac:dyDescent="0.25">
      <c r="B61" s="12" t="s">
        <v>22</v>
      </c>
      <c r="C61" s="12"/>
      <c r="D61" s="12" t="s">
        <v>23</v>
      </c>
      <c r="E61" s="12"/>
      <c r="F61" s="12"/>
      <c r="G61" s="12" t="s">
        <v>24</v>
      </c>
      <c r="H61" s="12"/>
      <c r="I61" s="12"/>
    </row>
    <row r="62" spans="2:22" x14ac:dyDescent="0.25">
      <c r="B62" s="12"/>
      <c r="C62" s="12"/>
      <c r="D62" s="12"/>
      <c r="E62" s="12"/>
      <c r="F62" s="12"/>
      <c r="G62" s="12"/>
      <c r="H62" s="12"/>
      <c r="I62" s="12"/>
    </row>
    <row r="63" spans="2:22" x14ac:dyDescent="0.25">
      <c r="B63" s="12" t="s">
        <v>25</v>
      </c>
      <c r="C63" s="12"/>
      <c r="D63" s="12" t="s">
        <v>26</v>
      </c>
      <c r="E63" s="12"/>
      <c r="F63" s="12"/>
      <c r="G63" s="12" t="s">
        <v>27</v>
      </c>
      <c r="H63" s="12"/>
      <c r="I63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2021-05-04T14:28:03Z</dcterms:created>
  <dcterms:modified xsi:type="dcterms:W3CDTF">2021-12-07T07:45:41Z</dcterms:modified>
</cp:coreProperties>
</file>