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11505" activeTab="3"/>
  </bookViews>
  <sheets>
    <sheet name="MAY 20" sheetId="1" r:id="rId1"/>
    <sheet name="JUNE 20" sheetId="2" r:id="rId2"/>
    <sheet name="JULY 20" sheetId="3" r:id="rId3"/>
    <sheet name="AUGUST 20" sheetId="4" r:id="rId4"/>
  </sheets>
  <calcPr calcId="144525" iterate="1" iterateCount="300"/>
</workbook>
</file>

<file path=xl/calcChain.xml><?xml version="1.0" encoding="utf-8"?>
<calcChain xmlns="http://schemas.openxmlformats.org/spreadsheetml/2006/main">
  <c r="G16" i="3" l="1"/>
  <c r="G12" i="3"/>
  <c r="H21" i="4" l="1"/>
  <c r="D21" i="4"/>
  <c r="D15" i="4"/>
  <c r="D6" i="4"/>
  <c r="D7" i="4"/>
  <c r="D8" i="4"/>
  <c r="D9" i="4"/>
  <c r="D10" i="4"/>
  <c r="D11" i="4"/>
  <c r="D12" i="4"/>
  <c r="D13" i="4"/>
  <c r="D14" i="4"/>
  <c r="D5" i="4"/>
  <c r="F5" i="4" s="1"/>
  <c r="H5" i="4" s="1"/>
  <c r="I31" i="4"/>
  <c r="D19" i="4"/>
  <c r="G15" i="4"/>
  <c r="H20" i="4" s="1"/>
  <c r="E15" i="4"/>
  <c r="C15" i="4"/>
  <c r="H14" i="4"/>
  <c r="F14" i="4"/>
  <c r="F13" i="4"/>
  <c r="H13" i="4" s="1"/>
  <c r="F12" i="4"/>
  <c r="H12" i="4" s="1"/>
  <c r="H11" i="4"/>
  <c r="F11" i="4"/>
  <c r="F10" i="4"/>
  <c r="H10" i="4" s="1"/>
  <c r="F9" i="4"/>
  <c r="H9" i="4" s="1"/>
  <c r="F8" i="4"/>
  <c r="E31" i="4" s="1"/>
  <c r="F7" i="4"/>
  <c r="H7" i="4" s="1"/>
  <c r="F6" i="4"/>
  <c r="F15" i="4" l="1"/>
  <c r="H31" i="4"/>
  <c r="J31" i="4" s="1"/>
  <c r="H6" i="4"/>
  <c r="H8" i="4"/>
  <c r="D31" i="4"/>
  <c r="F31" i="4" s="1"/>
  <c r="I29" i="3"/>
  <c r="E29" i="3"/>
  <c r="H15" i="4" l="1"/>
  <c r="I23" i="3"/>
  <c r="H21" i="3" l="1"/>
  <c r="D21" i="3"/>
  <c r="D15" i="3" l="1"/>
  <c r="D6" i="3"/>
  <c r="D7" i="3"/>
  <c r="D8" i="3"/>
  <c r="D9" i="3"/>
  <c r="D10" i="3"/>
  <c r="D11" i="3"/>
  <c r="D12" i="3"/>
  <c r="D13" i="3"/>
  <c r="D14" i="3"/>
  <c r="D5" i="3"/>
  <c r="I23" i="2" l="1"/>
  <c r="I30" i="2" l="1"/>
  <c r="I29" i="2" l="1"/>
  <c r="E29" i="2"/>
  <c r="I31" i="3" l="1"/>
  <c r="E15" i="3"/>
  <c r="D19" i="3" s="1"/>
  <c r="C15" i="3"/>
  <c r="F14" i="3"/>
  <c r="H14" i="3" s="1"/>
  <c r="F13" i="3"/>
  <c r="H13" i="3" s="1"/>
  <c r="F12" i="3"/>
  <c r="H12" i="3" s="1"/>
  <c r="F11" i="3"/>
  <c r="H11" i="3" s="1"/>
  <c r="F10" i="3"/>
  <c r="H10" i="3" s="1"/>
  <c r="F9" i="3"/>
  <c r="H9" i="3" s="1"/>
  <c r="F8" i="3"/>
  <c r="G15" i="3"/>
  <c r="H20" i="3" s="1"/>
  <c r="F7" i="3"/>
  <c r="H7" i="3" s="1"/>
  <c r="F6" i="3"/>
  <c r="H6" i="3" s="1"/>
  <c r="F5" i="3"/>
  <c r="E23" i="3" l="1"/>
  <c r="D31" i="3" s="1"/>
  <c r="F15" i="3"/>
  <c r="H5" i="3"/>
  <c r="E27" i="3"/>
  <c r="E31" i="3" s="1"/>
  <c r="H8" i="3"/>
  <c r="I26" i="1"/>
  <c r="E26" i="1"/>
  <c r="I31" i="2"/>
  <c r="H31" i="3" l="1"/>
  <c r="J31" i="3" s="1"/>
  <c r="F31" i="3"/>
  <c r="H15" i="3"/>
  <c r="I23" i="1"/>
  <c r="G7" i="2" l="1"/>
  <c r="O24" i="1" l="1"/>
  <c r="O23" i="1" l="1"/>
  <c r="K24" i="1" l="1"/>
  <c r="D6" i="2" l="1"/>
  <c r="D7" i="2"/>
  <c r="D9" i="2"/>
  <c r="D10" i="2"/>
  <c r="D11" i="2"/>
  <c r="D12" i="2"/>
  <c r="D13" i="2"/>
  <c r="D14" i="2"/>
  <c r="D5" i="2"/>
  <c r="G15" i="2" l="1"/>
  <c r="H20" i="2" s="1"/>
  <c r="E15" i="2"/>
  <c r="D19" i="2" s="1"/>
  <c r="C15" i="2"/>
  <c r="F14" i="2"/>
  <c r="H14" i="2" s="1"/>
  <c r="F13" i="2"/>
  <c r="H13" i="2" s="1"/>
  <c r="F12" i="2"/>
  <c r="H12" i="2" s="1"/>
  <c r="F11" i="2"/>
  <c r="H11" i="2" s="1"/>
  <c r="F10" i="2"/>
  <c r="H10" i="2" s="1"/>
  <c r="F9" i="2"/>
  <c r="H9" i="2" s="1"/>
  <c r="F7" i="2"/>
  <c r="H7" i="2" s="1"/>
  <c r="F6" i="2"/>
  <c r="H6" i="2" s="1"/>
  <c r="F5" i="2"/>
  <c r="E23" i="2" l="1"/>
  <c r="D31" i="2"/>
  <c r="H5" i="2"/>
  <c r="M25" i="1"/>
  <c r="F14" i="1" l="1"/>
  <c r="I31" i="1"/>
  <c r="E31" i="1"/>
  <c r="G15" i="1"/>
  <c r="H20" i="1" s="1"/>
  <c r="E15" i="1"/>
  <c r="D19" i="1" s="1"/>
  <c r="C15" i="1"/>
  <c r="H14" i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D8" i="2" s="1"/>
  <c r="F7" i="1"/>
  <c r="H7" i="1" s="1"/>
  <c r="F6" i="1"/>
  <c r="H6" i="1" s="1"/>
  <c r="F5" i="1"/>
  <c r="H5" i="1" s="1"/>
  <c r="D15" i="1"/>
  <c r="D15" i="2" l="1"/>
  <c r="F8" i="2"/>
  <c r="F15" i="1"/>
  <c r="H15" i="1"/>
  <c r="E23" i="1"/>
  <c r="H31" i="1" s="1"/>
  <c r="J31" i="1" s="1"/>
  <c r="H21" i="2" s="1"/>
  <c r="H31" i="2" s="1"/>
  <c r="J31" i="2" s="1"/>
  <c r="H8" i="2" l="1"/>
  <c r="H15" i="2" s="1"/>
  <c r="E27" i="2"/>
  <c r="E31" i="2" s="1"/>
  <c r="F31" i="2" s="1"/>
  <c r="F15" i="2"/>
  <c r="D31" i="1"/>
  <c r="F31" i="1" s="1"/>
  <c r="D21" i="2" s="1"/>
</calcChain>
</file>

<file path=xl/sharedStrings.xml><?xml version="1.0" encoding="utf-8"?>
<sst xmlns="http://schemas.openxmlformats.org/spreadsheetml/2006/main" count="226" uniqueCount="52">
  <si>
    <t xml:space="preserve">RENT STATEMENT </t>
  </si>
  <si>
    <t>FOR THE MONTH OF MAY 2020</t>
  </si>
  <si>
    <t xml:space="preserve">NO. </t>
  </si>
  <si>
    <t>NAME</t>
  </si>
  <si>
    <t>DEPOSIT</t>
  </si>
  <si>
    <t>BF</t>
  </si>
  <si>
    <t>RENT</t>
  </si>
  <si>
    <t>TOTAL DUE</t>
  </si>
  <si>
    <t>PAID</t>
  </si>
  <si>
    <t>BAL</t>
  </si>
  <si>
    <t xml:space="preserve"> </t>
  </si>
  <si>
    <t>SUMMARY</t>
  </si>
  <si>
    <t>EXPECTED</t>
  </si>
  <si>
    <t xml:space="preserve">DETAILS </t>
  </si>
  <si>
    <t xml:space="preserve">CR </t>
  </si>
  <si>
    <t>DR</t>
  </si>
  <si>
    <t>BL</t>
  </si>
  <si>
    <t>MAY</t>
  </si>
  <si>
    <t>COMM</t>
  </si>
  <si>
    <t>PAYMENTS</t>
  </si>
  <si>
    <t>TOTAL</t>
  </si>
  <si>
    <t xml:space="preserve">PREPARED BY </t>
  </si>
  <si>
    <t>APPROVED BY</t>
  </si>
  <si>
    <t xml:space="preserve">RECEIVED BY </t>
  </si>
  <si>
    <t>FLORENCE</t>
  </si>
  <si>
    <t>GRACE</t>
  </si>
  <si>
    <t>GERALD MAINA</t>
  </si>
  <si>
    <t>PETER WANGARI</t>
  </si>
  <si>
    <t>SAMUEL WAMBURE</t>
  </si>
  <si>
    <t>HALIMA SALIM</t>
  </si>
  <si>
    <t>DAMARIS MATISO</t>
  </si>
  <si>
    <t>MAINA</t>
  </si>
  <si>
    <t>DAVID NGANGA</t>
  </si>
  <si>
    <t>MOSES NJENGA</t>
  </si>
  <si>
    <t>SUSAN WAITHERA</t>
  </si>
  <si>
    <t>SUSAN.W</t>
  </si>
  <si>
    <t>SYLVIA  MAMUNYAK</t>
  </si>
  <si>
    <t>PAID ON 12/5</t>
  </si>
  <si>
    <t>FOR THE MONTH OF JUNE 2020</t>
  </si>
  <si>
    <t>JUNE</t>
  </si>
  <si>
    <t>PAID ON 15/6</t>
  </si>
  <si>
    <t>LL</t>
  </si>
  <si>
    <t>SAMUEL WALUMBE</t>
  </si>
  <si>
    <t>PAID ON 22/6</t>
  </si>
  <si>
    <t>JULY</t>
  </si>
  <si>
    <t>FOR THE MONTH OF JULY 2020</t>
  </si>
  <si>
    <t>DIRECT TO LL</t>
  </si>
  <si>
    <t>PAID ON 29/5</t>
  </si>
  <si>
    <t>PAID ON 14/7</t>
  </si>
  <si>
    <t>SYLVIIA 1+MOSES 10</t>
  </si>
  <si>
    <t>AUGUST</t>
  </si>
  <si>
    <t>FOR THE MONTH OF AUGUST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</si>
</sst>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/>
    <xf numFmtId="49" fontId="3" fillId="0" borderId="0" xfId="0" applyNumberFormat="1" applyFont="1" applyBorder="1" applyAlignment="1">
      <alignment horizontal="right"/>
    </xf>
    <xf numFmtId="0" fontId="4" fillId="0" borderId="0" xfId="0" applyFont="1" applyBorder="1"/>
    <xf numFmtId="4" fontId="4" fillId="0" borderId="0" xfId="0" applyNumberFormat="1" applyFont="1" applyBorder="1"/>
    <xf numFmtId="164" fontId="3" fillId="0" borderId="0" xfId="0" applyNumberFormat="1" applyFont="1" applyBorder="1"/>
    <xf numFmtId="0" fontId="4" fillId="0" borderId="0" xfId="0" applyFont="1"/>
    <xf numFmtId="0" fontId="4" fillId="0" borderId="2" xfId="0" applyFont="1" applyBorder="1"/>
    <xf numFmtId="0" fontId="4" fillId="0" borderId="1" xfId="0" applyFont="1" applyBorder="1"/>
    <xf numFmtId="0" fontId="2" fillId="0" borderId="1" xfId="0" applyFont="1" applyBorder="1"/>
    <xf numFmtId="3" fontId="2" fillId="0" borderId="1" xfId="0" applyNumberFormat="1" applyFont="1" applyBorder="1"/>
    <xf numFmtId="0" fontId="2" fillId="0" borderId="0" xfId="0" applyFont="1" applyFill="1" applyBorder="1"/>
    <xf numFmtId="9" fontId="2" fillId="0" borderId="1" xfId="0" applyNumberFormat="1" applyFont="1" applyBorder="1"/>
    <xf numFmtId="3" fontId="4" fillId="0" borderId="1" xfId="0" applyNumberFormat="1" applyFont="1" applyBorder="1"/>
    <xf numFmtId="16" fontId="2" fillId="0" borderId="1" xfId="0" applyNumberFormat="1" applyFont="1" applyBorder="1"/>
    <xf numFmtId="14" fontId="2" fillId="0" borderId="1" xfId="0" applyNumberFormat="1" applyFont="1" applyBorder="1"/>
    <xf numFmtId="14" fontId="2" fillId="0" borderId="1" xfId="0" applyNumberFormat="1" applyFont="1" applyFill="1" applyBorder="1"/>
    <xf numFmtId="0" fontId="2" fillId="0" borderId="1" xfId="0" applyFont="1" applyFill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Q8" sqref="Q8"/>
    </sheetView>
  </sheetViews>
  <sheetFormatPr defaultRowHeight="15" x14ac:dyDescent="0.25"/>
  <cols>
    <col min="1" max="1" width="5.140625" customWidth="1"/>
    <col min="2" max="2" width="20.140625" customWidth="1"/>
    <col min="6" max="6" width="12.42578125" customWidth="1"/>
  </cols>
  <sheetData>
    <row r="1" spans="1:15" x14ac:dyDescent="0.25">
      <c r="A1" s="1"/>
      <c r="B1" s="1"/>
      <c r="C1" s="1"/>
      <c r="D1" s="1" t="s">
        <v>34</v>
      </c>
      <c r="E1" s="1"/>
      <c r="F1" s="1"/>
      <c r="G1" s="1"/>
      <c r="H1" s="1"/>
    </row>
    <row r="2" spans="1:15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15" x14ac:dyDescent="0.25">
      <c r="A3" s="1"/>
      <c r="B3" s="1"/>
      <c r="C3" s="1"/>
      <c r="D3" s="1" t="s">
        <v>1</v>
      </c>
      <c r="E3" s="1"/>
      <c r="F3" s="1"/>
      <c r="G3" s="1"/>
      <c r="H3" s="1"/>
    </row>
    <row r="4" spans="1:15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15" x14ac:dyDescent="0.25">
      <c r="A5" s="3">
        <v>1</v>
      </c>
      <c r="B5" s="3" t="s">
        <v>36</v>
      </c>
      <c r="C5" s="3"/>
      <c r="D5" s="3"/>
      <c r="E5" s="3">
        <v>3000</v>
      </c>
      <c r="F5" s="3">
        <f>C5+D5+E5</f>
        <v>3000</v>
      </c>
      <c r="G5" s="3">
        <v>3000</v>
      </c>
      <c r="H5" s="3">
        <f>F5-G5</f>
        <v>0</v>
      </c>
    </row>
    <row r="6" spans="1:15" x14ac:dyDescent="0.25">
      <c r="A6" s="3">
        <v>2</v>
      </c>
      <c r="B6" s="3" t="s">
        <v>26</v>
      </c>
      <c r="C6" s="3"/>
      <c r="D6" s="3"/>
      <c r="E6" s="3">
        <v>3000</v>
      </c>
      <c r="F6" s="3">
        <f t="shared" ref="F6:F13" si="0">C6+D6+E6</f>
        <v>3000</v>
      </c>
      <c r="G6" s="3"/>
      <c r="H6" s="3">
        <f t="shared" ref="H6:H14" si="1">F6-G6</f>
        <v>3000</v>
      </c>
    </row>
    <row r="7" spans="1:15" x14ac:dyDescent="0.25">
      <c r="A7" s="3">
        <v>3</v>
      </c>
      <c r="B7" s="3" t="s">
        <v>27</v>
      </c>
      <c r="C7" s="3"/>
      <c r="D7" s="3"/>
      <c r="E7" s="3">
        <v>3000</v>
      </c>
      <c r="F7" s="3">
        <f t="shared" si="0"/>
        <v>3000</v>
      </c>
      <c r="G7" s="3"/>
      <c r="H7" s="3">
        <f t="shared" si="1"/>
        <v>3000</v>
      </c>
    </row>
    <row r="8" spans="1:15" x14ac:dyDescent="0.25">
      <c r="A8" s="3">
        <v>4</v>
      </c>
      <c r="B8" s="3" t="s">
        <v>28</v>
      </c>
      <c r="C8" s="3"/>
      <c r="D8" s="3"/>
      <c r="E8" s="3">
        <v>3000</v>
      </c>
      <c r="F8" s="3">
        <f t="shared" si="0"/>
        <v>3000</v>
      </c>
      <c r="G8" s="3">
        <v>3000</v>
      </c>
      <c r="H8" s="3">
        <f>F8-G8</f>
        <v>0</v>
      </c>
      <c r="M8">
        <v>3396</v>
      </c>
    </row>
    <row r="9" spans="1:15" x14ac:dyDescent="0.25">
      <c r="A9" s="3">
        <v>5</v>
      </c>
      <c r="B9" s="3" t="s">
        <v>29</v>
      </c>
      <c r="C9" s="3"/>
      <c r="D9" s="3"/>
      <c r="E9" s="3">
        <v>3000</v>
      </c>
      <c r="F9" s="3">
        <f t="shared" si="0"/>
        <v>3000</v>
      </c>
      <c r="G9" s="3"/>
      <c r="H9" s="3">
        <f t="shared" si="1"/>
        <v>3000</v>
      </c>
      <c r="M9">
        <v>36607</v>
      </c>
      <c r="O9">
        <v>7896</v>
      </c>
    </row>
    <row r="10" spans="1:15" x14ac:dyDescent="0.25">
      <c r="A10" s="3">
        <v>6</v>
      </c>
      <c r="B10" s="4" t="s">
        <v>30</v>
      </c>
      <c r="C10" s="4"/>
      <c r="D10" s="3"/>
      <c r="E10" s="3">
        <v>3000</v>
      </c>
      <c r="F10" s="3">
        <f t="shared" si="0"/>
        <v>3000</v>
      </c>
      <c r="G10" s="3"/>
      <c r="H10" s="3">
        <f t="shared" si="1"/>
        <v>3000</v>
      </c>
      <c r="M10">
        <v>78738</v>
      </c>
      <c r="O10">
        <v>98500</v>
      </c>
    </row>
    <row r="11" spans="1:15" x14ac:dyDescent="0.25">
      <c r="A11" s="3">
        <v>7</v>
      </c>
      <c r="B11" s="3" t="s">
        <v>31</v>
      </c>
      <c r="C11" s="3"/>
      <c r="D11" s="3"/>
      <c r="E11" s="3">
        <v>3000</v>
      </c>
      <c r="F11" s="3">
        <f t="shared" si="0"/>
        <v>3000</v>
      </c>
      <c r="G11" s="3"/>
      <c r="H11" s="3">
        <f t="shared" si="1"/>
        <v>3000</v>
      </c>
      <c r="M11">
        <v>6894</v>
      </c>
      <c r="O11">
        <v>489</v>
      </c>
    </row>
    <row r="12" spans="1:15" x14ac:dyDescent="0.25">
      <c r="A12" s="3">
        <v>8</v>
      </c>
      <c r="B12" s="3" t="s">
        <v>32</v>
      </c>
      <c r="C12" s="3"/>
      <c r="D12" s="3"/>
      <c r="E12" s="3">
        <v>3000</v>
      </c>
      <c r="F12" s="3">
        <f t="shared" si="0"/>
        <v>3000</v>
      </c>
      <c r="G12" s="3"/>
      <c r="H12" s="3">
        <f t="shared" si="1"/>
        <v>3000</v>
      </c>
      <c r="M12">
        <v>2489</v>
      </c>
      <c r="O12">
        <v>21600</v>
      </c>
    </row>
    <row r="13" spans="1:15" x14ac:dyDescent="0.25">
      <c r="A13" s="3">
        <v>9</v>
      </c>
      <c r="B13" s="3"/>
      <c r="C13" s="3"/>
      <c r="D13" s="3"/>
      <c r="E13" s="3"/>
      <c r="F13" s="3">
        <f t="shared" si="0"/>
        <v>0</v>
      </c>
      <c r="G13" s="3"/>
      <c r="H13" s="3">
        <f t="shared" si="1"/>
        <v>0</v>
      </c>
      <c r="M13">
        <v>8073</v>
      </c>
      <c r="O13">
        <v>4130</v>
      </c>
    </row>
    <row r="14" spans="1:15" x14ac:dyDescent="0.25">
      <c r="A14" s="3">
        <v>10</v>
      </c>
      <c r="B14" s="2" t="s">
        <v>33</v>
      </c>
      <c r="C14" s="2"/>
      <c r="D14" s="3"/>
      <c r="E14" s="3">
        <v>3000</v>
      </c>
      <c r="F14" s="3">
        <f>C14+D14+E14</f>
        <v>3000</v>
      </c>
      <c r="G14" s="3">
        <v>3000</v>
      </c>
      <c r="H14" s="3">
        <f t="shared" si="1"/>
        <v>0</v>
      </c>
      <c r="M14">
        <v>1833</v>
      </c>
      <c r="O14">
        <v>1744</v>
      </c>
    </row>
    <row r="15" spans="1:15" x14ac:dyDescent="0.25">
      <c r="A15" s="3"/>
      <c r="B15" s="2" t="s">
        <v>10</v>
      </c>
      <c r="C15" s="2">
        <f t="shared" ref="C15:H15" si="2">SUM(C5:C14)</f>
        <v>0</v>
      </c>
      <c r="D15" s="3">
        <f t="shared" si="2"/>
        <v>0</v>
      </c>
      <c r="E15" s="2">
        <f t="shared" si="2"/>
        <v>27000</v>
      </c>
      <c r="F15" s="3">
        <f t="shared" si="2"/>
        <v>27000</v>
      </c>
      <c r="G15" s="2">
        <f t="shared" si="2"/>
        <v>9000</v>
      </c>
      <c r="H15" s="2">
        <f t="shared" si="2"/>
        <v>18000</v>
      </c>
      <c r="M15">
        <v>5321</v>
      </c>
      <c r="O15">
        <v>1900</v>
      </c>
    </row>
    <row r="16" spans="1:15" x14ac:dyDescent="0.25">
      <c r="A16" s="5"/>
      <c r="B16" s="6"/>
      <c r="C16" s="6"/>
      <c r="D16" s="6"/>
      <c r="E16" s="6" t="s">
        <v>10</v>
      </c>
      <c r="F16" s="6"/>
      <c r="G16" s="6"/>
      <c r="H16" s="5"/>
      <c r="M16">
        <v>24900</v>
      </c>
      <c r="O16">
        <v>2250</v>
      </c>
    </row>
    <row r="17" spans="2:15" x14ac:dyDescent="0.25">
      <c r="B17" s="7" t="s">
        <v>11</v>
      </c>
      <c r="C17" s="7"/>
      <c r="D17" s="12"/>
      <c r="E17" s="8"/>
      <c r="F17" s="9"/>
      <c r="G17" s="10"/>
      <c r="H17" s="11"/>
      <c r="I17" s="10"/>
      <c r="J17" s="7"/>
      <c r="M17">
        <v>5500</v>
      </c>
      <c r="O17">
        <v>4900</v>
      </c>
    </row>
    <row r="18" spans="2:15" x14ac:dyDescent="0.25">
      <c r="B18" s="12" t="s">
        <v>12</v>
      </c>
      <c r="C18" s="12"/>
      <c r="D18" s="14" t="s">
        <v>14</v>
      </c>
      <c r="E18" s="12"/>
      <c r="F18" s="13"/>
      <c r="G18" s="12" t="s">
        <v>8</v>
      </c>
      <c r="H18" s="7"/>
      <c r="I18" s="7"/>
      <c r="J18" s="7"/>
      <c r="M18">
        <v>12000</v>
      </c>
      <c r="O18">
        <v>4500</v>
      </c>
    </row>
    <row r="19" spans="2:15" x14ac:dyDescent="0.25">
      <c r="B19" s="14" t="s">
        <v>13</v>
      </c>
      <c r="C19" s="14"/>
      <c r="D19" s="16">
        <f>E15</f>
        <v>27000</v>
      </c>
      <c r="E19" s="14" t="s">
        <v>15</v>
      </c>
      <c r="F19" s="14" t="s">
        <v>16</v>
      </c>
      <c r="G19" s="14" t="s">
        <v>13</v>
      </c>
      <c r="H19" s="14" t="s">
        <v>14</v>
      </c>
      <c r="I19" s="14" t="s">
        <v>15</v>
      </c>
      <c r="J19" s="14" t="s">
        <v>16</v>
      </c>
      <c r="M19">
        <v>8855</v>
      </c>
      <c r="O19">
        <v>4359</v>
      </c>
    </row>
    <row r="20" spans="2:15" x14ac:dyDescent="0.25">
      <c r="B20" s="15" t="s">
        <v>17</v>
      </c>
      <c r="C20" s="15"/>
      <c r="D20" s="16"/>
      <c r="E20" s="15"/>
      <c r="F20" s="15"/>
      <c r="G20" s="15" t="s">
        <v>17</v>
      </c>
      <c r="H20" s="16">
        <f>G15</f>
        <v>9000</v>
      </c>
      <c r="I20" s="15"/>
      <c r="J20" s="15"/>
      <c r="M20">
        <v>8039</v>
      </c>
      <c r="O20">
        <v>1508</v>
      </c>
    </row>
    <row r="21" spans="2:15" x14ac:dyDescent="0.25">
      <c r="B21" s="15" t="s">
        <v>5</v>
      </c>
      <c r="C21" s="15"/>
      <c r="E21" s="15"/>
      <c r="F21" s="15"/>
      <c r="G21" s="15" t="s">
        <v>5</v>
      </c>
      <c r="H21" s="16"/>
      <c r="I21" s="15"/>
      <c r="J21" s="15"/>
      <c r="M21">
        <v>1508</v>
      </c>
      <c r="O21">
        <v>4596</v>
      </c>
    </row>
    <row r="22" spans="2:15" x14ac:dyDescent="0.25">
      <c r="B22" s="17" t="s">
        <v>4</v>
      </c>
      <c r="I22" s="15"/>
      <c r="J22" s="15"/>
      <c r="M22">
        <v>1596</v>
      </c>
      <c r="O22">
        <v>3255</v>
      </c>
    </row>
    <row r="23" spans="2:15" x14ac:dyDescent="0.25">
      <c r="B23" s="15" t="s">
        <v>18</v>
      </c>
      <c r="C23" s="15"/>
      <c r="D23" s="18">
        <v>0.1</v>
      </c>
      <c r="E23" s="16">
        <f>D19*D23</f>
        <v>2700</v>
      </c>
      <c r="F23" s="15"/>
      <c r="G23" s="15" t="s">
        <v>18</v>
      </c>
      <c r="H23" s="18">
        <v>0.1</v>
      </c>
      <c r="I23" s="16">
        <f>H23*D19</f>
        <v>2700</v>
      </c>
      <c r="J23" s="15"/>
      <c r="M23">
        <v>6945</v>
      </c>
      <c r="O23">
        <f>SUM(O9:O22)</f>
        <v>161627</v>
      </c>
    </row>
    <row r="24" spans="2:15" x14ac:dyDescent="0.25">
      <c r="B24" s="14" t="s">
        <v>19</v>
      </c>
      <c r="D24" s="16"/>
      <c r="E24" s="14"/>
      <c r="F24" s="14"/>
      <c r="G24" s="14" t="s">
        <v>19</v>
      </c>
      <c r="H24" s="19"/>
      <c r="I24" s="14"/>
      <c r="J24" s="14"/>
      <c r="K24">
        <f>1558+300</f>
        <v>1858</v>
      </c>
      <c r="M24">
        <v>659</v>
      </c>
      <c r="O24">
        <f>O23-O9</f>
        <v>153731</v>
      </c>
    </row>
    <row r="25" spans="2:15" x14ac:dyDescent="0.25">
      <c r="B25" s="20" t="s">
        <v>37</v>
      </c>
      <c r="C25" s="18"/>
      <c r="D25" s="15"/>
      <c r="E25" s="15">
        <v>5400</v>
      </c>
      <c r="F25" s="15"/>
      <c r="G25" s="20" t="s">
        <v>37</v>
      </c>
      <c r="H25" s="18"/>
      <c r="I25" s="15">
        <v>5400</v>
      </c>
      <c r="J25" s="15"/>
      <c r="M25">
        <f>SUM(M8:M24)</f>
        <v>213353</v>
      </c>
    </row>
    <row r="26" spans="2:15" x14ac:dyDescent="0.25">
      <c r="B26" s="21" t="s">
        <v>42</v>
      </c>
      <c r="C26" s="21"/>
      <c r="D26" s="15"/>
      <c r="E26" s="15">
        <f>F8</f>
        <v>3000</v>
      </c>
      <c r="F26" s="15"/>
      <c r="G26" s="21" t="s">
        <v>42</v>
      </c>
      <c r="H26" s="21"/>
      <c r="I26" s="15">
        <f>E26</f>
        <v>3000</v>
      </c>
      <c r="J26" s="15"/>
    </row>
    <row r="27" spans="2:15" x14ac:dyDescent="0.25">
      <c r="B27" s="21"/>
      <c r="C27" s="21"/>
      <c r="D27" s="15"/>
      <c r="E27" s="15"/>
      <c r="F27" s="15"/>
      <c r="G27" s="21"/>
      <c r="H27" s="21"/>
      <c r="I27" s="15"/>
      <c r="J27" s="15"/>
    </row>
    <row r="28" spans="2:15" x14ac:dyDescent="0.25">
      <c r="B28" s="21"/>
      <c r="C28" s="21"/>
      <c r="D28" s="15"/>
      <c r="E28" s="15"/>
      <c r="F28" s="15"/>
      <c r="G28" s="21"/>
      <c r="H28" s="15"/>
      <c r="I28" s="15"/>
      <c r="J28" s="15"/>
    </row>
    <row r="29" spans="2:15" x14ac:dyDescent="0.25">
      <c r="B29" s="22"/>
      <c r="C29" s="22"/>
      <c r="D29" s="15"/>
      <c r="E29" s="15"/>
      <c r="F29" s="15"/>
      <c r="G29" s="21"/>
      <c r="H29" s="15"/>
      <c r="I29" s="23"/>
      <c r="J29" s="15"/>
    </row>
    <row r="30" spans="2:15" x14ac:dyDescent="0.25">
      <c r="B30" s="21"/>
      <c r="C30" s="21"/>
      <c r="D30" s="15"/>
      <c r="E30" s="23"/>
      <c r="F30" s="15"/>
      <c r="G30" s="15"/>
      <c r="H30" s="15"/>
      <c r="I30" s="15"/>
      <c r="J30" s="15"/>
    </row>
    <row r="31" spans="2:15" x14ac:dyDescent="0.25">
      <c r="B31" s="14" t="s">
        <v>20</v>
      </c>
      <c r="C31" s="14"/>
      <c r="D31" s="19">
        <f>D19+D20+D22-E23</f>
        <v>24300</v>
      </c>
      <c r="E31" s="19">
        <f>SUM(E25:E30)</f>
        <v>8400</v>
      </c>
      <c r="F31" s="19">
        <f>D31-E31</f>
        <v>15900</v>
      </c>
      <c r="G31" s="14" t="s">
        <v>20</v>
      </c>
      <c r="H31" s="19">
        <f>H20+H21-I23</f>
        <v>6300</v>
      </c>
      <c r="I31" s="19">
        <f>SUM(I25:I30)</f>
        <v>8400</v>
      </c>
      <c r="J31" s="19">
        <f>H31-I31</f>
        <v>-2100</v>
      </c>
    </row>
    <row r="33" spans="2:8" x14ac:dyDescent="0.25">
      <c r="B33" t="s">
        <v>21</v>
      </c>
      <c r="E33" t="s">
        <v>22</v>
      </c>
      <c r="H33" t="s">
        <v>23</v>
      </c>
    </row>
    <row r="35" spans="2:8" x14ac:dyDescent="0.25">
      <c r="B35" t="s">
        <v>24</v>
      </c>
      <c r="E35" t="s">
        <v>25</v>
      </c>
      <c r="H35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O33" sqref="O33"/>
    </sheetView>
  </sheetViews>
  <sheetFormatPr defaultRowHeight="15" x14ac:dyDescent="0.25"/>
  <cols>
    <col min="2" max="2" width="18.28515625" customWidth="1"/>
  </cols>
  <sheetData>
    <row r="1" spans="1:9" x14ac:dyDescent="0.25">
      <c r="A1" s="1"/>
      <c r="B1" s="1"/>
      <c r="C1" s="1"/>
      <c r="D1" s="1" t="s">
        <v>34</v>
      </c>
      <c r="E1" s="1"/>
      <c r="F1" s="1"/>
      <c r="G1" s="1"/>
      <c r="H1" s="1"/>
    </row>
    <row r="2" spans="1:9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9" x14ac:dyDescent="0.25">
      <c r="A3" s="1"/>
      <c r="B3" s="1"/>
      <c r="C3" s="1"/>
      <c r="D3" s="1" t="s">
        <v>38</v>
      </c>
      <c r="E3" s="1"/>
      <c r="F3" s="1"/>
      <c r="G3" s="1"/>
      <c r="H3" s="1"/>
    </row>
    <row r="4" spans="1:9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 s="3">
        <v>1</v>
      </c>
      <c r="B5" s="3" t="s">
        <v>36</v>
      </c>
      <c r="C5" s="3"/>
      <c r="D5" s="3">
        <f>'MAY 20'!H5:H14</f>
        <v>0</v>
      </c>
      <c r="E5" s="3">
        <v>3000</v>
      </c>
      <c r="F5" s="3">
        <f>C5+D5+E5</f>
        <v>3000</v>
      </c>
      <c r="G5" s="3">
        <v>3000</v>
      </c>
      <c r="H5" s="3">
        <f>F5-G5</f>
        <v>0</v>
      </c>
    </row>
    <row r="6" spans="1:9" x14ac:dyDescent="0.25">
      <c r="A6" s="3">
        <v>2</v>
      </c>
      <c r="B6" s="3" t="s">
        <v>26</v>
      </c>
      <c r="C6" s="3"/>
      <c r="D6" s="3">
        <f>'MAY 20'!H6:H15</f>
        <v>3000</v>
      </c>
      <c r="E6" s="3">
        <v>3000</v>
      </c>
      <c r="F6" s="3">
        <f t="shared" ref="F6:F13" si="0">C6+D6+E6</f>
        <v>6000</v>
      </c>
      <c r="G6" s="3">
        <v>3000</v>
      </c>
      <c r="H6" s="3">
        <f t="shared" ref="H6:H14" si="1">F6-G6</f>
        <v>3000</v>
      </c>
      <c r="I6" t="s">
        <v>41</v>
      </c>
    </row>
    <row r="7" spans="1:9" x14ac:dyDescent="0.25">
      <c r="A7" s="3">
        <v>3</v>
      </c>
      <c r="B7" s="3" t="s">
        <v>27</v>
      </c>
      <c r="C7" s="3"/>
      <c r="D7" s="3">
        <f>'MAY 20'!H7:H16</f>
        <v>3000</v>
      </c>
      <c r="E7" s="3">
        <v>3000</v>
      </c>
      <c r="F7" s="3">
        <f t="shared" si="0"/>
        <v>6000</v>
      </c>
      <c r="G7" s="3">
        <f>1500</f>
        <v>1500</v>
      </c>
      <c r="H7" s="3">
        <f t="shared" si="1"/>
        <v>4500</v>
      </c>
    </row>
    <row r="8" spans="1:9" x14ac:dyDescent="0.25">
      <c r="A8" s="3">
        <v>4</v>
      </c>
      <c r="B8" s="3" t="s">
        <v>28</v>
      </c>
      <c r="C8" s="3"/>
      <c r="D8" s="3">
        <f>'MAY 20'!H8:H17</f>
        <v>0</v>
      </c>
      <c r="E8" s="3">
        <v>3000</v>
      </c>
      <c r="F8" s="3">
        <f t="shared" si="0"/>
        <v>3000</v>
      </c>
      <c r="G8" s="3">
        <v>3000</v>
      </c>
      <c r="H8" s="3">
        <f>F8-G8</f>
        <v>0</v>
      </c>
      <c r="I8" t="s">
        <v>41</v>
      </c>
    </row>
    <row r="9" spans="1:9" x14ac:dyDescent="0.25">
      <c r="A9" s="3">
        <v>5</v>
      </c>
      <c r="B9" s="3" t="s">
        <v>29</v>
      </c>
      <c r="C9" s="3"/>
      <c r="D9" s="3">
        <f>'MAY 20'!H9:H18</f>
        <v>3000</v>
      </c>
      <c r="E9" s="3">
        <v>3000</v>
      </c>
      <c r="F9" s="3">
        <f t="shared" si="0"/>
        <v>6000</v>
      </c>
      <c r="G9" s="3">
        <v>3000</v>
      </c>
      <c r="H9" s="3">
        <f t="shared" si="1"/>
        <v>3000</v>
      </c>
      <c r="I9" t="s">
        <v>41</v>
      </c>
    </row>
    <row r="10" spans="1:9" x14ac:dyDescent="0.25">
      <c r="A10" s="3">
        <v>6</v>
      </c>
      <c r="B10" s="4" t="s">
        <v>30</v>
      </c>
      <c r="C10" s="4"/>
      <c r="D10" s="3">
        <f>'MAY 20'!H10:H19</f>
        <v>3000</v>
      </c>
      <c r="E10" s="3">
        <v>3000</v>
      </c>
      <c r="F10" s="3">
        <f t="shared" si="0"/>
        <v>6000</v>
      </c>
      <c r="G10" s="3"/>
      <c r="H10" s="3">
        <f t="shared" si="1"/>
        <v>6000</v>
      </c>
    </row>
    <row r="11" spans="1:9" x14ac:dyDescent="0.25">
      <c r="A11" s="3">
        <v>7</v>
      </c>
      <c r="B11" s="3" t="s">
        <v>31</v>
      </c>
      <c r="C11" s="3"/>
      <c r="D11" s="3">
        <f>'MAY 20'!H11:H20</f>
        <v>3000</v>
      </c>
      <c r="E11" s="3">
        <v>3000</v>
      </c>
      <c r="F11" s="3">
        <f t="shared" si="0"/>
        <v>6000</v>
      </c>
      <c r="G11" s="3"/>
      <c r="H11" s="3">
        <f t="shared" si="1"/>
        <v>6000</v>
      </c>
    </row>
    <row r="12" spans="1:9" x14ac:dyDescent="0.25">
      <c r="A12" s="3">
        <v>8</v>
      </c>
      <c r="B12" s="3" t="s">
        <v>32</v>
      </c>
      <c r="C12" s="3"/>
      <c r="D12" s="3">
        <f>'MAY 20'!H12:H21</f>
        <v>3000</v>
      </c>
      <c r="E12" s="3">
        <v>3000</v>
      </c>
      <c r="F12" s="3">
        <f t="shared" si="0"/>
        <v>6000</v>
      </c>
      <c r="G12" s="3"/>
      <c r="H12" s="3">
        <f t="shared" si="1"/>
        <v>6000</v>
      </c>
    </row>
    <row r="13" spans="1:9" x14ac:dyDescent="0.25">
      <c r="A13" s="3">
        <v>9</v>
      </c>
      <c r="B13" s="3"/>
      <c r="C13" s="3"/>
      <c r="D13" s="3">
        <f>'MAY 20'!H13:H22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9" x14ac:dyDescent="0.25">
      <c r="A14" s="3">
        <v>10</v>
      </c>
      <c r="B14" s="2" t="s">
        <v>33</v>
      </c>
      <c r="C14" s="2"/>
      <c r="D14" s="3">
        <f>'MAY 20'!H14:H23</f>
        <v>0</v>
      </c>
      <c r="E14" s="3">
        <v>3000</v>
      </c>
      <c r="F14" s="3">
        <f>C14+D14+E14</f>
        <v>3000</v>
      </c>
      <c r="G14" s="3">
        <v>3000</v>
      </c>
      <c r="H14" s="3">
        <f t="shared" si="1"/>
        <v>0</v>
      </c>
    </row>
    <row r="15" spans="1:9" x14ac:dyDescent="0.25">
      <c r="A15" s="3"/>
      <c r="B15" s="2" t="s">
        <v>10</v>
      </c>
      <c r="C15" s="2">
        <f t="shared" ref="C15:H15" si="2">SUM(C5:C14)</f>
        <v>0</v>
      </c>
      <c r="D15" s="3">
        <f>SUM(D5:D14)</f>
        <v>18000</v>
      </c>
      <c r="E15" s="2">
        <f t="shared" si="2"/>
        <v>27000</v>
      </c>
      <c r="F15" s="3">
        <f t="shared" si="2"/>
        <v>45000</v>
      </c>
      <c r="G15" s="2">
        <f t="shared" si="2"/>
        <v>16500</v>
      </c>
      <c r="H15" s="2">
        <f t="shared" si="2"/>
        <v>28500</v>
      </c>
    </row>
    <row r="16" spans="1:9" x14ac:dyDescent="0.25">
      <c r="A16" s="5"/>
      <c r="B16" s="6"/>
      <c r="C16" s="6"/>
      <c r="D16" s="6"/>
      <c r="E16" s="6" t="s">
        <v>10</v>
      </c>
      <c r="F16" s="6"/>
      <c r="G16" s="6"/>
      <c r="H16" s="5"/>
    </row>
    <row r="17" spans="2:12" x14ac:dyDescent="0.25">
      <c r="B17" s="7" t="s">
        <v>11</v>
      </c>
      <c r="C17" s="7"/>
      <c r="D17" s="12"/>
      <c r="E17" s="8"/>
      <c r="F17" s="9"/>
      <c r="G17" s="10"/>
      <c r="H17" s="11"/>
      <c r="I17" s="10"/>
      <c r="J17" s="7"/>
    </row>
    <row r="18" spans="2:12" x14ac:dyDescent="0.25">
      <c r="B18" s="12" t="s">
        <v>12</v>
      </c>
      <c r="C18" s="12"/>
      <c r="D18" s="14" t="s">
        <v>14</v>
      </c>
      <c r="E18" s="12"/>
      <c r="F18" s="13"/>
      <c r="G18" s="12" t="s">
        <v>8</v>
      </c>
      <c r="H18" s="7"/>
      <c r="I18" s="7"/>
      <c r="J18" s="7"/>
    </row>
    <row r="19" spans="2:12" x14ac:dyDescent="0.25">
      <c r="B19" s="14" t="s">
        <v>13</v>
      </c>
      <c r="C19" s="14"/>
      <c r="D19" s="16">
        <f>E15</f>
        <v>27000</v>
      </c>
      <c r="E19" s="14" t="s">
        <v>15</v>
      </c>
      <c r="F19" s="14" t="s">
        <v>16</v>
      </c>
      <c r="G19" s="14" t="s">
        <v>13</v>
      </c>
      <c r="H19" s="14" t="s">
        <v>14</v>
      </c>
      <c r="I19" s="14" t="s">
        <v>15</v>
      </c>
      <c r="J19" s="14" t="s">
        <v>16</v>
      </c>
    </row>
    <row r="20" spans="2:12" x14ac:dyDescent="0.25">
      <c r="B20" s="15" t="s">
        <v>39</v>
      </c>
      <c r="C20" s="15"/>
      <c r="D20" s="16"/>
      <c r="E20" s="15"/>
      <c r="F20" s="15"/>
      <c r="G20" s="15" t="s">
        <v>39</v>
      </c>
      <c r="H20" s="16">
        <f>G15</f>
        <v>16500</v>
      </c>
      <c r="I20" s="15"/>
      <c r="J20" s="15"/>
    </row>
    <row r="21" spans="2:12" x14ac:dyDescent="0.25">
      <c r="B21" s="15" t="s">
        <v>5</v>
      </c>
      <c r="C21" s="16"/>
      <c r="D21" s="24">
        <f>'MAY 20'!F31</f>
        <v>15900</v>
      </c>
      <c r="E21" s="15"/>
      <c r="F21" s="15"/>
      <c r="G21" s="15" t="s">
        <v>5</v>
      </c>
      <c r="H21" s="16">
        <f>'MAY 20'!J31</f>
        <v>-2100</v>
      </c>
      <c r="I21" s="15"/>
      <c r="J21" s="15"/>
    </row>
    <row r="22" spans="2:12" x14ac:dyDescent="0.25">
      <c r="B22" s="17" t="s">
        <v>4</v>
      </c>
      <c r="I22" s="15"/>
      <c r="J22" s="15"/>
    </row>
    <row r="23" spans="2:12" x14ac:dyDescent="0.25">
      <c r="B23" s="15" t="s">
        <v>18</v>
      </c>
      <c r="C23" s="15"/>
      <c r="D23" s="18">
        <v>0.1</v>
      </c>
      <c r="E23" s="16">
        <f>D19*D23</f>
        <v>2700</v>
      </c>
      <c r="F23" s="15"/>
      <c r="G23" s="15" t="s">
        <v>18</v>
      </c>
      <c r="H23" s="18">
        <v>0.1</v>
      </c>
      <c r="I23" s="16">
        <f>H23*D19</f>
        <v>2700</v>
      </c>
      <c r="J23" s="15"/>
    </row>
    <row r="24" spans="2:12" x14ac:dyDescent="0.25">
      <c r="B24" s="14" t="s">
        <v>19</v>
      </c>
      <c r="D24" s="16"/>
      <c r="E24" s="14"/>
      <c r="F24" s="14"/>
      <c r="G24" s="14" t="s">
        <v>19</v>
      </c>
      <c r="H24" s="19"/>
      <c r="I24" s="14"/>
      <c r="J24" s="14"/>
      <c r="L24" s="24"/>
    </row>
    <row r="25" spans="2:12" x14ac:dyDescent="0.25">
      <c r="B25" s="20"/>
      <c r="C25" s="18"/>
      <c r="D25" s="15"/>
      <c r="E25" s="15"/>
      <c r="F25" s="15"/>
      <c r="G25" s="20"/>
      <c r="H25" s="18"/>
      <c r="I25" s="15"/>
      <c r="J25" s="15"/>
      <c r="K25" s="24"/>
    </row>
    <row r="26" spans="2:12" x14ac:dyDescent="0.25">
      <c r="B26" s="21" t="s">
        <v>40</v>
      </c>
      <c r="C26" s="21"/>
      <c r="D26" s="15"/>
      <c r="E26" s="15">
        <v>1350</v>
      </c>
      <c r="F26" s="15"/>
      <c r="G26" s="21" t="s">
        <v>40</v>
      </c>
      <c r="H26" s="21"/>
      <c r="I26" s="15">
        <v>1350</v>
      </c>
      <c r="J26" s="15"/>
    </row>
    <row r="27" spans="2:12" x14ac:dyDescent="0.25">
      <c r="B27" s="21" t="s">
        <v>42</v>
      </c>
      <c r="C27" s="21"/>
      <c r="D27" s="15"/>
      <c r="E27" s="15">
        <f>F8</f>
        <v>3000</v>
      </c>
      <c r="F27" s="15"/>
      <c r="G27" s="21" t="s">
        <v>42</v>
      </c>
      <c r="H27" s="21"/>
      <c r="I27" s="15">
        <v>3000</v>
      </c>
      <c r="J27" s="15"/>
    </row>
    <row r="28" spans="2:12" x14ac:dyDescent="0.25">
      <c r="B28" s="21" t="s">
        <v>43</v>
      </c>
      <c r="C28" s="21"/>
      <c r="D28" s="15"/>
      <c r="E28" s="15">
        <v>600</v>
      </c>
      <c r="F28" s="15"/>
      <c r="G28" s="21" t="s">
        <v>43</v>
      </c>
      <c r="H28" s="21"/>
      <c r="I28" s="15">
        <v>600</v>
      </c>
      <c r="J28" s="15"/>
    </row>
    <row r="29" spans="2:12" x14ac:dyDescent="0.25">
      <c r="B29" s="22" t="s">
        <v>46</v>
      </c>
      <c r="C29" s="22"/>
      <c r="D29" s="15"/>
      <c r="E29" s="15">
        <f>G6+G9</f>
        <v>6000</v>
      </c>
      <c r="F29" s="15"/>
      <c r="G29" s="22" t="s">
        <v>46</v>
      </c>
      <c r="H29" s="22"/>
      <c r="I29" s="15">
        <f>E29</f>
        <v>6000</v>
      </c>
      <c r="J29" s="15"/>
    </row>
    <row r="30" spans="2:12" x14ac:dyDescent="0.25">
      <c r="B30" s="21" t="s">
        <v>47</v>
      </c>
      <c r="C30" s="21"/>
      <c r="D30" s="15"/>
      <c r="E30" s="23">
        <v>1841</v>
      </c>
      <c r="F30" s="15"/>
      <c r="G30" s="21" t="s">
        <v>47</v>
      </c>
      <c r="H30" s="21"/>
      <c r="I30" s="15">
        <f>E30</f>
        <v>1841</v>
      </c>
      <c r="J30" s="23"/>
    </row>
    <row r="31" spans="2:12" x14ac:dyDescent="0.25">
      <c r="B31" s="14" t="s">
        <v>20</v>
      </c>
      <c r="C31" s="14"/>
      <c r="D31" s="19">
        <f>D19+D20+D22-E23</f>
        <v>24300</v>
      </c>
      <c r="E31" s="19">
        <f>SUM(E25:E30)</f>
        <v>12791</v>
      </c>
      <c r="F31" s="19">
        <f>D31-E31</f>
        <v>11509</v>
      </c>
      <c r="G31" s="14" t="s">
        <v>20</v>
      </c>
      <c r="H31" s="19">
        <f>H20+H21-I23</f>
        <v>11700</v>
      </c>
      <c r="I31" s="19">
        <f>SUM(I25:I30)</f>
        <v>12791</v>
      </c>
      <c r="J31" s="19">
        <f>H31-I31</f>
        <v>-1091</v>
      </c>
    </row>
    <row r="33" spans="2:8" x14ac:dyDescent="0.25">
      <c r="B33" t="s">
        <v>21</v>
      </c>
      <c r="E33" t="s">
        <v>22</v>
      </c>
      <c r="H33" t="s">
        <v>23</v>
      </c>
    </row>
    <row r="35" spans="2:8" x14ac:dyDescent="0.25">
      <c r="B35" t="s">
        <v>24</v>
      </c>
      <c r="E35" t="s">
        <v>25</v>
      </c>
      <c r="H35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16" sqref="G16"/>
    </sheetView>
  </sheetViews>
  <sheetFormatPr defaultRowHeight="15" x14ac:dyDescent="0.25"/>
  <cols>
    <col min="1" max="1" width="6.140625" customWidth="1"/>
    <col min="3" max="3" width="10.42578125" customWidth="1"/>
  </cols>
  <sheetData>
    <row r="1" spans="1:9" x14ac:dyDescent="0.25">
      <c r="A1" s="1"/>
      <c r="B1" s="1"/>
      <c r="C1" s="1"/>
      <c r="D1" s="1" t="s">
        <v>34</v>
      </c>
      <c r="E1" s="1"/>
      <c r="F1" s="1"/>
      <c r="G1" s="1"/>
      <c r="H1" s="1"/>
    </row>
    <row r="2" spans="1:9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9" x14ac:dyDescent="0.25">
      <c r="A3" s="1"/>
      <c r="B3" s="1"/>
      <c r="C3" s="1"/>
      <c r="D3" s="1" t="s">
        <v>45</v>
      </c>
      <c r="E3" s="1"/>
      <c r="F3" s="1"/>
      <c r="G3" s="1"/>
      <c r="H3" s="1"/>
    </row>
    <row r="4" spans="1:9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 s="3">
        <v>1</v>
      </c>
      <c r="B5" s="3" t="s">
        <v>36</v>
      </c>
      <c r="C5" s="3"/>
      <c r="D5" s="3">
        <f>'JUNE 20'!H5:H14</f>
        <v>0</v>
      </c>
      <c r="E5" s="3">
        <v>3000</v>
      </c>
      <c r="F5" s="3">
        <f>C5+D5+E5</f>
        <v>3000</v>
      </c>
      <c r="G5" s="3">
        <v>3000</v>
      </c>
      <c r="H5" s="3">
        <f>F5-G5</f>
        <v>0</v>
      </c>
      <c r="I5" t="s">
        <v>41</v>
      </c>
    </row>
    <row r="6" spans="1:9" x14ac:dyDescent="0.25">
      <c r="A6" s="3">
        <v>2</v>
      </c>
      <c r="B6" s="3" t="s">
        <v>26</v>
      </c>
      <c r="C6" s="3"/>
      <c r="D6" s="3">
        <f>'JUNE 20'!H6:H15</f>
        <v>3000</v>
      </c>
      <c r="E6" s="3">
        <v>3000</v>
      </c>
      <c r="F6" s="3">
        <f t="shared" ref="F6:F13" si="0">C6+D6+E6</f>
        <v>6000</v>
      </c>
      <c r="G6" s="3"/>
      <c r="H6" s="3">
        <f t="shared" ref="H6:H14" si="1">F6-G6</f>
        <v>6000</v>
      </c>
    </row>
    <row r="7" spans="1:9" x14ac:dyDescent="0.25">
      <c r="A7" s="3">
        <v>3</v>
      </c>
      <c r="B7" s="3" t="s">
        <v>27</v>
      </c>
      <c r="C7" s="3"/>
      <c r="D7" s="3">
        <f>'JUNE 20'!H7:H16</f>
        <v>4500</v>
      </c>
      <c r="E7" s="3">
        <v>3000</v>
      </c>
      <c r="F7" s="3">
        <f t="shared" si="0"/>
        <v>7500</v>
      </c>
      <c r="G7" s="3"/>
      <c r="H7" s="3">
        <f t="shared" si="1"/>
        <v>7500</v>
      </c>
    </row>
    <row r="8" spans="1:9" x14ac:dyDescent="0.25">
      <c r="A8" s="3">
        <v>4</v>
      </c>
      <c r="B8" s="3" t="s">
        <v>28</v>
      </c>
      <c r="C8" s="3"/>
      <c r="D8" s="3">
        <f>'JUNE 20'!H8:H17</f>
        <v>0</v>
      </c>
      <c r="E8" s="3">
        <v>3000</v>
      </c>
      <c r="F8" s="3">
        <f t="shared" si="0"/>
        <v>3000</v>
      </c>
      <c r="G8" s="3">
        <v>3000</v>
      </c>
      <c r="H8" s="3">
        <f>F8-G8</f>
        <v>0</v>
      </c>
      <c r="I8" t="s">
        <v>41</v>
      </c>
    </row>
    <row r="9" spans="1:9" x14ac:dyDescent="0.25">
      <c r="A9" s="3">
        <v>5</v>
      </c>
      <c r="B9" s="3" t="s">
        <v>29</v>
      </c>
      <c r="C9" s="3"/>
      <c r="D9" s="3">
        <f>'JUNE 20'!H9:H18</f>
        <v>3000</v>
      </c>
      <c r="E9" s="3">
        <v>3000</v>
      </c>
      <c r="F9" s="3">
        <f t="shared" si="0"/>
        <v>6000</v>
      </c>
      <c r="G9" s="3"/>
      <c r="H9" s="3">
        <f t="shared" si="1"/>
        <v>6000</v>
      </c>
    </row>
    <row r="10" spans="1:9" x14ac:dyDescent="0.25">
      <c r="A10" s="3">
        <v>6</v>
      </c>
      <c r="B10" s="4" t="s">
        <v>30</v>
      </c>
      <c r="C10" s="4"/>
      <c r="D10" s="3">
        <f>'JUNE 20'!H10:H19</f>
        <v>6000</v>
      </c>
      <c r="E10" s="3">
        <v>3000</v>
      </c>
      <c r="F10" s="3">
        <f t="shared" si="0"/>
        <v>9000</v>
      </c>
      <c r="G10" s="3"/>
      <c r="H10" s="3">
        <f t="shared" si="1"/>
        <v>9000</v>
      </c>
    </row>
    <row r="11" spans="1:9" x14ac:dyDescent="0.25">
      <c r="A11" s="3">
        <v>7</v>
      </c>
      <c r="B11" s="3" t="s">
        <v>31</v>
      </c>
      <c r="C11" s="3"/>
      <c r="D11" s="3">
        <f>'JUNE 20'!H11:H20</f>
        <v>6000</v>
      </c>
      <c r="E11" s="3">
        <v>3000</v>
      </c>
      <c r="F11" s="3">
        <f t="shared" si="0"/>
        <v>9000</v>
      </c>
      <c r="G11" s="3"/>
      <c r="H11" s="3">
        <f t="shared" si="1"/>
        <v>9000</v>
      </c>
    </row>
    <row r="12" spans="1:9" x14ac:dyDescent="0.25">
      <c r="A12" s="3">
        <v>8</v>
      </c>
      <c r="B12" s="3" t="s">
        <v>32</v>
      </c>
      <c r="C12" s="3"/>
      <c r="D12" s="3">
        <f>'JUNE 20'!H12:H21</f>
        <v>6000</v>
      </c>
      <c r="E12" s="3">
        <v>3000</v>
      </c>
      <c r="F12" s="3">
        <f t="shared" si="0"/>
        <v>9000</v>
      </c>
      <c r="G12" s="3">
        <f>1000+3000+1000+700</f>
        <v>5700</v>
      </c>
      <c r="H12" s="3">
        <f t="shared" si="1"/>
        <v>3300</v>
      </c>
    </row>
    <row r="13" spans="1:9" x14ac:dyDescent="0.25">
      <c r="A13" s="3">
        <v>9</v>
      </c>
      <c r="B13" s="3"/>
      <c r="C13" s="3"/>
      <c r="D13" s="3">
        <f>'JUNE 20'!H13:H22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9" x14ac:dyDescent="0.25">
      <c r="A14" s="3">
        <v>10</v>
      </c>
      <c r="B14" s="2" t="s">
        <v>33</v>
      </c>
      <c r="C14" s="2"/>
      <c r="D14" s="3">
        <f>'JUNE 20'!H14:H23</f>
        <v>0</v>
      </c>
      <c r="E14" s="3">
        <v>3000</v>
      </c>
      <c r="F14" s="3">
        <f>C14+D14+E14</f>
        <v>3000</v>
      </c>
      <c r="G14" s="3">
        <v>3000</v>
      </c>
      <c r="H14" s="3">
        <f t="shared" si="1"/>
        <v>0</v>
      </c>
      <c r="I14" t="s">
        <v>41</v>
      </c>
    </row>
    <row r="15" spans="1:9" x14ac:dyDescent="0.25">
      <c r="A15" s="3"/>
      <c r="B15" s="2" t="s">
        <v>10</v>
      </c>
      <c r="C15" s="2">
        <f t="shared" ref="C15:H15" si="2">SUM(C5:C14)</f>
        <v>0</v>
      </c>
      <c r="D15" s="3">
        <f>SUM(D5:D14)</f>
        <v>28500</v>
      </c>
      <c r="E15" s="2">
        <f t="shared" si="2"/>
        <v>27000</v>
      </c>
      <c r="F15" s="3">
        <f t="shared" si="2"/>
        <v>55500</v>
      </c>
      <c r="G15" s="2">
        <f t="shared" si="2"/>
        <v>14700</v>
      </c>
      <c r="H15" s="2">
        <f t="shared" si="2"/>
        <v>40800</v>
      </c>
    </row>
    <row r="16" spans="1:9" x14ac:dyDescent="0.25">
      <c r="A16" s="5"/>
      <c r="B16" s="6"/>
      <c r="C16" s="6"/>
      <c r="D16" s="6"/>
      <c r="E16" s="6" t="s">
        <v>10</v>
      </c>
      <c r="F16" s="6"/>
      <c r="G16" s="6">
        <f>G15-1000</f>
        <v>13700</v>
      </c>
      <c r="H16" s="5"/>
    </row>
    <row r="17" spans="2:10" x14ac:dyDescent="0.25">
      <c r="B17" s="7" t="s">
        <v>11</v>
      </c>
      <c r="C17" s="7"/>
      <c r="D17" s="12"/>
      <c r="E17" s="8"/>
      <c r="F17" s="9"/>
      <c r="G17" s="10"/>
      <c r="H17" s="11"/>
      <c r="I17" s="10"/>
      <c r="J17" s="7"/>
    </row>
    <row r="18" spans="2:10" x14ac:dyDescent="0.25">
      <c r="B18" s="12" t="s">
        <v>12</v>
      </c>
      <c r="C18" s="12"/>
      <c r="D18" s="14" t="s">
        <v>14</v>
      </c>
      <c r="E18" s="12"/>
      <c r="F18" s="13"/>
      <c r="G18" s="12" t="s">
        <v>8</v>
      </c>
      <c r="H18" s="7"/>
      <c r="I18" s="7"/>
      <c r="J18" s="7"/>
    </row>
    <row r="19" spans="2:10" x14ac:dyDescent="0.25">
      <c r="B19" s="14" t="s">
        <v>13</v>
      </c>
      <c r="C19" s="14"/>
      <c r="D19" s="16">
        <f>E15</f>
        <v>27000</v>
      </c>
      <c r="E19" s="14" t="s">
        <v>15</v>
      </c>
      <c r="F19" s="14" t="s">
        <v>16</v>
      </c>
      <c r="G19" s="14" t="s">
        <v>13</v>
      </c>
      <c r="H19" s="14" t="s">
        <v>14</v>
      </c>
      <c r="I19" s="14" t="s">
        <v>15</v>
      </c>
      <c r="J19" s="14" t="s">
        <v>16</v>
      </c>
    </row>
    <row r="20" spans="2:10" x14ac:dyDescent="0.25">
      <c r="B20" s="15" t="s">
        <v>44</v>
      </c>
      <c r="C20" s="15"/>
      <c r="D20" s="16"/>
      <c r="E20" s="15"/>
      <c r="F20" s="15"/>
      <c r="G20" s="15" t="s">
        <v>44</v>
      </c>
      <c r="H20" s="16">
        <f>G15</f>
        <v>14700</v>
      </c>
      <c r="I20" s="15"/>
      <c r="J20" s="15"/>
    </row>
    <row r="21" spans="2:10" x14ac:dyDescent="0.25">
      <c r="B21" s="15" t="s">
        <v>5</v>
      </c>
      <c r="C21" s="16"/>
      <c r="D21" s="24">
        <f>'JUNE 20'!F31</f>
        <v>11509</v>
      </c>
      <c r="E21" s="15"/>
      <c r="F21" s="15"/>
      <c r="G21" s="15" t="s">
        <v>5</v>
      </c>
      <c r="H21" s="16">
        <f>'JUNE 20'!J31</f>
        <v>-1091</v>
      </c>
      <c r="I21" s="15"/>
      <c r="J21" s="15"/>
    </row>
    <row r="22" spans="2:10" x14ac:dyDescent="0.25">
      <c r="B22" s="17" t="s">
        <v>4</v>
      </c>
      <c r="I22" s="15"/>
      <c r="J22" s="15"/>
    </row>
    <row r="23" spans="2:10" x14ac:dyDescent="0.25">
      <c r="B23" s="15" t="s">
        <v>18</v>
      </c>
      <c r="C23" s="15"/>
      <c r="D23" s="18">
        <v>0.1</v>
      </c>
      <c r="E23" s="16">
        <f>D19*D23</f>
        <v>2700</v>
      </c>
      <c r="F23" s="15"/>
      <c r="G23" s="15" t="s">
        <v>18</v>
      </c>
      <c r="H23" s="18">
        <v>0.1</v>
      </c>
      <c r="I23" s="16">
        <f>E23</f>
        <v>2700</v>
      </c>
      <c r="J23" s="15"/>
    </row>
    <row r="24" spans="2:10" x14ac:dyDescent="0.25">
      <c r="B24" s="14" t="s">
        <v>19</v>
      </c>
      <c r="D24" s="16"/>
      <c r="E24" s="14"/>
      <c r="F24" s="14"/>
      <c r="G24" s="14" t="s">
        <v>19</v>
      </c>
      <c r="H24" s="19"/>
      <c r="I24" s="14"/>
      <c r="J24" s="14"/>
    </row>
    <row r="25" spans="2:10" x14ac:dyDescent="0.25">
      <c r="B25" s="20"/>
      <c r="C25" s="18"/>
      <c r="D25" s="15"/>
      <c r="E25" s="15"/>
      <c r="F25" s="15"/>
      <c r="G25" s="20"/>
      <c r="H25" s="18"/>
      <c r="I25" s="15"/>
      <c r="J25" s="15"/>
    </row>
    <row r="26" spans="2:10" x14ac:dyDescent="0.25">
      <c r="B26" s="21"/>
      <c r="C26" s="21"/>
      <c r="D26" s="15"/>
      <c r="E26" s="15"/>
      <c r="F26" s="15"/>
      <c r="G26" s="21"/>
      <c r="H26" s="21"/>
      <c r="I26" s="15"/>
      <c r="J26" s="15"/>
    </row>
    <row r="27" spans="2:10" x14ac:dyDescent="0.25">
      <c r="B27" s="21" t="s">
        <v>42</v>
      </c>
      <c r="C27" s="21"/>
      <c r="D27" s="15"/>
      <c r="E27" s="15">
        <f>F8</f>
        <v>3000</v>
      </c>
      <c r="F27" s="15"/>
      <c r="G27" s="21" t="s">
        <v>42</v>
      </c>
      <c r="H27" s="21"/>
      <c r="I27" s="15">
        <v>3000</v>
      </c>
      <c r="J27" s="15"/>
    </row>
    <row r="28" spans="2:10" x14ac:dyDescent="0.25">
      <c r="B28" s="21" t="s">
        <v>48</v>
      </c>
      <c r="C28" s="21"/>
      <c r="D28" s="15"/>
      <c r="E28" s="15">
        <v>2300</v>
      </c>
      <c r="F28" s="15"/>
      <c r="G28" s="21" t="s">
        <v>48</v>
      </c>
      <c r="H28" s="21"/>
      <c r="I28" s="15">
        <v>2300</v>
      </c>
      <c r="J28" s="15"/>
    </row>
    <row r="29" spans="2:10" x14ac:dyDescent="0.25">
      <c r="B29" s="22" t="s">
        <v>49</v>
      </c>
      <c r="C29" s="22"/>
      <c r="D29" s="15"/>
      <c r="E29" s="15">
        <f>E5+E14</f>
        <v>6000</v>
      </c>
      <c r="F29" s="15"/>
      <c r="G29" s="22" t="s">
        <v>49</v>
      </c>
      <c r="H29" s="22"/>
      <c r="I29" s="15">
        <f>E29</f>
        <v>6000</v>
      </c>
      <c r="J29" s="15"/>
    </row>
    <row r="30" spans="2:10" x14ac:dyDescent="0.25">
      <c r="B30" s="21"/>
      <c r="C30" s="21"/>
      <c r="D30" s="15"/>
      <c r="E30" s="23"/>
      <c r="F30" s="15"/>
      <c r="G30" s="15"/>
      <c r="H30" s="15"/>
      <c r="I30" s="15"/>
      <c r="J30" s="15"/>
    </row>
    <row r="31" spans="2:10" x14ac:dyDescent="0.25">
      <c r="B31" s="14" t="s">
        <v>20</v>
      </c>
      <c r="C31" s="14"/>
      <c r="D31" s="19">
        <f>D19+D20+D22-E23</f>
        <v>24300</v>
      </c>
      <c r="E31" s="19">
        <f>SUM(E25:E30)</f>
        <v>11300</v>
      </c>
      <c r="F31" s="19">
        <f>D31-E31</f>
        <v>13000</v>
      </c>
      <c r="G31" s="14" t="s">
        <v>20</v>
      </c>
      <c r="H31" s="19">
        <f>H20+H21-I23</f>
        <v>10909</v>
      </c>
      <c r="I31" s="19">
        <f>SUM(I25:I30)</f>
        <v>11300</v>
      </c>
      <c r="J31" s="19">
        <f>H31-I31</f>
        <v>-391</v>
      </c>
    </row>
    <row r="33" spans="2:8" x14ac:dyDescent="0.25">
      <c r="B33" t="s">
        <v>21</v>
      </c>
      <c r="E33" t="s">
        <v>22</v>
      </c>
      <c r="H33" t="s">
        <v>23</v>
      </c>
    </row>
    <row r="35" spans="2:8" x14ac:dyDescent="0.25">
      <c r="B35" t="s">
        <v>24</v>
      </c>
      <c r="E35" t="s">
        <v>25</v>
      </c>
      <c r="H3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B26" sqref="B26"/>
    </sheetView>
  </sheetViews>
  <sheetFormatPr defaultRowHeight="15" x14ac:dyDescent="0.25"/>
  <cols>
    <col min="1" max="1" width="4.42578125" customWidth="1"/>
  </cols>
  <sheetData>
    <row r="1" spans="1:8" x14ac:dyDescent="0.25">
      <c r="A1" s="1"/>
      <c r="B1" s="1"/>
      <c r="C1" s="1"/>
      <c r="D1" s="1" t="s">
        <v>34</v>
      </c>
      <c r="E1" s="1"/>
      <c r="F1" s="1"/>
      <c r="G1" s="1"/>
      <c r="H1" s="1"/>
    </row>
    <row r="2" spans="1:8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8" x14ac:dyDescent="0.25">
      <c r="A3" s="1"/>
      <c r="B3" s="1"/>
      <c r="C3" s="1"/>
      <c r="D3" s="1" t="s">
        <v>51</v>
      </c>
      <c r="E3" s="1"/>
      <c r="F3" s="1"/>
      <c r="G3" s="1"/>
      <c r="H3" s="1"/>
    </row>
    <row r="4" spans="1:8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8" x14ac:dyDescent="0.25">
      <c r="A5" s="3">
        <v>1</v>
      </c>
      <c r="B5" s="3" t="s">
        <v>36</v>
      </c>
      <c r="C5" s="3"/>
      <c r="D5" s="3">
        <f>'JULY 20'!H5:H14</f>
        <v>0</v>
      </c>
      <c r="E5" s="3">
        <v>3000</v>
      </c>
      <c r="F5" s="3">
        <f>C5+D5+E5</f>
        <v>3000</v>
      </c>
      <c r="G5" s="3"/>
      <c r="H5" s="3">
        <f>F5-G5</f>
        <v>3000</v>
      </c>
    </row>
    <row r="6" spans="1:8" x14ac:dyDescent="0.25">
      <c r="A6" s="3">
        <v>2</v>
      </c>
      <c r="B6" s="3" t="s">
        <v>26</v>
      </c>
      <c r="C6" s="3"/>
      <c r="D6" s="3">
        <f>'JULY 20'!H6:H15</f>
        <v>6000</v>
      </c>
      <c r="E6" s="3">
        <v>3000</v>
      </c>
      <c r="F6" s="3">
        <f t="shared" ref="F6:F13" si="0">C6+D6+E6</f>
        <v>9000</v>
      </c>
      <c r="G6" s="3"/>
      <c r="H6" s="3">
        <f t="shared" ref="H6:H14" si="1">F6-G6</f>
        <v>9000</v>
      </c>
    </row>
    <row r="7" spans="1:8" x14ac:dyDescent="0.25">
      <c r="A7" s="3">
        <v>3</v>
      </c>
      <c r="B7" s="3" t="s">
        <v>27</v>
      </c>
      <c r="C7" s="3"/>
      <c r="D7" s="3">
        <f>'JULY 20'!H7:H16</f>
        <v>7500</v>
      </c>
      <c r="E7" s="3">
        <v>3000</v>
      </c>
      <c r="F7" s="3">
        <f t="shared" si="0"/>
        <v>10500</v>
      </c>
      <c r="G7" s="3"/>
      <c r="H7" s="3">
        <f t="shared" si="1"/>
        <v>10500</v>
      </c>
    </row>
    <row r="8" spans="1:8" x14ac:dyDescent="0.25">
      <c r="A8" s="3">
        <v>4</v>
      </c>
      <c r="B8" s="3" t="s">
        <v>28</v>
      </c>
      <c r="C8" s="3"/>
      <c r="D8" s="3">
        <f>'JULY 20'!H8:H17</f>
        <v>0</v>
      </c>
      <c r="E8" s="3">
        <v>3000</v>
      </c>
      <c r="F8" s="3">
        <f t="shared" si="0"/>
        <v>3000</v>
      </c>
      <c r="G8" s="3"/>
      <c r="H8" s="3">
        <f>F8-G8</f>
        <v>3000</v>
      </c>
    </row>
    <row r="9" spans="1:8" x14ac:dyDescent="0.25">
      <c r="A9" s="3">
        <v>5</v>
      </c>
      <c r="B9" s="3" t="s">
        <v>29</v>
      </c>
      <c r="C9" s="3"/>
      <c r="D9" s="3">
        <f>'JULY 20'!H9:H18</f>
        <v>6000</v>
      </c>
      <c r="E9" s="3">
        <v>3000</v>
      </c>
      <c r="F9" s="3">
        <f t="shared" si="0"/>
        <v>9000</v>
      </c>
      <c r="G9" s="3"/>
      <c r="H9" s="3">
        <f t="shared" si="1"/>
        <v>9000</v>
      </c>
    </row>
    <row r="10" spans="1:8" x14ac:dyDescent="0.25">
      <c r="A10" s="3">
        <v>6</v>
      </c>
      <c r="B10" s="4" t="s">
        <v>30</v>
      </c>
      <c r="C10" s="4"/>
      <c r="D10" s="3">
        <f>'JULY 20'!H10:H19</f>
        <v>9000</v>
      </c>
      <c r="E10" s="3">
        <v>3000</v>
      </c>
      <c r="F10" s="3">
        <f t="shared" si="0"/>
        <v>12000</v>
      </c>
      <c r="G10" s="3"/>
      <c r="H10" s="3">
        <f t="shared" si="1"/>
        <v>12000</v>
      </c>
    </row>
    <row r="11" spans="1:8" x14ac:dyDescent="0.25">
      <c r="A11" s="3">
        <v>7</v>
      </c>
      <c r="B11" s="3" t="s">
        <v>31</v>
      </c>
      <c r="C11" s="3"/>
      <c r="D11" s="3">
        <f>'JULY 20'!H11:H20</f>
        <v>9000</v>
      </c>
      <c r="E11" s="3">
        <v>3000</v>
      </c>
      <c r="F11" s="3">
        <f t="shared" si="0"/>
        <v>12000</v>
      </c>
      <c r="G11" s="3"/>
      <c r="H11" s="3">
        <f t="shared" si="1"/>
        <v>12000</v>
      </c>
    </row>
    <row r="12" spans="1:8" x14ac:dyDescent="0.25">
      <c r="A12" s="3">
        <v>8</v>
      </c>
      <c r="B12" s="3" t="s">
        <v>32</v>
      </c>
      <c r="C12" s="3"/>
      <c r="D12" s="3">
        <f>'JULY 20'!H12:H21</f>
        <v>3300</v>
      </c>
      <c r="E12" s="3">
        <v>3000</v>
      </c>
      <c r="F12" s="3">
        <f t="shared" si="0"/>
        <v>6300</v>
      </c>
      <c r="G12" s="3">
        <v>700</v>
      </c>
      <c r="H12" s="3">
        <f t="shared" si="1"/>
        <v>5600</v>
      </c>
    </row>
    <row r="13" spans="1:8" x14ac:dyDescent="0.25">
      <c r="A13" s="3">
        <v>9</v>
      </c>
      <c r="B13" s="3"/>
      <c r="C13" s="3"/>
      <c r="D13" s="3">
        <f>'JULY 20'!H13:H22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8" x14ac:dyDescent="0.25">
      <c r="A14" s="3">
        <v>10</v>
      </c>
      <c r="B14" s="2" t="s">
        <v>33</v>
      </c>
      <c r="C14" s="2"/>
      <c r="D14" s="3">
        <f>'JULY 20'!H14:H23</f>
        <v>0</v>
      </c>
      <c r="E14" s="3">
        <v>3000</v>
      </c>
      <c r="F14" s="3">
        <f>C14+D14+E14</f>
        <v>3000</v>
      </c>
      <c r="G14" s="3"/>
      <c r="H14" s="3">
        <f t="shared" si="1"/>
        <v>3000</v>
      </c>
    </row>
    <row r="15" spans="1:8" x14ac:dyDescent="0.25">
      <c r="A15" s="3"/>
      <c r="B15" s="2" t="s">
        <v>10</v>
      </c>
      <c r="C15" s="2">
        <f t="shared" ref="C15:H15" si="2">SUM(C5:C14)</f>
        <v>0</v>
      </c>
      <c r="D15" s="3">
        <f>SUM(D5:D14)</f>
        <v>40800</v>
      </c>
      <c r="E15" s="2">
        <f t="shared" si="2"/>
        <v>27000</v>
      </c>
      <c r="F15" s="3">
        <f t="shared" si="2"/>
        <v>67800</v>
      </c>
      <c r="G15" s="2">
        <f t="shared" si="2"/>
        <v>700</v>
      </c>
      <c r="H15" s="2">
        <f t="shared" si="2"/>
        <v>67100</v>
      </c>
    </row>
    <row r="16" spans="1:8" x14ac:dyDescent="0.25">
      <c r="A16" s="5"/>
      <c r="B16" s="6"/>
      <c r="C16" s="6"/>
      <c r="D16" s="6"/>
      <c r="E16" s="6" t="s">
        <v>10</v>
      </c>
      <c r="F16" s="6"/>
      <c r="G16" s="6"/>
      <c r="H16" s="5"/>
    </row>
    <row r="17" spans="2:10" x14ac:dyDescent="0.25">
      <c r="B17" s="7" t="s">
        <v>11</v>
      </c>
      <c r="C17" s="7"/>
      <c r="D17" s="12"/>
      <c r="E17" s="8"/>
      <c r="F17" s="9"/>
      <c r="G17" s="10"/>
      <c r="H17" s="11"/>
      <c r="I17" s="10"/>
      <c r="J17" s="7"/>
    </row>
    <row r="18" spans="2:10" x14ac:dyDescent="0.25">
      <c r="B18" s="12" t="s">
        <v>12</v>
      </c>
      <c r="C18" s="12"/>
      <c r="D18" s="14" t="s">
        <v>14</v>
      </c>
      <c r="E18" s="12"/>
      <c r="F18" s="13"/>
      <c r="G18" s="12" t="s">
        <v>8</v>
      </c>
      <c r="H18" s="7"/>
      <c r="I18" s="7"/>
      <c r="J18" s="7"/>
    </row>
    <row r="19" spans="2:10" x14ac:dyDescent="0.25">
      <c r="B19" s="14" t="s">
        <v>13</v>
      </c>
      <c r="C19" s="14"/>
      <c r="D19" s="16">
        <f>E15</f>
        <v>27000</v>
      </c>
      <c r="E19" s="14" t="s">
        <v>15</v>
      </c>
      <c r="F19" s="14" t="s">
        <v>16</v>
      </c>
      <c r="G19" s="14" t="s">
        <v>13</v>
      </c>
      <c r="H19" s="14" t="s">
        <v>14</v>
      </c>
      <c r="I19" s="14" t="s">
        <v>15</v>
      </c>
      <c r="J19" s="14" t="s">
        <v>16</v>
      </c>
    </row>
    <row r="20" spans="2:10" x14ac:dyDescent="0.25">
      <c r="B20" s="15" t="s">
        <v>50</v>
      </c>
      <c r="C20" s="15"/>
      <c r="D20" s="16"/>
      <c r="E20" s="15"/>
      <c r="F20" s="15"/>
      <c r="G20" s="15" t="s">
        <v>50</v>
      </c>
      <c r="H20" s="16">
        <f>G15</f>
        <v>700</v>
      </c>
      <c r="I20" s="15"/>
      <c r="J20" s="15"/>
    </row>
    <row r="21" spans="2:10" x14ac:dyDescent="0.25">
      <c r="B21" s="15" t="s">
        <v>5</v>
      </c>
      <c r="C21" s="16"/>
      <c r="D21" s="24">
        <f>'JULY 20'!F31</f>
        <v>13000</v>
      </c>
      <c r="E21" s="15"/>
      <c r="F21" s="15"/>
      <c r="G21" s="15" t="s">
        <v>5</v>
      </c>
      <c r="H21" s="16">
        <f>'JULY 20'!J31</f>
        <v>-391</v>
      </c>
      <c r="I21" s="15"/>
      <c r="J21" s="15"/>
    </row>
    <row r="22" spans="2:10" x14ac:dyDescent="0.25">
      <c r="B22" s="17" t="s">
        <v>4</v>
      </c>
      <c r="I22" s="15"/>
      <c r="J22" s="15"/>
    </row>
    <row r="23" spans="2:10" x14ac:dyDescent="0.25">
      <c r="B23" s="15" t="s">
        <v>18</v>
      </c>
      <c r="C23" s="15"/>
      <c r="D23" s="18">
        <v>0.1</v>
      </c>
      <c r="E23" s="16"/>
      <c r="F23" s="15"/>
      <c r="G23" s="15" t="s">
        <v>18</v>
      </c>
      <c r="H23" s="18">
        <v>0.1</v>
      </c>
      <c r="I23" s="16"/>
      <c r="J23" s="15"/>
    </row>
    <row r="24" spans="2:10" x14ac:dyDescent="0.25">
      <c r="B24" s="14" t="s">
        <v>19</v>
      </c>
      <c r="D24" s="16"/>
      <c r="E24" s="14"/>
      <c r="F24" s="14"/>
      <c r="G24" s="14" t="s">
        <v>19</v>
      </c>
      <c r="H24" s="19"/>
      <c r="I24" s="14"/>
      <c r="J24" s="14"/>
    </row>
    <row r="25" spans="2:10" x14ac:dyDescent="0.25">
      <c r="B25" s="20"/>
      <c r="C25" s="18"/>
      <c r="D25" s="15"/>
      <c r="E25" s="15"/>
      <c r="F25" s="15"/>
      <c r="G25" s="20"/>
      <c r="H25" s="18"/>
      <c r="I25" s="15"/>
      <c r="J25" s="15"/>
    </row>
    <row r="26" spans="2:10" x14ac:dyDescent="0.25">
      <c r="B26" s="21"/>
      <c r="C26" s="21"/>
      <c r="D26" s="15"/>
      <c r="E26" s="15"/>
      <c r="F26" s="15"/>
      <c r="G26" s="21"/>
      <c r="H26" s="21"/>
      <c r="I26" s="15">
        <v>309</v>
      </c>
      <c r="J26" s="15"/>
    </row>
    <row r="27" spans="2:10" x14ac:dyDescent="0.25">
      <c r="B27" s="21"/>
      <c r="C27" s="21"/>
      <c r="D27" s="15"/>
      <c r="E27" s="15"/>
      <c r="F27" s="15"/>
      <c r="G27" s="21"/>
      <c r="H27" s="21"/>
      <c r="I27" s="15"/>
      <c r="J27" s="15"/>
    </row>
    <row r="28" spans="2:10" x14ac:dyDescent="0.25">
      <c r="B28" s="21"/>
      <c r="C28" s="21"/>
      <c r="D28" s="15"/>
      <c r="E28" s="15"/>
      <c r="F28" s="15"/>
      <c r="G28" s="21"/>
      <c r="H28" s="21"/>
      <c r="I28" s="15"/>
      <c r="J28" s="15"/>
    </row>
    <row r="29" spans="2:10" x14ac:dyDescent="0.25">
      <c r="B29" s="22"/>
      <c r="C29" s="22"/>
      <c r="D29" s="15"/>
      <c r="E29" s="15"/>
      <c r="F29" s="15"/>
      <c r="G29" s="22"/>
      <c r="H29" s="22"/>
      <c r="I29" s="15"/>
      <c r="J29" s="15"/>
    </row>
    <row r="30" spans="2:10" x14ac:dyDescent="0.25">
      <c r="B30" s="21"/>
      <c r="C30" s="21"/>
      <c r="D30" s="15"/>
      <c r="E30" s="23"/>
      <c r="F30" s="15"/>
      <c r="G30" s="15"/>
      <c r="H30" s="15"/>
      <c r="I30" s="15"/>
      <c r="J30" s="15"/>
    </row>
    <row r="31" spans="2:10" x14ac:dyDescent="0.25">
      <c r="B31" s="14" t="s">
        <v>20</v>
      </c>
      <c r="C31" s="14"/>
      <c r="D31" s="19">
        <f>D19+D20+D22-E23</f>
        <v>27000</v>
      </c>
      <c r="E31" s="19">
        <f>SUM(E25:E30)</f>
        <v>0</v>
      </c>
      <c r="F31" s="19">
        <f>D31-E31</f>
        <v>27000</v>
      </c>
      <c r="G31" s="14" t="s">
        <v>20</v>
      </c>
      <c r="H31" s="19">
        <f>H20+H21-I23</f>
        <v>309</v>
      </c>
      <c r="I31" s="19">
        <f>SUM(I25:I30)</f>
        <v>309</v>
      </c>
      <c r="J31" s="19">
        <f>H31-I31</f>
        <v>0</v>
      </c>
    </row>
    <row r="33" spans="2:8" x14ac:dyDescent="0.25">
      <c r="B33" t="s">
        <v>21</v>
      </c>
      <c r="E33" t="s">
        <v>22</v>
      </c>
      <c r="H33" t="s">
        <v>23</v>
      </c>
    </row>
    <row r="35" spans="2:8" x14ac:dyDescent="0.25">
      <c r="B35" t="s">
        <v>24</v>
      </c>
      <c r="E35" t="s">
        <v>25</v>
      </c>
      <c r="H3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</vt:lpstr>
      <vt:lpstr>JUNE 20</vt:lpstr>
      <vt:lpstr>JULY 20</vt:lpstr>
      <vt:lpstr>AUGUST 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dcterms:created xsi:type="dcterms:W3CDTF">2020-05-05T11:57:20Z</dcterms:created>
  <dcterms:modified xsi:type="dcterms:W3CDTF">2020-11-27T09:35:33Z</dcterms:modified>
</cp:coreProperties>
</file>