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720" yWindow="360" windowWidth="17955" windowHeight="11535" activeTab="2"/>
  </bookViews>
  <sheets>
    <sheet name="OCTOBER 21" sheetId="1" r:id="rId1"/>
    <sheet name="NOVEMBER 21" sheetId="2" r:id="rId2"/>
    <sheet name="DECEMBER 21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D11" i="3" l="1"/>
  <c r="D6" i="3"/>
  <c r="D7" i="3"/>
  <c r="D8" i="3"/>
  <c r="D9" i="3"/>
  <c r="D10" i="3"/>
  <c r="D5" i="3"/>
  <c r="G20" i="3"/>
  <c r="C20" i="3"/>
  <c r="D13" i="3"/>
  <c r="D12" i="3"/>
  <c r="G11" i="3"/>
  <c r="G19" i="3" s="1"/>
  <c r="G27" i="3" s="1"/>
  <c r="E11" i="3"/>
  <c r="C19" i="3" s="1"/>
  <c r="C11" i="3"/>
  <c r="F10" i="3"/>
  <c r="H10" i="3" s="1"/>
  <c r="F9" i="3"/>
  <c r="H9" i="3" s="1"/>
  <c r="F8" i="3"/>
  <c r="H8" i="3" s="1"/>
  <c r="F7" i="3"/>
  <c r="H7" i="3" s="1"/>
  <c r="F6" i="3"/>
  <c r="H6" i="3" s="1"/>
  <c r="F5" i="3"/>
  <c r="H5" i="3" s="1"/>
  <c r="H11" i="3" l="1"/>
  <c r="C27" i="3"/>
  <c r="D23" i="3"/>
  <c r="F11" i="3"/>
  <c r="M22" i="1"/>
  <c r="D27" i="3" l="1"/>
  <c r="H23" i="3"/>
  <c r="H27" i="3" s="1"/>
  <c r="E27" i="3"/>
  <c r="G11" i="2"/>
  <c r="G19" i="2" s="1"/>
  <c r="D13" i="2"/>
  <c r="D12" i="2"/>
  <c r="E11" i="2"/>
  <c r="C19" i="2" s="1"/>
  <c r="C11" i="2"/>
  <c r="H28" i="3" l="1"/>
  <c r="I27" i="3"/>
  <c r="C27" i="2"/>
  <c r="D23" i="2"/>
  <c r="E11" i="1"/>
  <c r="D27" i="2" l="1"/>
  <c r="E27" i="2" s="1"/>
  <c r="H23" i="2"/>
  <c r="G5" i="1"/>
  <c r="F5" i="1"/>
  <c r="H27" i="2" l="1"/>
  <c r="H28" i="2" s="1"/>
  <c r="C11" i="1"/>
  <c r="D13" i="1" l="1"/>
  <c r="D12" i="1"/>
  <c r="C19" i="1"/>
  <c r="F10" i="1"/>
  <c r="H10" i="1" s="1"/>
  <c r="D10" i="2" s="1"/>
  <c r="F10" i="2" s="1"/>
  <c r="H10" i="2" s="1"/>
  <c r="F9" i="1"/>
  <c r="H9" i="1" s="1"/>
  <c r="G11" i="1"/>
  <c r="G19" i="1" s="1"/>
  <c r="G27" i="1" s="1"/>
  <c r="F8" i="1"/>
  <c r="H8" i="1" s="1"/>
  <c r="D8" i="2" s="1"/>
  <c r="F8" i="2" s="1"/>
  <c r="H8" i="2" s="1"/>
  <c r="F7" i="1"/>
  <c r="H7" i="1" s="1"/>
  <c r="D7" i="2" s="1"/>
  <c r="F7" i="2" s="1"/>
  <c r="H7" i="2" s="1"/>
  <c r="F6" i="1"/>
  <c r="H6" i="1" s="1"/>
  <c r="D6" i="2" s="1"/>
  <c r="F6" i="2" s="1"/>
  <c r="H6" i="2" s="1"/>
  <c r="D9" i="2" l="1"/>
  <c r="F9" i="2" s="1"/>
  <c r="D23" i="1"/>
  <c r="C27" i="1"/>
  <c r="H5" i="1"/>
  <c r="D5" i="2" s="1"/>
  <c r="F5" i="2" s="1"/>
  <c r="H5" i="2" s="1"/>
  <c r="F11" i="1"/>
  <c r="D27" i="1"/>
  <c r="D11" i="1"/>
  <c r="H11" i="1" l="1"/>
  <c r="D11" i="2" s="1"/>
  <c r="H9" i="2"/>
  <c r="H11" i="2" s="1"/>
  <c r="F11" i="2"/>
  <c r="E27" i="1"/>
  <c r="C20" i="2" s="1"/>
  <c r="H23" i="1"/>
  <c r="H27" i="1" s="1"/>
  <c r="H28" i="1" l="1"/>
  <c r="I27" i="1"/>
  <c r="G20" i="2" s="1"/>
  <c r="G27" i="2" s="1"/>
  <c r="I27" i="2" s="1"/>
</calcChain>
</file>

<file path=xl/sharedStrings.xml><?xml version="1.0" encoding="utf-8"?>
<sst xmlns="http://schemas.openxmlformats.org/spreadsheetml/2006/main" count="147" uniqueCount="40">
  <si>
    <t xml:space="preserve">RENT STATEMENT </t>
  </si>
  <si>
    <t xml:space="preserve">                                                                                                                          </t>
  </si>
  <si>
    <t>NAME</t>
  </si>
  <si>
    <t>BF</t>
  </si>
  <si>
    <t>RENT</t>
  </si>
  <si>
    <t>TOTAL DUE</t>
  </si>
  <si>
    <t>BALANCE</t>
  </si>
  <si>
    <t>TOTAL</t>
  </si>
  <si>
    <t>SUMMARY</t>
  </si>
  <si>
    <t xml:space="preserve">EXPECTED </t>
  </si>
  <si>
    <t>PAID</t>
  </si>
  <si>
    <t xml:space="preserve">DETAILS </t>
  </si>
  <si>
    <t xml:space="preserve">CR </t>
  </si>
  <si>
    <t>DR</t>
  </si>
  <si>
    <t>BL</t>
  </si>
  <si>
    <t>DEDUCTION</t>
  </si>
  <si>
    <t xml:space="preserve">COMMISSION </t>
  </si>
  <si>
    <t>PREPARED BY</t>
  </si>
  <si>
    <t>APPROVED  BY</t>
  </si>
  <si>
    <t>RECEIVED BY</t>
  </si>
  <si>
    <t>GRACE</t>
  </si>
  <si>
    <t>OCTOBER</t>
  </si>
  <si>
    <t>FOR THE MONTH OF OCTOBER 2021</t>
  </si>
  <si>
    <t xml:space="preserve">WAMUYU PLOT </t>
  </si>
  <si>
    <t>BENSON CARNEY</t>
  </si>
  <si>
    <t xml:space="preserve">MITRIN IMINZA </t>
  </si>
  <si>
    <t>SAFIA WANJIRU</t>
  </si>
  <si>
    <t>RUTH KULUO</t>
  </si>
  <si>
    <t>SHOP-5</t>
  </si>
  <si>
    <t>FLORENCE</t>
  </si>
  <si>
    <t>DEPOSIT</t>
  </si>
  <si>
    <t>B/F</t>
  </si>
  <si>
    <t>MARY WANGUI</t>
  </si>
  <si>
    <t>PAID ON 8/10</t>
  </si>
  <si>
    <t xml:space="preserve">WAMUYU </t>
  </si>
  <si>
    <t>VINCENT JOSPHAT</t>
  </si>
  <si>
    <t>FOR THE MONTH OF NOVEMBER 21</t>
  </si>
  <si>
    <t>NOV</t>
  </si>
  <si>
    <t>FOR THE MONTH OF DECEMBER 21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</si>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</sst>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0;\-#,##0.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8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1" xfId="0" applyFont="1" applyBorder="1"/>
    <xf numFmtId="49" fontId="5" fillId="0" borderId="1" xfId="0" applyNumberFormat="1" applyFont="1" applyBorder="1" applyAlignment="1">
      <alignment horizontal="center"/>
    </xf>
    <xf numFmtId="0" fontId="6" fillId="0" borderId="1" xfId="0" applyFont="1" applyBorder="1"/>
    <xf numFmtId="49" fontId="5" fillId="0" borderId="1" xfId="0" applyNumberFormat="1" applyFont="1" applyFill="1" applyBorder="1" applyAlignment="1">
      <alignment horizontal="center"/>
    </xf>
    <xf numFmtId="3" fontId="4" fillId="0" borderId="1" xfId="0" applyNumberFormat="1" applyFont="1" applyBorder="1"/>
    <xf numFmtId="3" fontId="7" fillId="0" borderId="1" xfId="0" applyNumberFormat="1" applyFont="1" applyBorder="1"/>
    <xf numFmtId="0" fontId="8" fillId="0" borderId="1" xfId="0" applyFont="1" applyBorder="1"/>
    <xf numFmtId="0" fontId="4" fillId="0" borderId="1" xfId="0" applyFont="1" applyFill="1" applyBorder="1"/>
    <xf numFmtId="49" fontId="9" fillId="0" borderId="1" xfId="0" applyNumberFormat="1" applyFont="1" applyBorder="1"/>
    <xf numFmtId="3" fontId="6" fillId="0" borderId="1" xfId="0" applyNumberFormat="1" applyFont="1" applyBorder="1"/>
    <xf numFmtId="3" fontId="10" fillId="0" borderId="1" xfId="0" applyNumberFormat="1" applyFont="1" applyBorder="1"/>
    <xf numFmtId="49" fontId="11" fillId="0" borderId="1" xfId="0" applyNumberFormat="1" applyFont="1" applyBorder="1"/>
    <xf numFmtId="4" fontId="4" fillId="0" borderId="1" xfId="0" applyNumberFormat="1" applyFont="1" applyBorder="1"/>
    <xf numFmtId="164" fontId="12" fillId="0" borderId="1" xfId="0" applyNumberFormat="1" applyFont="1" applyBorder="1"/>
    <xf numFmtId="0" fontId="4" fillId="0" borderId="0" xfId="0" applyFont="1" applyBorder="1"/>
    <xf numFmtId="49" fontId="11" fillId="0" borderId="0" xfId="0" applyNumberFormat="1" applyFont="1" applyBorder="1"/>
    <xf numFmtId="4" fontId="4" fillId="0" borderId="0" xfId="0" applyNumberFormat="1" applyFont="1" applyBorder="1"/>
    <xf numFmtId="164" fontId="12" fillId="0" borderId="0" xfId="0" applyNumberFormat="1" applyFont="1" applyBorder="1"/>
    <xf numFmtId="0" fontId="1" fillId="0" borderId="0" xfId="0" applyFont="1"/>
    <xf numFmtId="9" fontId="4" fillId="0" borderId="1" xfId="0" applyNumberFormat="1" applyFont="1" applyBorder="1"/>
    <xf numFmtId="43" fontId="0" fillId="0" borderId="0" xfId="0" applyNumberFormat="1"/>
    <xf numFmtId="3" fontId="8" fillId="0" borderId="1" xfId="0" applyNumberFormat="1" applyFont="1" applyBorder="1"/>
    <xf numFmtId="3" fontId="0" fillId="0" borderId="0" xfId="0" applyNumberFormat="1"/>
    <xf numFmtId="0" fontId="4" fillId="0" borderId="1" xfId="0" applyFont="1" applyBorder="1" applyAlignment="1">
      <alignment horizontal="righ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" xfId="0" applyFont="1" applyBorder="1"/>
    <xf numFmtId="0" fontId="1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 2017"/>
      <sheetName val="JUNE 2017"/>
      <sheetName val="JULY 2017"/>
      <sheetName val="AUGUST  2017"/>
      <sheetName val="SEPTEMBER 2017"/>
      <sheetName val="OCT 2017"/>
      <sheetName val="NOV"/>
      <sheetName val="DEC"/>
      <sheetName val="JAN"/>
      <sheetName val="FEB18"/>
      <sheetName val="MARCH"/>
      <sheetName val="APRIL"/>
      <sheetName val="MAY"/>
      <sheetName val="JUNE"/>
      <sheetName val="JULY"/>
      <sheetName val="AUG"/>
      <sheetName val="SEP"/>
      <sheetName val="OCT"/>
      <sheetName val="NOVEMBER"/>
      <sheetName val="DECEMBER"/>
      <sheetName val="JANUARY "/>
      <sheetName val="FEBRUARY "/>
      <sheetName val="MARCH "/>
      <sheetName val="APRIL "/>
      <sheetName val="MAY "/>
      <sheetName val="JUNE "/>
      <sheetName val="JULY  "/>
      <sheetName val="AUGUST 19"/>
      <sheetName val="SEPTEMBER 19"/>
      <sheetName val="OCTOBER 19"/>
      <sheetName val="NOVEMBER 19"/>
      <sheetName val="DECEMBER 19"/>
      <sheetName val="JANUARY 20"/>
      <sheetName val="FEBRUARY 20"/>
      <sheetName val="MARCH 20"/>
      <sheetName val="APRIL 20"/>
      <sheetName val="MAY 20"/>
      <sheetName val="JUNE 20"/>
      <sheetName val="JULY 20"/>
      <sheetName val="AUG 20"/>
      <sheetName val="SEPTEMBER 20"/>
      <sheetName val="OCTOBER 20"/>
      <sheetName val="NOVEMBER20"/>
      <sheetName val="DECEMBER 20"/>
      <sheetName val="JANUARY 21"/>
      <sheetName val="FEBRUARY21"/>
      <sheetName val="MARCH 21"/>
      <sheetName val="APRIL 21"/>
      <sheetName val="MAY 21"/>
      <sheetName val="JUNE 21"/>
      <sheetName val="JULY 21"/>
      <sheetName val="AUGUST 21"/>
      <sheetName val="SEPT 21"/>
      <sheetName val="OCT 21"/>
      <sheetName val="NOVEMBER 21"/>
      <sheetName val="DECEMBER 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7">
          <cell r="G17">
            <v>0</v>
          </cell>
        </row>
        <row r="18">
          <cell r="G18" t="str">
            <v xml:space="preserve">CR </v>
          </cell>
        </row>
        <row r="19">
          <cell r="G19">
            <v>52000</v>
          </cell>
        </row>
        <row r="20">
          <cell r="G20">
            <v>-2704</v>
          </cell>
        </row>
        <row r="21">
          <cell r="G21">
            <v>-2704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K26" sqref="K26"/>
    </sheetView>
  </sheetViews>
  <sheetFormatPr defaultRowHeight="15" x14ac:dyDescent="0.25"/>
  <cols>
    <col min="2" max="3" width="14.28515625" customWidth="1"/>
    <col min="4" max="4" width="8.7109375" customWidth="1"/>
    <col min="6" max="6" width="12.7109375" customWidth="1"/>
    <col min="7" max="7" width="12.5703125" customWidth="1"/>
  </cols>
  <sheetData>
    <row r="1" spans="1:10" ht="15.75" x14ac:dyDescent="0.25">
      <c r="D1" s="45" t="s">
        <v>23</v>
      </c>
      <c r="E1" s="45"/>
      <c r="F1" s="45"/>
      <c r="G1" s="45"/>
    </row>
    <row r="2" spans="1:10" ht="15.75" x14ac:dyDescent="0.25">
      <c r="A2" s="1"/>
      <c r="B2" s="1"/>
      <c r="C2" s="1"/>
      <c r="D2" s="44" t="s">
        <v>0</v>
      </c>
      <c r="E2" s="44"/>
      <c r="F2" s="44"/>
      <c r="G2" s="44"/>
    </row>
    <row r="3" spans="1:10" ht="15.75" x14ac:dyDescent="0.25">
      <c r="A3" s="1"/>
      <c r="B3" s="2" t="s">
        <v>1</v>
      </c>
      <c r="C3" s="2"/>
      <c r="D3" s="43" t="s">
        <v>22</v>
      </c>
      <c r="E3" s="43"/>
      <c r="F3" s="43"/>
      <c r="G3" s="43"/>
    </row>
    <row r="4" spans="1:10" ht="26.25" customHeight="1" x14ac:dyDescent="0.25">
      <c r="A4" s="3"/>
      <c r="B4" s="4" t="s">
        <v>2</v>
      </c>
      <c r="C4" s="4" t="s">
        <v>30</v>
      </c>
      <c r="D4" s="4" t="s">
        <v>3</v>
      </c>
      <c r="E4" s="4" t="s">
        <v>4</v>
      </c>
      <c r="F4" s="5" t="s">
        <v>5</v>
      </c>
      <c r="G4" s="4" t="s">
        <v>10</v>
      </c>
      <c r="H4" s="6" t="s">
        <v>6</v>
      </c>
    </row>
    <row r="5" spans="1:10" x14ac:dyDescent="0.25">
      <c r="A5" s="3">
        <v>1</v>
      </c>
      <c r="B5" s="3" t="s">
        <v>24</v>
      </c>
      <c r="C5" s="3">
        <v>5500</v>
      </c>
      <c r="D5" s="7"/>
      <c r="E5" s="3">
        <v>5500</v>
      </c>
      <c r="F5" s="7">
        <f>D5+E5+C5</f>
        <v>11000</v>
      </c>
      <c r="G5" s="8">
        <f>5500+5500</f>
        <v>11000</v>
      </c>
      <c r="H5" s="7">
        <f t="shared" ref="H5:H10" si="0">F5-G5</f>
        <v>0</v>
      </c>
    </row>
    <row r="6" spans="1:10" x14ac:dyDescent="0.25">
      <c r="A6" s="3">
        <v>2</v>
      </c>
      <c r="B6" s="9" t="s">
        <v>25</v>
      </c>
      <c r="C6" s="9"/>
      <c r="D6" s="7"/>
      <c r="E6" s="3">
        <v>5500</v>
      </c>
      <c r="F6" s="7">
        <f>D6+E6</f>
        <v>5500</v>
      </c>
      <c r="G6" s="8">
        <v>5500</v>
      </c>
      <c r="H6" s="7">
        <f t="shared" si="0"/>
        <v>0</v>
      </c>
    </row>
    <row r="7" spans="1:10" x14ac:dyDescent="0.25">
      <c r="A7" s="3">
        <v>3</v>
      </c>
      <c r="B7" s="3" t="s">
        <v>32</v>
      </c>
      <c r="C7" s="3"/>
      <c r="D7" s="7"/>
      <c r="E7" s="3">
        <v>1600</v>
      </c>
      <c r="F7" s="7">
        <f>D7+E7</f>
        <v>1600</v>
      </c>
      <c r="G7" s="8"/>
      <c r="H7" s="7">
        <f t="shared" si="0"/>
        <v>1600</v>
      </c>
    </row>
    <row r="8" spans="1:10" x14ac:dyDescent="0.25">
      <c r="A8" s="3">
        <v>4</v>
      </c>
      <c r="B8" s="3" t="s">
        <v>26</v>
      </c>
      <c r="C8" s="3"/>
      <c r="D8" s="7"/>
      <c r="E8" s="3">
        <v>5500</v>
      </c>
      <c r="F8" s="7">
        <f>D8+E8</f>
        <v>5500</v>
      </c>
      <c r="G8" s="8">
        <v>5500</v>
      </c>
      <c r="H8" s="7">
        <f t="shared" si="0"/>
        <v>0</v>
      </c>
    </row>
    <row r="9" spans="1:10" x14ac:dyDescent="0.25">
      <c r="A9" s="26" t="s">
        <v>28</v>
      </c>
      <c r="B9" s="10" t="s">
        <v>27</v>
      </c>
      <c r="D9" s="7"/>
      <c r="E9" s="3">
        <v>3000</v>
      </c>
      <c r="F9" s="7">
        <f>D9+E9</f>
        <v>3000</v>
      </c>
      <c r="G9" s="8">
        <v>3500</v>
      </c>
      <c r="H9" s="7">
        <f t="shared" si="0"/>
        <v>-500</v>
      </c>
    </row>
    <row r="10" spans="1:10" x14ac:dyDescent="0.25">
      <c r="A10" s="3">
        <v>6</v>
      </c>
      <c r="B10" s="10" t="s">
        <v>35</v>
      </c>
      <c r="C10" s="10"/>
      <c r="D10" s="7"/>
      <c r="E10" s="3">
        <v>3500</v>
      </c>
      <c r="F10" s="7">
        <f>D10+E10</f>
        <v>3500</v>
      </c>
      <c r="G10" s="8">
        <v>3500</v>
      </c>
      <c r="H10" s="7">
        <f t="shared" si="0"/>
        <v>0</v>
      </c>
    </row>
    <row r="11" spans="1:10" x14ac:dyDescent="0.25">
      <c r="A11" s="3"/>
      <c r="B11" s="11" t="s">
        <v>7</v>
      </c>
      <c r="C11" s="11">
        <f t="shared" ref="C11:H11" si="1">SUM(C5:C10)</f>
        <v>5500</v>
      </c>
      <c r="D11" s="7">
        <f t="shared" si="1"/>
        <v>0</v>
      </c>
      <c r="E11" s="5">
        <f>SUM(E5:E10)</f>
        <v>24600</v>
      </c>
      <c r="F11" s="12">
        <f t="shared" si="1"/>
        <v>30100</v>
      </c>
      <c r="G11" s="13">
        <f t="shared" si="1"/>
        <v>29000</v>
      </c>
      <c r="H11" s="12">
        <f t="shared" si="1"/>
        <v>1100</v>
      </c>
    </row>
    <row r="12" spans="1:10" x14ac:dyDescent="0.25">
      <c r="A12" s="3"/>
      <c r="B12" s="14"/>
      <c r="C12" s="10"/>
      <c r="D12" s="7">
        <f>'[1]JANUARY 21'!G12:G20</f>
        <v>0</v>
      </c>
      <c r="E12" s="3"/>
      <c r="F12" s="15"/>
      <c r="G12" s="16"/>
      <c r="H12" s="15"/>
    </row>
    <row r="13" spans="1:10" x14ac:dyDescent="0.25">
      <c r="A13" s="17"/>
      <c r="B13" s="18"/>
      <c r="C13" s="18"/>
      <c r="D13" s="7">
        <f>'[1]JANUARY 21'!G13:G21</f>
        <v>0</v>
      </c>
      <c r="E13" s="17"/>
      <c r="F13" s="19"/>
      <c r="G13" s="20"/>
      <c r="H13" s="19"/>
    </row>
    <row r="14" spans="1:10" x14ac:dyDescent="0.25">
      <c r="A14" s="17"/>
      <c r="B14" s="18"/>
      <c r="C14" s="18"/>
      <c r="D14" s="18"/>
      <c r="E14" s="17"/>
      <c r="F14" s="19"/>
      <c r="G14" s="20"/>
      <c r="H14" s="19"/>
    </row>
    <row r="15" spans="1:10" x14ac:dyDescent="0.25">
      <c r="A15" s="17"/>
      <c r="B15" s="18"/>
      <c r="C15" s="18"/>
      <c r="D15" s="18"/>
      <c r="E15" s="17"/>
      <c r="F15" s="19"/>
      <c r="G15" s="20"/>
      <c r="H15" s="19"/>
    </row>
    <row r="16" spans="1:10" ht="23.25" x14ac:dyDescent="0.35">
      <c r="B16" s="47" t="s">
        <v>8</v>
      </c>
      <c r="C16" s="47"/>
      <c r="D16" s="47"/>
      <c r="E16" s="47"/>
      <c r="F16" s="47"/>
      <c r="G16" s="47"/>
      <c r="H16" s="47"/>
      <c r="I16" s="47"/>
      <c r="J16" s="47"/>
    </row>
    <row r="17" spans="1:14" ht="18.75" customHeight="1" x14ac:dyDescent="0.25">
      <c r="A17" s="21"/>
      <c r="B17" s="46" t="s">
        <v>9</v>
      </c>
      <c r="C17" s="46"/>
      <c r="D17" s="46"/>
      <c r="E17" s="46"/>
      <c r="F17" s="46"/>
      <c r="G17" s="46" t="s">
        <v>10</v>
      </c>
      <c r="H17" s="46"/>
      <c r="I17" s="46"/>
      <c r="J17" s="46"/>
    </row>
    <row r="18" spans="1:14" ht="24" customHeight="1" x14ac:dyDescent="0.25">
      <c r="B18" s="36" t="s">
        <v>11</v>
      </c>
      <c r="C18" s="36" t="s">
        <v>12</v>
      </c>
      <c r="D18" s="36" t="s">
        <v>13</v>
      </c>
      <c r="E18" s="36" t="s">
        <v>14</v>
      </c>
      <c r="F18" s="36" t="s">
        <v>11</v>
      </c>
      <c r="G18" s="36" t="s">
        <v>12</v>
      </c>
      <c r="H18" s="36" t="s">
        <v>13</v>
      </c>
      <c r="I18" s="36" t="s">
        <v>14</v>
      </c>
    </row>
    <row r="19" spans="1:14" x14ac:dyDescent="0.25">
      <c r="B19" s="29" t="s">
        <v>21</v>
      </c>
      <c r="C19" s="7">
        <f>E11</f>
        <v>24600</v>
      </c>
      <c r="D19" s="3"/>
      <c r="E19" s="3"/>
      <c r="F19" s="29" t="s">
        <v>21</v>
      </c>
      <c r="G19" s="7">
        <f>G11</f>
        <v>29000</v>
      </c>
      <c r="H19" s="3"/>
      <c r="I19" s="3"/>
    </row>
    <row r="20" spans="1:14" x14ac:dyDescent="0.25">
      <c r="B20" s="29" t="s">
        <v>31</v>
      </c>
      <c r="C20" s="7"/>
      <c r="D20" s="3"/>
      <c r="E20" s="3"/>
      <c r="F20" s="29" t="s">
        <v>31</v>
      </c>
      <c r="G20" s="7"/>
      <c r="H20" s="3"/>
      <c r="I20" s="3"/>
    </row>
    <row r="21" spans="1:14" x14ac:dyDescent="0.25">
      <c r="B21" s="29" t="s">
        <v>30</v>
      </c>
      <c r="C21" s="7">
        <v>5500</v>
      </c>
      <c r="D21" s="7"/>
      <c r="E21" s="3"/>
      <c r="F21" s="29"/>
      <c r="G21" s="7"/>
      <c r="H21" s="7"/>
      <c r="I21" s="3"/>
    </row>
    <row r="22" spans="1:14" x14ac:dyDescent="0.25">
      <c r="B22" s="30" t="s">
        <v>15</v>
      </c>
      <c r="C22" s="3"/>
      <c r="D22" s="3"/>
      <c r="E22" s="3"/>
      <c r="F22" s="30" t="s">
        <v>15</v>
      </c>
      <c r="G22" s="3"/>
      <c r="H22" s="3"/>
      <c r="I22" s="3"/>
      <c r="M22">
        <f>2000/2.4</f>
        <v>833.33333333333337</v>
      </c>
    </row>
    <row r="23" spans="1:14" x14ac:dyDescent="0.25">
      <c r="B23" s="29" t="s">
        <v>16</v>
      </c>
      <c r="C23" s="22">
        <v>7.0000000000000007E-2</v>
      </c>
      <c r="D23" s="3">
        <f>C23*C19</f>
        <v>1722.0000000000002</v>
      </c>
      <c r="F23" s="29" t="s">
        <v>16</v>
      </c>
      <c r="G23" s="22">
        <v>7.0000000000000007E-2</v>
      </c>
      <c r="H23" s="3">
        <f>D23</f>
        <v>1722.0000000000002</v>
      </c>
      <c r="I23" s="3"/>
      <c r="N23" s="25"/>
    </row>
    <row r="24" spans="1:14" x14ac:dyDescent="0.25">
      <c r="B24" s="31" t="s">
        <v>33</v>
      </c>
      <c r="C24" s="3"/>
      <c r="D24" s="3">
        <v>26890</v>
      </c>
      <c r="E24" s="3"/>
      <c r="F24" s="31" t="s">
        <v>33</v>
      </c>
      <c r="G24" s="3"/>
      <c r="H24" s="3">
        <v>26890</v>
      </c>
      <c r="I24" s="3"/>
      <c r="N24" s="25"/>
    </row>
    <row r="25" spans="1:14" x14ac:dyDescent="0.25">
      <c r="B25" s="32" t="s">
        <v>33</v>
      </c>
      <c r="D25" s="3">
        <v>1488</v>
      </c>
      <c r="E25" s="3"/>
      <c r="F25" s="32" t="s">
        <v>33</v>
      </c>
      <c r="H25" s="3">
        <v>1488</v>
      </c>
      <c r="I25" s="3"/>
    </row>
    <row r="26" spans="1:14" x14ac:dyDescent="0.25">
      <c r="B26" s="29"/>
      <c r="C26" s="3"/>
      <c r="D26" s="3"/>
      <c r="E26" s="3"/>
      <c r="F26" s="29"/>
      <c r="G26" s="3"/>
      <c r="H26" s="3"/>
      <c r="I26" s="3"/>
    </row>
    <row r="27" spans="1:14" ht="21.75" customHeight="1" x14ac:dyDescent="0.25">
      <c r="A27" s="23"/>
      <c r="B27" s="34" t="s">
        <v>7</v>
      </c>
      <c r="C27" s="24">
        <f>C19+C21</f>
        <v>30100</v>
      </c>
      <c r="D27" s="24">
        <f>SUM(D21:D26)</f>
        <v>30100</v>
      </c>
      <c r="E27" s="24">
        <f>C27-D27</f>
        <v>0</v>
      </c>
      <c r="F27" s="34" t="s">
        <v>7</v>
      </c>
      <c r="G27" s="24">
        <f>G19+G21</f>
        <v>29000</v>
      </c>
      <c r="H27" s="24">
        <f>SUM(H21:H26)</f>
        <v>30100</v>
      </c>
      <c r="I27" s="24">
        <f>G27-H27</f>
        <v>-1100</v>
      </c>
    </row>
    <row r="28" spans="1:14" x14ac:dyDescent="0.25">
      <c r="A28" s="23"/>
      <c r="B28" s="1"/>
      <c r="C28" s="1"/>
      <c r="D28" s="1"/>
      <c r="H28" s="25">
        <f>H27-H23-H21</f>
        <v>28378</v>
      </c>
    </row>
    <row r="29" spans="1:14" ht="24.75" customHeight="1" x14ac:dyDescent="0.25">
      <c r="B29" s="35" t="s">
        <v>17</v>
      </c>
      <c r="C29" s="35"/>
      <c r="D29" s="41" t="s">
        <v>18</v>
      </c>
      <c r="E29" s="41"/>
      <c r="F29" s="41"/>
      <c r="G29" s="41" t="s">
        <v>19</v>
      </c>
      <c r="H29" s="41"/>
    </row>
    <row r="30" spans="1:14" x14ac:dyDescent="0.25">
      <c r="E30" s="1"/>
    </row>
    <row r="31" spans="1:14" ht="20.25" customHeight="1" x14ac:dyDescent="0.25">
      <c r="B31" s="27" t="s">
        <v>29</v>
      </c>
      <c r="C31" s="28"/>
      <c r="D31" s="27"/>
      <c r="E31" s="27" t="s">
        <v>20</v>
      </c>
      <c r="F31" s="33"/>
      <c r="G31" s="42" t="s">
        <v>34</v>
      </c>
      <c r="H31" s="42"/>
    </row>
  </sheetData>
  <mergeCells count="9">
    <mergeCell ref="G29:H29"/>
    <mergeCell ref="G31:H31"/>
    <mergeCell ref="D3:G3"/>
    <mergeCell ref="D2:G2"/>
    <mergeCell ref="D1:G1"/>
    <mergeCell ref="B17:F17"/>
    <mergeCell ref="G17:J17"/>
    <mergeCell ref="B16:J16"/>
    <mergeCell ref="D29:F29"/>
  </mergeCells>
  <conditionalFormatting sqref="B5:C8 B10:C10 B9 C12">
    <cfRule type="containsText" dxfId="5" priority="1" operator="containsText" text="VACCANT">
      <formula>NOT(ISERROR(SEARCH("VACCANT",B5)))</formula>
    </cfRule>
    <cfRule type="containsText" dxfId="4" priority="2" operator="containsText" text="VACCANT">
      <formula>NOT(ISERROR(SEARCH("VACCANT",B5)))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13" workbookViewId="0">
      <selection sqref="A1:K32"/>
    </sheetView>
  </sheetViews>
  <sheetFormatPr defaultRowHeight="15" x14ac:dyDescent="0.25"/>
  <cols>
    <col min="2" max="3" width="14.28515625" customWidth="1"/>
    <col min="4" max="4" width="8.7109375" customWidth="1"/>
    <col min="6" max="6" width="12.7109375" customWidth="1"/>
    <col min="7" max="7" width="12.5703125" customWidth="1"/>
  </cols>
  <sheetData>
    <row r="1" spans="1:10" ht="15.75" x14ac:dyDescent="0.25">
      <c r="D1" s="45" t="s">
        <v>23</v>
      </c>
      <c r="E1" s="45"/>
      <c r="F1" s="45"/>
      <c r="G1" s="45"/>
    </row>
    <row r="2" spans="1:10" ht="15.75" x14ac:dyDescent="0.25">
      <c r="A2" s="1"/>
      <c r="B2" s="1"/>
      <c r="C2" s="1"/>
      <c r="D2" s="44" t="s">
        <v>0</v>
      </c>
      <c r="E2" s="44"/>
      <c r="F2" s="44"/>
      <c r="G2" s="44"/>
    </row>
    <row r="3" spans="1:10" ht="15.75" x14ac:dyDescent="0.25">
      <c r="A3" s="1"/>
      <c r="B3" s="2" t="s">
        <v>1</v>
      </c>
      <c r="C3" s="2"/>
      <c r="D3" s="43" t="s">
        <v>36</v>
      </c>
      <c r="E3" s="43"/>
      <c r="F3" s="43"/>
      <c r="G3" s="43"/>
    </row>
    <row r="4" spans="1:10" ht="26.25" customHeight="1" x14ac:dyDescent="0.25">
      <c r="A4" s="3"/>
      <c r="B4" s="4" t="s">
        <v>2</v>
      </c>
      <c r="C4" s="4" t="s">
        <v>30</v>
      </c>
      <c r="D4" s="4" t="s">
        <v>3</v>
      </c>
      <c r="E4" s="4" t="s">
        <v>4</v>
      </c>
      <c r="F4" s="5" t="s">
        <v>5</v>
      </c>
      <c r="G4" s="4" t="s">
        <v>10</v>
      </c>
      <c r="H4" s="6" t="s">
        <v>6</v>
      </c>
    </row>
    <row r="5" spans="1:10" x14ac:dyDescent="0.25">
      <c r="A5" s="3">
        <v>1</v>
      </c>
      <c r="B5" s="3" t="s">
        <v>24</v>
      </c>
      <c r="C5" s="3"/>
      <c r="D5" s="7">
        <f>'OCTOBER 21'!H5</f>
        <v>0</v>
      </c>
      <c r="E5" s="3">
        <v>5500</v>
      </c>
      <c r="F5" s="7">
        <f>D5+E5+C5</f>
        <v>5500</v>
      </c>
      <c r="G5" s="8">
        <v>5500</v>
      </c>
      <c r="H5" s="7">
        <f t="shared" ref="H5:H10" si="0">F5-G5</f>
        <v>0</v>
      </c>
    </row>
    <row r="6" spans="1:10" x14ac:dyDescent="0.25">
      <c r="A6" s="3">
        <v>2</v>
      </c>
      <c r="B6" s="9" t="s">
        <v>25</v>
      </c>
      <c r="C6" s="9"/>
      <c r="D6" s="7">
        <f>'OCTOBER 21'!H6</f>
        <v>0</v>
      </c>
      <c r="E6" s="3">
        <v>5500</v>
      </c>
      <c r="F6" s="7">
        <f>D6+E6</f>
        <v>5500</v>
      </c>
      <c r="G6" s="8">
        <v>5500</v>
      </c>
      <c r="H6" s="7">
        <f t="shared" si="0"/>
        <v>0</v>
      </c>
    </row>
    <row r="7" spans="1:10" x14ac:dyDescent="0.25">
      <c r="A7" s="3">
        <v>3</v>
      </c>
      <c r="B7" s="3" t="s">
        <v>32</v>
      </c>
      <c r="C7" s="3"/>
      <c r="D7" s="7">
        <f>'OCTOBER 21'!H7</f>
        <v>1600</v>
      </c>
      <c r="E7" s="3">
        <v>5500</v>
      </c>
      <c r="F7" s="7">
        <f>D7+E7</f>
        <v>7100</v>
      </c>
      <c r="G7" s="8">
        <v>5500</v>
      </c>
      <c r="H7" s="7">
        <f t="shared" si="0"/>
        <v>1600</v>
      </c>
    </row>
    <row r="8" spans="1:10" x14ac:dyDescent="0.25">
      <c r="A8" s="3">
        <v>4</v>
      </c>
      <c r="B8" s="3" t="s">
        <v>26</v>
      </c>
      <c r="C8" s="3"/>
      <c r="D8" s="7">
        <f>'OCTOBER 21'!H8</f>
        <v>0</v>
      </c>
      <c r="E8" s="3">
        <v>5500</v>
      </c>
      <c r="F8" s="7">
        <f>D8+E8</f>
        <v>5500</v>
      </c>
      <c r="G8" s="8">
        <v>5500</v>
      </c>
      <c r="H8" s="7">
        <f t="shared" si="0"/>
        <v>0</v>
      </c>
    </row>
    <row r="9" spans="1:10" x14ac:dyDescent="0.25">
      <c r="A9" s="26" t="s">
        <v>28</v>
      </c>
      <c r="B9" s="10" t="s">
        <v>27</v>
      </c>
      <c r="D9" s="7">
        <f>'OCTOBER 21'!H9</f>
        <v>-500</v>
      </c>
      <c r="E9" s="3">
        <v>3000</v>
      </c>
      <c r="F9" s="7">
        <f>D9+E9</f>
        <v>2500</v>
      </c>
      <c r="G9" s="8">
        <v>2500</v>
      </c>
      <c r="H9" s="7">
        <f t="shared" si="0"/>
        <v>0</v>
      </c>
    </row>
    <row r="10" spans="1:10" x14ac:dyDescent="0.25">
      <c r="A10" s="3">
        <v>6</v>
      </c>
      <c r="B10" s="10" t="s">
        <v>35</v>
      </c>
      <c r="C10" s="10"/>
      <c r="D10" s="7">
        <f>'OCTOBER 21'!H10</f>
        <v>0</v>
      </c>
      <c r="E10" s="3">
        <v>3500</v>
      </c>
      <c r="F10" s="7">
        <f>D10+E10</f>
        <v>3500</v>
      </c>
      <c r="G10" s="8">
        <v>3500</v>
      </c>
      <c r="H10" s="7">
        <f t="shared" si="0"/>
        <v>0</v>
      </c>
    </row>
    <row r="11" spans="1:10" x14ac:dyDescent="0.25">
      <c r="A11" s="3"/>
      <c r="B11" s="11" t="s">
        <v>7</v>
      </c>
      <c r="C11" s="11">
        <f t="shared" ref="C11:H11" si="1">SUM(C5:C10)</f>
        <v>0</v>
      </c>
      <c r="D11" s="7">
        <f>'OCTOBER 21'!H11</f>
        <v>1100</v>
      </c>
      <c r="E11" s="5">
        <f>SUM(E5:E10)</f>
        <v>28500</v>
      </c>
      <c r="F11" s="12">
        <f t="shared" si="1"/>
        <v>29600</v>
      </c>
      <c r="G11" s="13">
        <f t="shared" si="1"/>
        <v>28000</v>
      </c>
      <c r="H11" s="12">
        <f t="shared" si="1"/>
        <v>1600</v>
      </c>
    </row>
    <row r="12" spans="1:10" x14ac:dyDescent="0.25">
      <c r="A12" s="3"/>
      <c r="B12" s="14"/>
      <c r="C12" s="10"/>
      <c r="D12" s="7">
        <f>'[1]JANUARY 21'!G12:G20</f>
        <v>0</v>
      </c>
      <c r="E12" s="3"/>
      <c r="F12" s="15"/>
      <c r="G12" s="16"/>
      <c r="H12" s="15"/>
    </row>
    <row r="13" spans="1:10" x14ac:dyDescent="0.25">
      <c r="A13" s="17"/>
      <c r="B13" s="18"/>
      <c r="C13" s="18"/>
      <c r="D13" s="7">
        <f>'[1]JANUARY 21'!G13:G21</f>
        <v>0</v>
      </c>
      <c r="E13" s="17"/>
      <c r="F13" s="19"/>
      <c r="G13" s="20"/>
      <c r="H13" s="19"/>
    </row>
    <row r="14" spans="1:10" x14ac:dyDescent="0.25">
      <c r="A14" s="17"/>
      <c r="B14" s="18"/>
      <c r="C14" s="18"/>
      <c r="D14" s="18"/>
      <c r="E14" s="17"/>
      <c r="F14" s="19"/>
      <c r="G14" s="20"/>
      <c r="H14" s="19"/>
    </row>
    <row r="15" spans="1:10" x14ac:dyDescent="0.25">
      <c r="A15" s="17"/>
      <c r="B15" s="18"/>
      <c r="C15" s="18"/>
      <c r="D15" s="18"/>
      <c r="E15" s="17"/>
      <c r="F15" s="19"/>
      <c r="G15" s="20"/>
      <c r="H15" s="19"/>
    </row>
    <row r="16" spans="1:10" ht="23.25" x14ac:dyDescent="0.35">
      <c r="B16" s="48" t="s">
        <v>8</v>
      </c>
      <c r="C16" s="48"/>
      <c r="D16" s="48"/>
      <c r="E16" s="48"/>
      <c r="F16" s="48"/>
      <c r="G16" s="48"/>
      <c r="H16" s="48"/>
      <c r="I16" s="48"/>
      <c r="J16" s="48"/>
    </row>
    <row r="17" spans="1:14" ht="18.75" customHeight="1" x14ac:dyDescent="0.25">
      <c r="A17" s="21"/>
      <c r="B17" s="49" t="s">
        <v>9</v>
      </c>
      <c r="C17" s="50"/>
      <c r="D17" s="50"/>
      <c r="E17" s="50"/>
      <c r="F17" s="51"/>
      <c r="G17" s="49" t="s">
        <v>10</v>
      </c>
      <c r="H17" s="50"/>
      <c r="I17" s="50"/>
      <c r="J17" s="51"/>
    </row>
    <row r="18" spans="1:14" ht="24" customHeight="1" x14ac:dyDescent="0.25">
      <c r="B18" s="36" t="s">
        <v>11</v>
      </c>
      <c r="C18" s="36" t="s">
        <v>12</v>
      </c>
      <c r="D18" s="36" t="s">
        <v>13</v>
      </c>
      <c r="E18" s="36" t="s">
        <v>14</v>
      </c>
      <c r="F18" s="36" t="s">
        <v>11</v>
      </c>
      <c r="G18" s="36" t="s">
        <v>12</v>
      </c>
      <c r="H18" s="36" t="s">
        <v>13</v>
      </c>
      <c r="I18" s="36" t="s">
        <v>14</v>
      </c>
    </row>
    <row r="19" spans="1:14" x14ac:dyDescent="0.25">
      <c r="B19" s="29" t="s">
        <v>37</v>
      </c>
      <c r="C19" s="7">
        <f>E11</f>
        <v>28500</v>
      </c>
      <c r="D19" s="3"/>
      <c r="E19" s="3"/>
      <c r="F19" s="29" t="s">
        <v>37</v>
      </c>
      <c r="G19" s="7">
        <f>G11</f>
        <v>28000</v>
      </c>
      <c r="H19" s="3"/>
      <c r="I19" s="3"/>
    </row>
    <row r="20" spans="1:14" x14ac:dyDescent="0.25">
      <c r="B20" s="29" t="s">
        <v>31</v>
      </c>
      <c r="C20" s="7">
        <f>'OCTOBER 21'!E27</f>
        <v>0</v>
      </c>
      <c r="D20" s="3"/>
      <c r="E20" s="3"/>
      <c r="F20" s="29" t="s">
        <v>31</v>
      </c>
      <c r="G20" s="7">
        <f>'OCTOBER 21'!I27</f>
        <v>-1100</v>
      </c>
      <c r="H20" s="3"/>
      <c r="I20" s="3"/>
    </row>
    <row r="21" spans="1:14" x14ac:dyDescent="0.25">
      <c r="B21" s="29" t="s">
        <v>30</v>
      </c>
      <c r="C21" s="7"/>
      <c r="D21" s="7"/>
      <c r="E21" s="3"/>
      <c r="F21" s="29"/>
      <c r="G21" s="7"/>
      <c r="H21" s="7"/>
      <c r="I21" s="3"/>
    </row>
    <row r="22" spans="1:14" x14ac:dyDescent="0.25">
      <c r="B22" s="30" t="s">
        <v>15</v>
      </c>
      <c r="C22" s="3"/>
      <c r="D22" s="3"/>
      <c r="E22" s="3"/>
      <c r="F22" s="30" t="s">
        <v>15</v>
      </c>
      <c r="G22" s="3"/>
      <c r="H22" s="3"/>
      <c r="I22" s="3"/>
    </row>
    <row r="23" spans="1:14" x14ac:dyDescent="0.25">
      <c r="B23" s="29" t="s">
        <v>16</v>
      </c>
      <c r="C23" s="22">
        <v>7.0000000000000007E-2</v>
      </c>
      <c r="D23" s="3">
        <f>C23*C19</f>
        <v>1995.0000000000002</v>
      </c>
      <c r="F23" s="29" t="s">
        <v>16</v>
      </c>
      <c r="G23" s="22">
        <v>7.0000000000000007E-2</v>
      </c>
      <c r="H23" s="3">
        <f>D23</f>
        <v>1995.0000000000002</v>
      </c>
      <c r="I23" s="3"/>
      <c r="N23" s="25"/>
    </row>
    <row r="24" spans="1:14" x14ac:dyDescent="0.25">
      <c r="B24" s="31"/>
      <c r="C24" s="3"/>
      <c r="D24" s="3"/>
      <c r="E24" s="3"/>
      <c r="F24" s="31"/>
      <c r="G24" s="3"/>
      <c r="H24" s="3"/>
      <c r="I24" s="3"/>
      <c r="N24" s="25"/>
    </row>
    <row r="25" spans="1:14" x14ac:dyDescent="0.25">
      <c r="B25" s="32" t="s">
        <v>33</v>
      </c>
      <c r="D25" s="3">
        <v>26505</v>
      </c>
      <c r="E25" s="3"/>
      <c r="F25" s="32" t="s">
        <v>33</v>
      </c>
      <c r="H25" s="3">
        <v>26505</v>
      </c>
      <c r="I25" s="3"/>
    </row>
    <row r="26" spans="1:14" x14ac:dyDescent="0.25">
      <c r="B26" s="29"/>
      <c r="C26" s="3"/>
      <c r="D26" s="3"/>
      <c r="E26" s="3"/>
      <c r="F26" s="29"/>
      <c r="G26" s="3"/>
      <c r="H26" s="3"/>
      <c r="I26" s="3"/>
    </row>
    <row r="27" spans="1:14" ht="21.75" customHeight="1" x14ac:dyDescent="0.25">
      <c r="A27" s="23"/>
      <c r="B27" s="34" t="s">
        <v>7</v>
      </c>
      <c r="C27" s="24">
        <f>C19+C21</f>
        <v>28500</v>
      </c>
      <c r="D27" s="24">
        <f>SUM(D21:D26)</f>
        <v>28500</v>
      </c>
      <c r="E27" s="24">
        <f>C27-D27</f>
        <v>0</v>
      </c>
      <c r="F27" s="34" t="s">
        <v>7</v>
      </c>
      <c r="G27" s="24">
        <f>G19+G21+G20</f>
        <v>26900</v>
      </c>
      <c r="H27" s="24">
        <f>SUM(H21:H26)</f>
        <v>28500</v>
      </c>
      <c r="I27" s="24">
        <f>G27-H27</f>
        <v>-1600</v>
      </c>
    </row>
    <row r="28" spans="1:14" x14ac:dyDescent="0.25">
      <c r="A28" s="23"/>
      <c r="B28" s="1"/>
      <c r="C28" s="1"/>
      <c r="D28" s="1"/>
      <c r="H28" s="25">
        <f>H27-H23-H21</f>
        <v>26505</v>
      </c>
    </row>
    <row r="29" spans="1:14" ht="24.75" customHeight="1" x14ac:dyDescent="0.25">
      <c r="B29" s="37" t="s">
        <v>17</v>
      </c>
      <c r="C29" s="37"/>
      <c r="D29" s="41" t="s">
        <v>18</v>
      </c>
      <c r="E29" s="41"/>
      <c r="F29" s="41"/>
      <c r="G29" s="41" t="s">
        <v>19</v>
      </c>
      <c r="H29" s="41"/>
    </row>
    <row r="30" spans="1:14" x14ac:dyDescent="0.25">
      <c r="E30" s="1"/>
    </row>
    <row r="31" spans="1:14" ht="20.25" customHeight="1" x14ac:dyDescent="0.25">
      <c r="B31" s="38" t="s">
        <v>29</v>
      </c>
      <c r="C31" s="38"/>
      <c r="D31" s="38"/>
      <c r="E31" s="38" t="s">
        <v>20</v>
      </c>
      <c r="F31" s="33"/>
      <c r="G31" s="42" t="s">
        <v>34</v>
      </c>
      <c r="H31" s="42"/>
    </row>
  </sheetData>
  <mergeCells count="9">
    <mergeCell ref="D29:F29"/>
    <mergeCell ref="G29:H29"/>
    <mergeCell ref="G31:H31"/>
    <mergeCell ref="D1:G1"/>
    <mergeCell ref="D2:G2"/>
    <mergeCell ref="D3:G3"/>
    <mergeCell ref="B16:J16"/>
    <mergeCell ref="B17:F17"/>
    <mergeCell ref="G17:J17"/>
  </mergeCells>
  <conditionalFormatting sqref="B5:C8 B10:C10 B9 C12">
    <cfRule type="containsText" dxfId="3" priority="1" operator="containsText" text="VACCANT">
      <formula>NOT(ISERROR(SEARCH("VACCANT",B5)))</formula>
    </cfRule>
    <cfRule type="containsText" dxfId="2" priority="2" operator="containsText" text="VACCANT">
      <formula>NOT(ISERROR(SEARCH("VACCANT",B5)))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L13" sqref="L13"/>
    </sheetView>
  </sheetViews>
  <sheetFormatPr defaultRowHeight="15" x14ac:dyDescent="0.25"/>
  <sheetData>
    <row r="1" spans="1:10" ht="15.75" x14ac:dyDescent="0.25">
      <c r="D1" s="45" t="s">
        <v>23</v>
      </c>
      <c r="E1" s="45"/>
      <c r="F1" s="45"/>
      <c r="G1" s="45"/>
    </row>
    <row r="2" spans="1:10" ht="15.75" x14ac:dyDescent="0.25">
      <c r="A2" s="1"/>
      <c r="B2" s="1"/>
      <c r="C2" s="1"/>
      <c r="D2" s="44" t="s">
        <v>0</v>
      </c>
      <c r="E2" s="44"/>
      <c r="F2" s="44"/>
      <c r="G2" s="44"/>
    </row>
    <row r="3" spans="1:10" ht="15.75" x14ac:dyDescent="0.25">
      <c r="A3" s="1"/>
      <c r="B3" s="2" t="s">
        <v>1</v>
      </c>
      <c r="C3" s="2"/>
      <c r="D3" s="43" t="s">
        <v>38</v>
      </c>
      <c r="E3" s="43"/>
      <c r="F3" s="43"/>
      <c r="G3" s="43"/>
    </row>
    <row r="4" spans="1:10" x14ac:dyDescent="0.25">
      <c r="A4" s="3"/>
      <c r="B4" s="4" t="s">
        <v>2</v>
      </c>
      <c r="C4" s="4" t="s">
        <v>30</v>
      </c>
      <c r="D4" s="4" t="s">
        <v>3</v>
      </c>
      <c r="E4" s="4" t="s">
        <v>4</v>
      </c>
      <c r="F4" s="5" t="s">
        <v>5</v>
      </c>
      <c r="G4" s="4" t="s">
        <v>10</v>
      </c>
      <c r="H4" s="6" t="s">
        <v>6</v>
      </c>
    </row>
    <row r="5" spans="1:10" x14ac:dyDescent="0.25">
      <c r="A5" s="3">
        <v>1</v>
      </c>
      <c r="B5" s="3" t="s">
        <v>24</v>
      </c>
      <c r="C5" s="3"/>
      <c r="D5" s="7">
        <f>'NOVEMBER 21'!H5:H10</f>
        <v>0</v>
      </c>
      <c r="E5" s="3">
        <v>5500</v>
      </c>
      <c r="F5" s="7">
        <f>D5+E5+C5</f>
        <v>5500</v>
      </c>
      <c r="G5" s="8">
        <v>5500</v>
      </c>
      <c r="H5" s="7">
        <f t="shared" ref="H5:H10" si="0">F5-G5</f>
        <v>0</v>
      </c>
    </row>
    <row r="6" spans="1:10" x14ac:dyDescent="0.25">
      <c r="A6" s="3">
        <v>2</v>
      </c>
      <c r="B6" s="9" t="s">
        <v>25</v>
      </c>
      <c r="C6" s="9"/>
      <c r="D6" s="7">
        <f>'NOVEMBER 21'!H6:H11</f>
        <v>0</v>
      </c>
      <c r="E6" s="3">
        <v>5500</v>
      </c>
      <c r="F6" s="7">
        <f>D6+E6</f>
        <v>5500</v>
      </c>
      <c r="G6" s="8">
        <v>5500</v>
      </c>
      <c r="H6" s="7">
        <f t="shared" si="0"/>
        <v>0</v>
      </c>
    </row>
    <row r="7" spans="1:10" x14ac:dyDescent="0.25">
      <c r="A7" s="3">
        <v>3</v>
      </c>
      <c r="B7" s="3" t="s">
        <v>32</v>
      </c>
      <c r="C7" s="3"/>
      <c r="D7" s="7">
        <f>'NOVEMBER 21'!H7:H12</f>
        <v>1600</v>
      </c>
      <c r="E7" s="3">
        <v>5500</v>
      </c>
      <c r="F7" s="7">
        <f>D7+E7</f>
        <v>7100</v>
      </c>
      <c r="G7" s="8"/>
      <c r="H7" s="7">
        <f t="shared" si="0"/>
        <v>7100</v>
      </c>
    </row>
    <row r="8" spans="1:10" x14ac:dyDescent="0.25">
      <c r="A8" s="3">
        <v>4</v>
      </c>
      <c r="B8" s="3" t="s">
        <v>26</v>
      </c>
      <c r="C8" s="3"/>
      <c r="D8" s="7">
        <f>'NOVEMBER 21'!H8:H13</f>
        <v>0</v>
      </c>
      <c r="E8" s="3">
        <v>5500</v>
      </c>
      <c r="F8" s="7">
        <f>D8+E8</f>
        <v>5500</v>
      </c>
      <c r="G8" s="8"/>
      <c r="H8" s="7">
        <f t="shared" si="0"/>
        <v>5500</v>
      </c>
    </row>
    <row r="9" spans="1:10" x14ac:dyDescent="0.25">
      <c r="A9" s="26" t="s">
        <v>28</v>
      </c>
      <c r="B9" s="10" t="s">
        <v>27</v>
      </c>
      <c r="D9" s="7">
        <f>'NOVEMBER 21'!H9:H14</f>
        <v>0</v>
      </c>
      <c r="E9" s="3">
        <v>3000</v>
      </c>
      <c r="F9" s="7">
        <f>D9+E9</f>
        <v>3000</v>
      </c>
      <c r="G9" s="8"/>
      <c r="H9" s="7">
        <f t="shared" si="0"/>
        <v>3000</v>
      </c>
    </row>
    <row r="10" spans="1:10" x14ac:dyDescent="0.25">
      <c r="A10" s="3">
        <v>6</v>
      </c>
      <c r="B10" s="10" t="s">
        <v>35</v>
      </c>
      <c r="C10" s="10"/>
      <c r="D10" s="7">
        <f>'NOVEMBER 21'!H10:H15</f>
        <v>0</v>
      </c>
      <c r="E10" s="3">
        <v>3500</v>
      </c>
      <c r="F10" s="7">
        <f>D10+E10</f>
        <v>3500</v>
      </c>
      <c r="G10" s="8">
        <v>3500</v>
      </c>
      <c r="H10" s="7">
        <f t="shared" si="0"/>
        <v>0</v>
      </c>
    </row>
    <row r="11" spans="1:10" x14ac:dyDescent="0.25">
      <c r="A11" s="3"/>
      <c r="B11" s="11" t="s">
        <v>7</v>
      </c>
      <c r="C11" s="11">
        <f t="shared" ref="C11:H11" si="1">SUM(C5:C10)</f>
        <v>0</v>
      </c>
      <c r="D11" s="7">
        <f>SUM(D5:D10)</f>
        <v>1600</v>
      </c>
      <c r="E11" s="5">
        <f>SUM(E5:E10)</f>
        <v>28500</v>
      </c>
      <c r="F11" s="12">
        <f t="shared" si="1"/>
        <v>30100</v>
      </c>
      <c r="G11" s="13">
        <f t="shared" si="1"/>
        <v>14500</v>
      </c>
      <c r="H11" s="12">
        <f t="shared" si="1"/>
        <v>15600</v>
      </c>
    </row>
    <row r="12" spans="1:10" x14ac:dyDescent="0.25">
      <c r="A12" s="3"/>
      <c r="B12" s="14"/>
      <c r="C12" s="10"/>
      <c r="D12" s="7">
        <f>'[1]JANUARY 21'!G12:G20</f>
        <v>0</v>
      </c>
      <c r="E12" s="3"/>
      <c r="F12" s="15"/>
      <c r="G12" s="16"/>
      <c r="H12" s="15"/>
    </row>
    <row r="13" spans="1:10" x14ac:dyDescent="0.25">
      <c r="A13" s="17"/>
      <c r="B13" s="18"/>
      <c r="C13" s="18"/>
      <c r="D13" s="7">
        <f>'[1]JANUARY 21'!G13:G21</f>
        <v>0</v>
      </c>
      <c r="E13" s="17"/>
      <c r="F13" s="19"/>
      <c r="G13" s="20"/>
      <c r="H13" s="19"/>
    </row>
    <row r="14" spans="1:10" x14ac:dyDescent="0.25">
      <c r="A14" s="17"/>
      <c r="B14" s="18"/>
      <c r="C14" s="18"/>
      <c r="D14" s="18"/>
      <c r="E14" s="17"/>
      <c r="F14" s="19"/>
      <c r="G14" s="20"/>
      <c r="H14" s="19"/>
    </row>
    <row r="15" spans="1:10" x14ac:dyDescent="0.25">
      <c r="A15" s="17"/>
      <c r="B15" s="18"/>
      <c r="C15" s="18"/>
      <c r="D15" s="18"/>
      <c r="E15" s="17"/>
      <c r="F15" s="19"/>
      <c r="G15" s="20"/>
      <c r="H15" s="19"/>
    </row>
    <row r="16" spans="1:10" ht="23.25" x14ac:dyDescent="0.35">
      <c r="B16" s="48" t="s">
        <v>8</v>
      </c>
      <c r="C16" s="48"/>
      <c r="D16" s="48"/>
      <c r="E16" s="48"/>
      <c r="F16" s="48"/>
      <c r="G16" s="48"/>
      <c r="H16" s="48"/>
      <c r="I16" s="48"/>
      <c r="J16" s="48"/>
    </row>
    <row r="17" spans="1:10" x14ac:dyDescent="0.25">
      <c r="A17" s="21"/>
      <c r="B17" s="49" t="s">
        <v>9</v>
      </c>
      <c r="C17" s="50"/>
      <c r="D17" s="50"/>
      <c r="E17" s="50"/>
      <c r="F17" s="51"/>
      <c r="G17" s="49" t="s">
        <v>10</v>
      </c>
      <c r="H17" s="50"/>
      <c r="I17" s="50"/>
      <c r="J17" s="51"/>
    </row>
    <row r="18" spans="1:10" ht="15.75" x14ac:dyDescent="0.25">
      <c r="B18" s="36" t="s">
        <v>11</v>
      </c>
      <c r="C18" s="36" t="s">
        <v>12</v>
      </c>
      <c r="D18" s="36" t="s">
        <v>13</v>
      </c>
      <c r="E18" s="36" t="s">
        <v>14</v>
      </c>
      <c r="F18" s="36" t="s">
        <v>11</v>
      </c>
      <c r="G18" s="36" t="s">
        <v>12</v>
      </c>
      <c r="H18" s="36" t="s">
        <v>13</v>
      </c>
      <c r="I18" s="36" t="s">
        <v>14</v>
      </c>
    </row>
    <row r="19" spans="1:10" x14ac:dyDescent="0.25">
      <c r="B19" s="29" t="s">
        <v>39</v>
      </c>
      <c r="C19" s="7">
        <f>E11</f>
        <v>28500</v>
      </c>
      <c r="D19" s="3"/>
      <c r="E19" s="3"/>
      <c r="F19" s="29" t="s">
        <v>39</v>
      </c>
      <c r="G19" s="7">
        <f>G11</f>
        <v>14500</v>
      </c>
      <c r="H19" s="3"/>
      <c r="I19" s="3"/>
    </row>
    <row r="20" spans="1:10" x14ac:dyDescent="0.25">
      <c r="B20" s="29" t="s">
        <v>31</v>
      </c>
      <c r="C20" s="7">
        <f>'OCTOBER 21'!E27</f>
        <v>0</v>
      </c>
      <c r="D20" s="3"/>
      <c r="E20" s="3"/>
      <c r="F20" s="29" t="s">
        <v>31</v>
      </c>
      <c r="G20" s="7">
        <f>'OCTOBER 21'!I27</f>
        <v>-1100</v>
      </c>
      <c r="H20" s="3"/>
      <c r="I20" s="3"/>
    </row>
    <row r="21" spans="1:10" x14ac:dyDescent="0.25">
      <c r="B21" s="29" t="s">
        <v>30</v>
      </c>
      <c r="C21" s="7"/>
      <c r="D21" s="7"/>
      <c r="E21" s="3"/>
      <c r="F21" s="29"/>
      <c r="G21" s="7"/>
      <c r="H21" s="7"/>
      <c r="I21" s="3"/>
    </row>
    <row r="22" spans="1:10" x14ac:dyDescent="0.25">
      <c r="B22" s="30" t="s">
        <v>15</v>
      </c>
      <c r="C22" s="3"/>
      <c r="D22" s="3"/>
      <c r="E22" s="3"/>
      <c r="F22" s="30" t="s">
        <v>15</v>
      </c>
      <c r="G22" s="3"/>
      <c r="H22" s="3"/>
      <c r="I22" s="3"/>
    </row>
    <row r="23" spans="1:10" x14ac:dyDescent="0.25">
      <c r="B23" s="29" t="s">
        <v>16</v>
      </c>
      <c r="C23" s="22">
        <v>7.0000000000000007E-2</v>
      </c>
      <c r="D23" s="3">
        <f>C23*C19</f>
        <v>1995.0000000000002</v>
      </c>
      <c r="F23" s="29" t="s">
        <v>16</v>
      </c>
      <c r="G23" s="22">
        <v>7.0000000000000007E-2</v>
      </c>
      <c r="H23" s="3">
        <f>D23</f>
        <v>1995.0000000000002</v>
      </c>
      <c r="I23" s="3"/>
    </row>
    <row r="24" spans="1:10" x14ac:dyDescent="0.25">
      <c r="B24" s="31"/>
      <c r="C24" s="3"/>
      <c r="D24" s="3"/>
      <c r="E24" s="3"/>
      <c r="F24" s="31"/>
      <c r="G24" s="3"/>
      <c r="H24" s="3"/>
      <c r="I24" s="3"/>
    </row>
    <row r="25" spans="1:10" x14ac:dyDescent="0.25">
      <c r="B25" s="32"/>
      <c r="D25" s="7"/>
      <c r="E25" s="3"/>
      <c r="F25" s="32"/>
      <c r="H25" s="7"/>
      <c r="I25" s="3"/>
    </row>
    <row r="26" spans="1:10" x14ac:dyDescent="0.25">
      <c r="B26" s="29"/>
      <c r="C26" s="3"/>
      <c r="D26" s="3"/>
      <c r="E26" s="3"/>
      <c r="F26" s="29"/>
      <c r="G26" s="3"/>
      <c r="H26" s="3"/>
      <c r="I26" s="3"/>
    </row>
    <row r="27" spans="1:10" x14ac:dyDescent="0.25">
      <c r="A27" s="23"/>
      <c r="B27" s="34" t="s">
        <v>7</v>
      </c>
      <c r="C27" s="24">
        <f>C19+C21</f>
        <v>28500</v>
      </c>
      <c r="D27" s="24">
        <f>SUM(D21:D26)</f>
        <v>1995.0000000000002</v>
      </c>
      <c r="E27" s="24">
        <f>C27-D27</f>
        <v>26505</v>
      </c>
      <c r="F27" s="34" t="s">
        <v>7</v>
      </c>
      <c r="G27" s="24">
        <f>G19+G21+G20</f>
        <v>13400</v>
      </c>
      <c r="H27" s="24">
        <f>SUM(H21:H26)</f>
        <v>1995.0000000000002</v>
      </c>
      <c r="I27" s="24">
        <f>G27-H27</f>
        <v>11405</v>
      </c>
    </row>
    <row r="28" spans="1:10" x14ac:dyDescent="0.25">
      <c r="A28" s="23"/>
      <c r="B28" s="1"/>
      <c r="C28" s="1"/>
      <c r="D28" s="1"/>
      <c r="H28" s="25">
        <f>H27-H23-H21</f>
        <v>0</v>
      </c>
    </row>
    <row r="29" spans="1:10" x14ac:dyDescent="0.25">
      <c r="B29" s="39" t="s">
        <v>17</v>
      </c>
      <c r="C29" s="39"/>
      <c r="D29" s="41" t="s">
        <v>18</v>
      </c>
      <c r="E29" s="41"/>
      <c r="F29" s="41"/>
      <c r="G29" s="41" t="s">
        <v>19</v>
      </c>
      <c r="H29" s="41"/>
    </row>
    <row r="30" spans="1:10" x14ac:dyDescent="0.25">
      <c r="E30" s="1"/>
    </row>
    <row r="31" spans="1:10" x14ac:dyDescent="0.25">
      <c r="B31" s="40" t="s">
        <v>29</v>
      </c>
      <c r="C31" s="40"/>
      <c r="D31" s="40"/>
      <c r="E31" s="40" t="s">
        <v>20</v>
      </c>
      <c r="F31" s="33"/>
      <c r="G31" s="42" t="s">
        <v>34</v>
      </c>
      <c r="H31" s="42"/>
    </row>
  </sheetData>
  <mergeCells count="9">
    <mergeCell ref="D29:F29"/>
    <mergeCell ref="G29:H29"/>
    <mergeCell ref="G31:H31"/>
    <mergeCell ref="D1:G1"/>
    <mergeCell ref="D2:G2"/>
    <mergeCell ref="D3:G3"/>
    <mergeCell ref="B16:J16"/>
    <mergeCell ref="B17:F17"/>
    <mergeCell ref="G17:J17"/>
  </mergeCells>
  <conditionalFormatting sqref="B5:C8 B10:C10 B9 C12">
    <cfRule type="containsText" dxfId="1" priority="1" operator="containsText" text="VACCANT">
      <formula>NOT(ISERROR(SEARCH("VACCANT",B5)))</formula>
    </cfRule>
    <cfRule type="containsText" dxfId="0" priority="2" operator="containsText" text="VACCANT">
      <formula>NOT(ISERROR(SEARCH("VACCANT",B5)))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OCTOBER 21</vt:lpstr>
      <vt:lpstr>NOVEMBER 21</vt:lpstr>
      <vt:lpstr>DECEMBER 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</cp:lastModifiedBy>
  <dcterms:created xsi:type="dcterms:W3CDTF">2021-10-04T11:24:12Z</dcterms:created>
  <dcterms:modified xsi:type="dcterms:W3CDTF">2021-12-08T07:53:39Z</dcterms:modified>
</cp:coreProperties>
</file>