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310" activeTab="2"/>
  </bookViews>
  <sheets>
    <sheet name="OCTOBER 21" sheetId="1" r:id="rId1"/>
    <sheet name="NOVEMBER 21" sheetId="2" r:id="rId2"/>
    <sheet name="DECEMBER 21" sheetId="3" r:id="rId3"/>
  </sheets>
  <externalReferences>
    <externalReference r:id="rId4"/>
  </externalReferences>
  <calcPr calcId="144525"/>
  <fileRecoveryPr repairLoad="1"/>
</workbook>
</file>

<file path=xl/calcChain.xml><?xml version="1.0" encoding="utf-8"?>
<calcChain xmlns="http://schemas.openxmlformats.org/spreadsheetml/2006/main">
  <c r="L41" i="3" l="1"/>
  <c r="J37" i="3"/>
  <c r="D22" i="3" l="1"/>
  <c r="F22" i="3" s="1"/>
  <c r="G45" i="3"/>
  <c r="C45" i="3"/>
  <c r="D24" i="3"/>
  <c r="G23" i="3"/>
  <c r="F29" i="3" s="1"/>
  <c r="E23" i="3"/>
  <c r="B29" i="3" s="1"/>
  <c r="G33" i="3" l="1"/>
  <c r="C33" i="3"/>
  <c r="J31" i="3" s="1"/>
  <c r="J33" i="3" s="1"/>
  <c r="D22" i="2"/>
  <c r="F22" i="2" s="1"/>
  <c r="G45" i="2"/>
  <c r="C45" i="2"/>
  <c r="D24" i="2"/>
  <c r="E23" i="2"/>
  <c r="B29" i="2" s="1"/>
  <c r="G23" i="2"/>
  <c r="F29" i="2" s="1"/>
  <c r="K34" i="3" l="1"/>
  <c r="J35" i="3"/>
  <c r="G33" i="2"/>
  <c r="C33" i="2"/>
  <c r="G9" i="1"/>
  <c r="F22" i="1" l="1"/>
  <c r="G45" i="1" l="1"/>
  <c r="C45" i="1"/>
  <c r="D24" i="1"/>
  <c r="E23" i="1"/>
  <c r="B29" i="1" s="1"/>
  <c r="F21" i="1"/>
  <c r="H21" i="1" s="1"/>
  <c r="D21" i="2" s="1"/>
  <c r="F21" i="2" s="1"/>
  <c r="H21" i="2" s="1"/>
  <c r="D21" i="3" s="1"/>
  <c r="F21" i="3" s="1"/>
  <c r="H21" i="3" s="1"/>
  <c r="F20" i="1"/>
  <c r="H20" i="1" s="1"/>
  <c r="D20" i="2" s="1"/>
  <c r="F20" i="2" s="1"/>
  <c r="H20" i="2" s="1"/>
  <c r="D20" i="3" s="1"/>
  <c r="F20" i="3" s="1"/>
  <c r="H20" i="3" s="1"/>
  <c r="F19" i="1"/>
  <c r="H19" i="1" s="1"/>
  <c r="D19" i="2" s="1"/>
  <c r="F19" i="2" s="1"/>
  <c r="H19" i="2" s="1"/>
  <c r="D19" i="3" s="1"/>
  <c r="F19" i="3" s="1"/>
  <c r="H19" i="3" s="1"/>
  <c r="F18" i="1"/>
  <c r="H18" i="1" s="1"/>
  <c r="D18" i="2" s="1"/>
  <c r="F18" i="2" s="1"/>
  <c r="H18" i="2" s="1"/>
  <c r="D18" i="3" s="1"/>
  <c r="F18" i="3" s="1"/>
  <c r="H18" i="3" s="1"/>
  <c r="F17" i="1"/>
  <c r="H17" i="1" s="1"/>
  <c r="D17" i="2" s="1"/>
  <c r="F17" i="2" s="1"/>
  <c r="H17" i="2" s="1"/>
  <c r="D17" i="3" s="1"/>
  <c r="F17" i="3" s="1"/>
  <c r="H17" i="3" s="1"/>
  <c r="F16" i="1"/>
  <c r="H16" i="1" s="1"/>
  <c r="D16" i="2" s="1"/>
  <c r="F15" i="1"/>
  <c r="H15" i="1" s="1"/>
  <c r="D15" i="2" s="1"/>
  <c r="F15" i="2" s="1"/>
  <c r="H15" i="2" s="1"/>
  <c r="D15" i="3" s="1"/>
  <c r="F15" i="3" s="1"/>
  <c r="H15" i="3" s="1"/>
  <c r="F14" i="1"/>
  <c r="H14" i="1" s="1"/>
  <c r="D14" i="2" s="1"/>
  <c r="F14" i="2" s="1"/>
  <c r="H14" i="2" s="1"/>
  <c r="D14" i="3" s="1"/>
  <c r="F14" i="3" s="1"/>
  <c r="H14" i="3" s="1"/>
  <c r="F13" i="1"/>
  <c r="H13" i="1" s="1"/>
  <c r="D13" i="2" s="1"/>
  <c r="F13" i="2" s="1"/>
  <c r="H13" i="2" s="1"/>
  <c r="D13" i="3" s="1"/>
  <c r="F13" i="3" s="1"/>
  <c r="H13" i="3" s="1"/>
  <c r="F12" i="1"/>
  <c r="H12" i="1" s="1"/>
  <c r="D12" i="2" s="1"/>
  <c r="F12" i="2" s="1"/>
  <c r="H12" i="2" s="1"/>
  <c r="D12" i="3" s="1"/>
  <c r="F12" i="3" s="1"/>
  <c r="H12" i="3" s="1"/>
  <c r="F11" i="1"/>
  <c r="H11" i="1" s="1"/>
  <c r="D11" i="2" s="1"/>
  <c r="F11" i="2" s="1"/>
  <c r="H11" i="2" s="1"/>
  <c r="D11" i="3" s="1"/>
  <c r="F11" i="3" s="1"/>
  <c r="H11" i="3" s="1"/>
  <c r="F10" i="1"/>
  <c r="H10" i="1" s="1"/>
  <c r="D10" i="2" s="1"/>
  <c r="F10" i="2" s="1"/>
  <c r="H10" i="2" s="1"/>
  <c r="D10" i="3" s="1"/>
  <c r="F10" i="3" s="1"/>
  <c r="H10" i="3" s="1"/>
  <c r="F9" i="1"/>
  <c r="H9" i="1" s="1"/>
  <c r="D9" i="2" s="1"/>
  <c r="F9" i="2" s="1"/>
  <c r="H9" i="2" s="1"/>
  <c r="D9" i="3" s="1"/>
  <c r="F9" i="3" s="1"/>
  <c r="H9" i="3" s="1"/>
  <c r="F8" i="1"/>
  <c r="H8" i="1" s="1"/>
  <c r="D8" i="2" s="1"/>
  <c r="F8" i="2" s="1"/>
  <c r="H8" i="2" s="1"/>
  <c r="D8" i="3" s="1"/>
  <c r="F8" i="3" s="1"/>
  <c r="H8" i="3" s="1"/>
  <c r="G23" i="1"/>
  <c r="F29" i="1" s="1"/>
  <c r="F7" i="1"/>
  <c r="H7" i="1" s="1"/>
  <c r="D7" i="2" s="1"/>
  <c r="F7" i="2" s="1"/>
  <c r="H7" i="2" s="1"/>
  <c r="D7" i="3" s="1"/>
  <c r="F7" i="3" s="1"/>
  <c r="H7" i="3" s="1"/>
  <c r="D23" i="1"/>
  <c r="H25" i="3" l="1"/>
  <c r="H25" i="2"/>
  <c r="F16" i="2"/>
  <c r="H25" i="1"/>
  <c r="G33" i="1"/>
  <c r="F45" i="1" s="1"/>
  <c r="H45" i="1" s="1"/>
  <c r="F30" i="2" s="1"/>
  <c r="F45" i="2" s="1"/>
  <c r="H45" i="2" s="1"/>
  <c r="F30" i="3" s="1"/>
  <c r="F45" i="3" s="1"/>
  <c r="H45" i="3" s="1"/>
  <c r="C33" i="1"/>
  <c r="B45" i="1" s="1"/>
  <c r="D45" i="1" s="1"/>
  <c r="B30" i="2" s="1"/>
  <c r="B45" i="2" s="1"/>
  <c r="D45" i="2" s="1"/>
  <c r="B30" i="3" s="1"/>
  <c r="B45" i="3" s="1"/>
  <c r="D45" i="3" s="1"/>
  <c r="F6" i="1"/>
  <c r="H16" i="2" l="1"/>
  <c r="D16" i="3" s="1"/>
  <c r="F16" i="3" s="1"/>
  <c r="H16" i="3" s="1"/>
  <c r="F23" i="1"/>
  <c r="H6" i="1"/>
  <c r="H23" i="1" l="1"/>
  <c r="D6" i="2"/>
  <c r="F6" i="2" l="1"/>
  <c r="D23" i="2"/>
  <c r="H6" i="2" l="1"/>
  <c r="F23" i="2"/>
  <c r="H23" i="2" l="1"/>
  <c r="D6" i="3"/>
  <c r="F6" i="3" l="1"/>
  <c r="D23" i="3"/>
  <c r="F23" i="3" l="1"/>
  <c r="H6" i="3"/>
  <c r="H23" i="3" s="1"/>
</calcChain>
</file>

<file path=xl/sharedStrings.xml><?xml version="1.0" encoding="utf-8"?>
<sst xmlns="http://schemas.openxmlformats.org/spreadsheetml/2006/main" count="194" uniqueCount="56">
  <si>
    <t>MOSES LEMAYIAN</t>
  </si>
  <si>
    <t>RENT STATEMENT</t>
  </si>
  <si>
    <t>NAME</t>
  </si>
  <si>
    <t>NO</t>
  </si>
  <si>
    <t>DEPOSIT</t>
  </si>
  <si>
    <t>B/F</t>
  </si>
  <si>
    <t>RENT</t>
  </si>
  <si>
    <t>DUE BILL</t>
  </si>
  <si>
    <t>PAID</t>
  </si>
  <si>
    <t>BAL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</si>
  <si>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</si>
  <si>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</si>
  <si>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</si>
  <si>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</si>
  <si>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</si>
  <si>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</si>
  <si>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</si>
  <si>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ARREARS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</si>
  <si>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</si>
  <si>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</si>
  <si>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</si>
  <si>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</si>
  <si>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</si>
  <si>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</si>
  <si>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</si>
  <si>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</si>
  <si>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</si>
  <si>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</si>
  <si>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MOSES LEMIYIAN</t>
  </si>
  <si>
    <t xml:space="preserve">DEPOSIT </t>
  </si>
  <si>
    <t>OCTOBER</t>
  </si>
  <si>
    <t>FOR THE MONTH OF OCTOBER  2021</t>
  </si>
  <si>
    <t xml:space="preserve">HELLEN NAFULA </t>
  </si>
  <si>
    <t>SHOP-1</t>
  </si>
  <si>
    <t>SHOP-2</t>
  </si>
  <si>
    <t>SHOP-3</t>
  </si>
  <si>
    <t>ELIZABETH MBURU</t>
  </si>
  <si>
    <t xml:space="preserve">JANE OMWENGA </t>
  </si>
  <si>
    <t>SOLOMON LAMPAT</t>
  </si>
  <si>
    <t>DERRICK KIPLINO</t>
  </si>
  <si>
    <t>ANN MUTHONI</t>
  </si>
  <si>
    <t>LL</t>
  </si>
  <si>
    <t>CAPELLO/JOSEPH MUNJUS</t>
  </si>
  <si>
    <t>JAMES HAEMBA</t>
  </si>
  <si>
    <t>JAMES NDETO</t>
  </si>
  <si>
    <t>MARYLYNE MULEK</t>
  </si>
  <si>
    <t>VACCANT</t>
  </si>
  <si>
    <t>MAUREEN EGESA</t>
  </si>
  <si>
    <t>HSE REPAIR</t>
  </si>
  <si>
    <t>PAID ON 13/10</t>
  </si>
  <si>
    <t>WILLIAM CHEPKULUL</t>
  </si>
  <si>
    <t>NOV</t>
  </si>
  <si>
    <t>paid on 11/11</t>
  </si>
  <si>
    <t>FOR THE MONTH OF DECEMBER 2021</t>
  </si>
  <si>
    <t>DECEMBER</t>
  </si>
  <si>
    <t>PAID ON 11/12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</si>
</sst>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u val="singleAccounting"/>
      <sz val="8"/>
      <name val="Calibri"/>
      <family val="2"/>
      <scheme val="minor"/>
    </font>
    <font>
      <u val="singleAccounting"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10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0" fontId="13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3" fontId="13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3" fontId="14" fillId="0" borderId="0" xfId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3" fontId="0" fillId="0" borderId="0" xfId="0" applyNumberFormat="1"/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lor rgb="FFFF000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H28" t="str">
            <v>BL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>
      <selection activeCell="E16" sqref="E16"/>
    </sheetView>
  </sheetViews>
  <sheetFormatPr defaultRowHeight="15" x14ac:dyDescent="0.25"/>
  <cols>
    <col min="1" max="1" width="24.7109375" customWidth="1"/>
    <col min="5" max="5" width="14.85546875" customWidth="1"/>
  </cols>
  <sheetData>
    <row r="2" spans="1:8" ht="15.75" x14ac:dyDescent="0.25">
      <c r="A2" s="1"/>
      <c r="C2" s="1" t="s">
        <v>0</v>
      </c>
      <c r="D2" s="1"/>
      <c r="E2" s="1"/>
      <c r="F2" s="2"/>
      <c r="G2" s="3"/>
      <c r="H2" s="3"/>
    </row>
    <row r="3" spans="1:8" ht="15.75" x14ac:dyDescent="0.25">
      <c r="A3" s="3"/>
      <c r="C3" s="1" t="s">
        <v>1</v>
      </c>
      <c r="D3" s="1"/>
      <c r="E3" s="1"/>
      <c r="F3" s="4"/>
      <c r="G3" s="3"/>
      <c r="H3" s="3"/>
    </row>
    <row r="4" spans="1:8" ht="18.75" x14ac:dyDescent="0.3">
      <c r="A4" s="5"/>
      <c r="B4" s="1" t="s">
        <v>31</v>
      </c>
      <c r="C4" s="1"/>
      <c r="E4" s="1"/>
      <c r="F4" s="6"/>
      <c r="G4" s="7"/>
      <c r="H4" s="3"/>
    </row>
    <row r="5" spans="1:8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</row>
    <row r="6" spans="1:8" x14ac:dyDescent="0.25">
      <c r="A6" s="19" t="s">
        <v>32</v>
      </c>
      <c r="B6" s="12" t="s">
        <v>33</v>
      </c>
      <c r="C6" s="13"/>
      <c r="D6" s="14"/>
      <c r="E6" s="15">
        <v>6000</v>
      </c>
      <c r="F6" s="15">
        <f>C6+D6+E6</f>
        <v>6000</v>
      </c>
      <c r="G6" s="15">
        <v>6000</v>
      </c>
      <c r="H6" s="16">
        <f>F6-G6</f>
        <v>0</v>
      </c>
    </row>
    <row r="7" spans="1:8" x14ac:dyDescent="0.25">
      <c r="A7" s="3" t="s">
        <v>36</v>
      </c>
      <c r="B7" s="12" t="s">
        <v>34</v>
      </c>
      <c r="C7" s="13"/>
      <c r="D7" s="14"/>
      <c r="E7" s="15">
        <v>6000</v>
      </c>
      <c r="F7" s="15">
        <f t="shared" ref="F7:F22" si="0">C7+D7+E7</f>
        <v>6000</v>
      </c>
      <c r="G7" s="15">
        <v>6000</v>
      </c>
      <c r="H7" s="16">
        <f t="shared" ref="H7:H19" si="1">F7-G7</f>
        <v>0</v>
      </c>
    </row>
    <row r="8" spans="1:8" x14ac:dyDescent="0.25">
      <c r="A8" s="24" t="s">
        <v>37</v>
      </c>
      <c r="B8" s="12" t="s">
        <v>35</v>
      </c>
      <c r="C8" s="13"/>
      <c r="D8" s="14"/>
      <c r="E8" s="15">
        <v>6000</v>
      </c>
      <c r="F8" s="15">
        <f t="shared" si="0"/>
        <v>6000</v>
      </c>
      <c r="G8" s="15">
        <v>6000</v>
      </c>
      <c r="H8" s="16">
        <f t="shared" si="1"/>
        <v>0</v>
      </c>
    </row>
    <row r="9" spans="1:8" x14ac:dyDescent="0.25">
      <c r="A9" s="3" t="s">
        <v>50</v>
      </c>
      <c r="B9" s="12">
        <v>4</v>
      </c>
      <c r="C9" s="13"/>
      <c r="D9" s="14"/>
      <c r="E9" s="15">
        <v>2500</v>
      </c>
      <c r="F9" s="15">
        <f t="shared" si="0"/>
        <v>2500</v>
      </c>
      <c r="G9" s="15">
        <f>2000+500</f>
        <v>2500</v>
      </c>
      <c r="H9" s="16">
        <f t="shared" si="1"/>
        <v>0</v>
      </c>
    </row>
    <row r="10" spans="1:8" x14ac:dyDescent="0.25">
      <c r="A10" s="18" t="s">
        <v>38</v>
      </c>
      <c r="B10" s="12">
        <v>5</v>
      </c>
      <c r="C10" s="13"/>
      <c r="D10" s="14"/>
      <c r="E10" s="15">
        <v>2500</v>
      </c>
      <c r="F10" s="15">
        <f t="shared" si="0"/>
        <v>2500</v>
      </c>
      <c r="G10" s="15">
        <v>2500</v>
      </c>
      <c r="H10" s="16">
        <f t="shared" si="1"/>
        <v>0</v>
      </c>
    </row>
    <row r="11" spans="1:8" x14ac:dyDescent="0.25">
      <c r="A11" s="18" t="s">
        <v>39</v>
      </c>
      <c r="B11" s="12">
        <v>6</v>
      </c>
      <c r="C11" s="13"/>
      <c r="D11" s="14"/>
      <c r="E11" s="15">
        <v>2500</v>
      </c>
      <c r="F11" s="15">
        <f>C11+D11+E11</f>
        <v>2500</v>
      </c>
      <c r="G11" s="15">
        <v>2500</v>
      </c>
      <c r="H11" s="16">
        <f t="shared" si="1"/>
        <v>0</v>
      </c>
    </row>
    <row r="12" spans="1:8" x14ac:dyDescent="0.25">
      <c r="A12" s="19" t="s">
        <v>40</v>
      </c>
      <c r="B12" s="12">
        <v>7</v>
      </c>
      <c r="C12" s="13"/>
      <c r="D12" s="14"/>
      <c r="E12" s="15">
        <v>2500</v>
      </c>
      <c r="F12" s="15">
        <f t="shared" si="0"/>
        <v>2500</v>
      </c>
      <c r="G12" s="15">
        <v>2500</v>
      </c>
      <c r="H12" s="16">
        <f t="shared" si="1"/>
        <v>0</v>
      </c>
    </row>
    <row r="13" spans="1:8" x14ac:dyDescent="0.25">
      <c r="A13" s="18" t="s">
        <v>47</v>
      </c>
      <c r="B13" s="12">
        <v>8</v>
      </c>
      <c r="C13" s="13"/>
      <c r="D13" s="14"/>
      <c r="E13" s="15">
        <v>2500</v>
      </c>
      <c r="F13" s="15">
        <f t="shared" si="0"/>
        <v>2500</v>
      </c>
      <c r="G13" s="15">
        <v>2500</v>
      </c>
      <c r="H13" s="16">
        <f t="shared" si="1"/>
        <v>0</v>
      </c>
    </row>
    <row r="14" spans="1:8" x14ac:dyDescent="0.25">
      <c r="A14" s="20" t="s">
        <v>41</v>
      </c>
      <c r="B14" s="12">
        <v>9</v>
      </c>
      <c r="C14" s="13"/>
      <c r="D14" s="14"/>
      <c r="E14" s="15"/>
      <c r="F14" s="15">
        <f t="shared" si="0"/>
        <v>0</v>
      </c>
      <c r="G14" s="15"/>
      <c r="H14" s="16">
        <f t="shared" si="1"/>
        <v>0</v>
      </c>
    </row>
    <row r="15" spans="1:8" x14ac:dyDescent="0.25">
      <c r="A15" s="19" t="s">
        <v>41</v>
      </c>
      <c r="B15" s="21">
        <v>10</v>
      </c>
      <c r="C15" s="13"/>
      <c r="D15" s="14"/>
      <c r="E15" s="15"/>
      <c r="F15" s="15">
        <f t="shared" si="0"/>
        <v>0</v>
      </c>
      <c r="G15" s="15"/>
      <c r="H15" s="16">
        <f t="shared" si="1"/>
        <v>0</v>
      </c>
    </row>
    <row r="16" spans="1:8" x14ac:dyDescent="0.25">
      <c r="A16" s="19" t="s">
        <v>42</v>
      </c>
      <c r="B16" s="12">
        <v>11</v>
      </c>
      <c r="C16" s="13"/>
      <c r="D16" s="14"/>
      <c r="E16" s="15"/>
      <c r="F16" s="15">
        <f t="shared" si="0"/>
        <v>0</v>
      </c>
      <c r="G16" s="15"/>
      <c r="H16" s="16">
        <f t="shared" si="1"/>
        <v>0</v>
      </c>
    </row>
    <row r="17" spans="1:8" x14ac:dyDescent="0.25">
      <c r="A17" s="18" t="s">
        <v>43</v>
      </c>
      <c r="B17" s="12">
        <v>12</v>
      </c>
      <c r="C17" s="13"/>
      <c r="D17" s="14"/>
      <c r="E17" s="15">
        <v>2500</v>
      </c>
      <c r="F17" s="15">
        <f t="shared" si="0"/>
        <v>2500</v>
      </c>
      <c r="G17" s="15">
        <v>2500</v>
      </c>
      <c r="H17" s="16">
        <f t="shared" si="1"/>
        <v>0</v>
      </c>
    </row>
    <row r="18" spans="1:8" x14ac:dyDescent="0.25">
      <c r="A18" t="s">
        <v>46</v>
      </c>
      <c r="B18" s="12">
        <v>13</v>
      </c>
      <c r="C18" s="13"/>
      <c r="D18" s="14"/>
      <c r="E18" s="15"/>
      <c r="F18" s="15">
        <f t="shared" si="0"/>
        <v>0</v>
      </c>
      <c r="G18" s="15"/>
      <c r="H18" s="16">
        <f t="shared" si="1"/>
        <v>0</v>
      </c>
    </row>
    <row r="19" spans="1:8" x14ac:dyDescent="0.25">
      <c r="A19" s="24" t="s">
        <v>44</v>
      </c>
      <c r="B19" s="12">
        <v>14</v>
      </c>
      <c r="C19" s="13"/>
      <c r="D19" s="14"/>
      <c r="E19" s="15">
        <v>2500</v>
      </c>
      <c r="F19" s="15">
        <f t="shared" si="0"/>
        <v>2500</v>
      </c>
      <c r="G19" s="15">
        <v>2500</v>
      </c>
      <c r="H19" s="16">
        <f t="shared" si="1"/>
        <v>0</v>
      </c>
    </row>
    <row r="20" spans="1:8" x14ac:dyDescent="0.25">
      <c r="A20" s="19" t="s">
        <v>45</v>
      </c>
      <c r="B20" s="12">
        <v>15</v>
      </c>
      <c r="C20" s="13"/>
      <c r="D20" s="14"/>
      <c r="E20" s="15">
        <v>2500</v>
      </c>
      <c r="F20" s="15">
        <f t="shared" si="0"/>
        <v>2500</v>
      </c>
      <c r="G20" s="15">
        <v>2500</v>
      </c>
      <c r="H20" s="16">
        <f>F20-G20</f>
        <v>0</v>
      </c>
    </row>
    <row r="21" spans="1:8" x14ac:dyDescent="0.25">
      <c r="A21" s="18" t="s">
        <v>46</v>
      </c>
      <c r="B21" s="22">
        <v>16</v>
      </c>
      <c r="C21" s="13"/>
      <c r="D21" s="14"/>
      <c r="E21" s="15"/>
      <c r="F21" s="15">
        <f t="shared" si="0"/>
        <v>0</v>
      </c>
      <c r="G21" s="15"/>
      <c r="H21" s="16">
        <f>F21-G21</f>
        <v>0</v>
      </c>
    </row>
    <row r="22" spans="1:8" x14ac:dyDescent="0.25">
      <c r="A22" s="18"/>
      <c r="B22" s="12"/>
      <c r="C22" s="13"/>
      <c r="D22" s="14"/>
      <c r="E22" s="15"/>
      <c r="F22" s="15">
        <f t="shared" si="0"/>
        <v>0</v>
      </c>
      <c r="G22" s="15"/>
      <c r="H22" s="16"/>
    </row>
    <row r="23" spans="1:8" x14ac:dyDescent="0.25">
      <c r="A23" s="23" t="s">
        <v>22</v>
      </c>
      <c r="B23" s="24"/>
      <c r="C23" s="13"/>
      <c r="D23" s="14">
        <f>SUM(D6:D22)</f>
        <v>0</v>
      </c>
      <c r="E23" s="25">
        <f>SUM(E6:E22)</f>
        <v>38000</v>
      </c>
      <c r="F23" s="15">
        <f>SUM(F6:F22)</f>
        <v>38000</v>
      </c>
      <c r="G23" s="15">
        <f>SUM(G6:G22)</f>
        <v>38000</v>
      </c>
      <c r="H23" s="15">
        <f>SUM(H6:H22)</f>
        <v>0</v>
      </c>
    </row>
    <row r="24" spans="1:8" x14ac:dyDescent="0.25">
      <c r="A24" s="3"/>
      <c r="D24" s="14">
        <f>'[1]MARCH 21'!H24:H40</f>
        <v>0</v>
      </c>
      <c r="H24" s="26"/>
    </row>
    <row r="25" spans="1:8" x14ac:dyDescent="0.25">
      <c r="H25" s="26">
        <f>H14+H8+H20+H22</f>
        <v>0</v>
      </c>
    </row>
    <row r="26" spans="1:8" ht="24.75" customHeight="1" x14ac:dyDescent="0.25">
      <c r="A26" s="54" t="s">
        <v>10</v>
      </c>
      <c r="B26" s="54"/>
      <c r="C26" s="54"/>
      <c r="D26" s="54"/>
      <c r="E26" s="54"/>
      <c r="F26" s="54"/>
      <c r="G26" s="54"/>
      <c r="H26" s="54"/>
    </row>
    <row r="27" spans="1:8" ht="28.5" customHeight="1" x14ac:dyDescent="0.25">
      <c r="A27" s="55" t="s">
        <v>11</v>
      </c>
      <c r="B27" s="55"/>
      <c r="C27" s="55"/>
      <c r="D27" s="55"/>
      <c r="E27" s="55" t="s">
        <v>8</v>
      </c>
      <c r="F27" s="55"/>
      <c r="G27" s="55"/>
      <c r="H27" s="55"/>
    </row>
    <row r="28" spans="1:8" s="35" customFormat="1" ht="20.25" customHeight="1" x14ac:dyDescent="0.25">
      <c r="A28" s="34" t="s">
        <v>12</v>
      </c>
      <c r="B28" s="34" t="s">
        <v>13</v>
      </c>
      <c r="C28" s="34" t="s">
        <v>14</v>
      </c>
      <c r="D28" s="34" t="s">
        <v>15</v>
      </c>
      <c r="E28" s="34" t="s">
        <v>12</v>
      </c>
      <c r="F28" s="34" t="s">
        <v>13</v>
      </c>
      <c r="G28" s="34" t="s">
        <v>14</v>
      </c>
      <c r="H28" s="34"/>
    </row>
    <row r="29" spans="1:8" ht="21.75" customHeight="1" x14ac:dyDescent="0.25">
      <c r="A29" s="33" t="s">
        <v>30</v>
      </c>
      <c r="B29" s="28">
        <f>E23</f>
        <v>38000</v>
      </c>
      <c r="C29" s="24"/>
      <c r="D29" s="24"/>
      <c r="E29" s="33" t="s">
        <v>30</v>
      </c>
      <c r="F29" s="28">
        <f>G23</f>
        <v>38000</v>
      </c>
      <c r="G29" s="24"/>
      <c r="H29" s="24"/>
    </row>
    <row r="30" spans="1:8" ht="18.75" customHeight="1" x14ac:dyDescent="0.25">
      <c r="A30" s="33" t="s">
        <v>16</v>
      </c>
      <c r="B30" s="28"/>
      <c r="C30" s="24"/>
      <c r="D30" s="24"/>
      <c r="E30" s="33" t="s">
        <v>16</v>
      </c>
      <c r="F30" s="28"/>
      <c r="G30" s="24"/>
      <c r="H30" s="24"/>
    </row>
    <row r="31" spans="1:8" ht="18.75" customHeight="1" x14ac:dyDescent="0.25">
      <c r="A31" s="33" t="s">
        <v>17</v>
      </c>
      <c r="B31" s="28"/>
      <c r="C31" s="24"/>
      <c r="D31" s="24"/>
      <c r="E31" s="33"/>
      <c r="F31" s="28"/>
      <c r="G31" s="24"/>
      <c r="H31" s="24"/>
    </row>
    <row r="32" spans="1:8" ht="20.25" customHeight="1" x14ac:dyDescent="0.25">
      <c r="A32" s="33" t="s">
        <v>29</v>
      </c>
      <c r="B32" s="28"/>
      <c r="C32" s="24"/>
      <c r="D32" s="24"/>
      <c r="E32" s="33"/>
      <c r="F32" s="28"/>
      <c r="G32" s="24"/>
      <c r="H32" s="24"/>
    </row>
    <row r="33" spans="1:8" ht="21" customHeight="1" x14ac:dyDescent="0.25">
      <c r="A33" s="33" t="s">
        <v>18</v>
      </c>
      <c r="B33" s="29">
        <v>0.1</v>
      </c>
      <c r="C33" s="28">
        <f>B33*B29</f>
        <v>3800</v>
      </c>
      <c r="D33" s="24"/>
      <c r="E33" s="33" t="s">
        <v>18</v>
      </c>
      <c r="F33" s="29">
        <v>0.1</v>
      </c>
      <c r="G33" s="28">
        <f>F33*B29</f>
        <v>3800</v>
      </c>
      <c r="H33" s="24"/>
    </row>
    <row r="34" spans="1:8" ht="21" customHeight="1" x14ac:dyDescent="0.25">
      <c r="A34" s="46" t="s">
        <v>19</v>
      </c>
      <c r="B34" s="24" t="s">
        <v>20</v>
      </c>
      <c r="C34" s="24"/>
      <c r="D34" s="24"/>
      <c r="E34" s="46" t="s">
        <v>19</v>
      </c>
      <c r="F34" s="30"/>
      <c r="G34" s="24"/>
      <c r="H34" s="24"/>
    </row>
    <row r="35" spans="1:8" ht="18" customHeight="1" x14ac:dyDescent="0.25">
      <c r="A35" s="44" t="s">
        <v>21</v>
      </c>
      <c r="B35" s="29">
        <v>0.3</v>
      </c>
      <c r="C35" s="31"/>
      <c r="D35" s="24"/>
      <c r="E35" s="44" t="s">
        <v>21</v>
      </c>
      <c r="F35" s="29">
        <v>0.3</v>
      </c>
      <c r="G35" s="31"/>
      <c r="H35" s="24"/>
    </row>
    <row r="36" spans="1:8" x14ac:dyDescent="0.25">
      <c r="A36" s="45"/>
      <c r="B36" s="17"/>
      <c r="C36" s="17"/>
      <c r="D36" s="31"/>
      <c r="E36" s="30"/>
      <c r="F36" s="17"/>
      <c r="G36" s="17"/>
      <c r="H36" s="24"/>
    </row>
    <row r="37" spans="1:8" x14ac:dyDescent="0.25">
      <c r="A37" s="45" t="s">
        <v>48</v>
      </c>
      <c r="B37" s="29"/>
      <c r="C37" s="24">
        <v>1600</v>
      </c>
      <c r="D37" s="24"/>
      <c r="E37" s="45" t="s">
        <v>48</v>
      </c>
      <c r="F37" s="29"/>
      <c r="G37" s="24">
        <v>1600</v>
      </c>
      <c r="H37" s="24"/>
    </row>
    <row r="38" spans="1:8" x14ac:dyDescent="0.25">
      <c r="A38" s="45" t="s">
        <v>49</v>
      </c>
      <c r="B38" s="24"/>
      <c r="C38" s="31">
        <v>32600</v>
      </c>
      <c r="D38" s="24"/>
      <c r="E38" s="45" t="s">
        <v>49</v>
      </c>
      <c r="F38" s="24"/>
      <c r="G38" s="31">
        <v>32600</v>
      </c>
      <c r="H38" s="24"/>
    </row>
    <row r="39" spans="1:8" x14ac:dyDescent="0.25">
      <c r="A39" s="45"/>
      <c r="B39" s="24"/>
      <c r="C39" s="31"/>
      <c r="D39" s="24"/>
      <c r="E39" s="30"/>
      <c r="F39" s="24"/>
      <c r="G39" s="31"/>
      <c r="H39" s="24"/>
    </row>
    <row r="40" spans="1:8" x14ac:dyDescent="0.25">
      <c r="A40" s="45"/>
      <c r="B40" s="24"/>
      <c r="C40" s="31"/>
      <c r="D40" s="24"/>
      <c r="E40" s="30"/>
      <c r="F40" s="24"/>
      <c r="G40" s="31"/>
      <c r="H40" s="24"/>
    </row>
    <row r="41" spans="1:8" x14ac:dyDescent="0.25">
      <c r="A41" s="45"/>
      <c r="B41" s="24"/>
      <c r="C41" s="31"/>
      <c r="D41" s="24"/>
      <c r="E41" s="30"/>
      <c r="F41" s="24"/>
      <c r="G41" s="31"/>
      <c r="H41" s="24"/>
    </row>
    <row r="42" spans="1:8" x14ac:dyDescent="0.25">
      <c r="A42" s="45"/>
      <c r="B42" s="24"/>
      <c r="C42" s="31"/>
      <c r="D42" s="24"/>
      <c r="E42" s="30"/>
      <c r="F42" s="24"/>
      <c r="G42" s="31"/>
      <c r="H42" s="24"/>
    </row>
    <row r="43" spans="1:8" x14ac:dyDescent="0.25">
      <c r="A43" s="45"/>
      <c r="B43" s="24"/>
      <c r="C43" s="31"/>
      <c r="D43" s="24"/>
      <c r="E43" s="30"/>
      <c r="F43" s="24"/>
      <c r="G43" s="31"/>
      <c r="H43" s="24"/>
    </row>
    <row r="44" spans="1:8" x14ac:dyDescent="0.25">
      <c r="A44" s="45"/>
      <c r="B44" s="24"/>
      <c r="C44" s="31"/>
      <c r="D44" s="24"/>
      <c r="E44" s="30"/>
      <c r="F44" s="24"/>
      <c r="G44" s="31"/>
      <c r="H44" s="24"/>
    </row>
    <row r="45" spans="1:8" x14ac:dyDescent="0.25">
      <c r="A45" s="27" t="s">
        <v>22</v>
      </c>
      <c r="B45" s="32">
        <f>B32+B29+B30+B31-C33</f>
        <v>34200</v>
      </c>
      <c r="C45" s="32">
        <f>SUM(C35:C44)</f>
        <v>34200</v>
      </c>
      <c r="D45" s="32">
        <f>B45-C45</f>
        <v>0</v>
      </c>
      <c r="E45" s="27" t="s">
        <v>22</v>
      </c>
      <c r="F45" s="32">
        <f>F29+F30+F32-G33</f>
        <v>34200</v>
      </c>
      <c r="G45" s="32">
        <f>SUM(G35:G44)</f>
        <v>34200</v>
      </c>
      <c r="H45" s="32">
        <f>F45-G45</f>
        <v>0</v>
      </c>
    </row>
    <row r="46" spans="1:8" s="39" customFormat="1" ht="18.75" customHeight="1" x14ac:dyDescent="0.2">
      <c r="A46" s="36" t="s">
        <v>23</v>
      </c>
      <c r="B46" s="37"/>
      <c r="C46" s="56" t="s">
        <v>24</v>
      </c>
      <c r="D46" s="56"/>
      <c r="E46" s="36"/>
      <c r="F46" s="36" t="s">
        <v>25</v>
      </c>
      <c r="G46" s="38"/>
      <c r="H46" s="38"/>
    </row>
    <row r="47" spans="1:8" s="43" customFormat="1" ht="21.75" customHeight="1" x14ac:dyDescent="0.25">
      <c r="A47" s="40" t="s">
        <v>26</v>
      </c>
      <c r="B47" s="41"/>
      <c r="C47" s="57" t="s">
        <v>27</v>
      </c>
      <c r="D47" s="57"/>
      <c r="E47" s="58" t="s">
        <v>28</v>
      </c>
      <c r="F47" s="58"/>
      <c r="G47" s="58"/>
      <c r="H47" s="42"/>
    </row>
  </sheetData>
  <mergeCells count="6">
    <mergeCell ref="A26:H26"/>
    <mergeCell ref="A27:D27"/>
    <mergeCell ref="E27:H27"/>
    <mergeCell ref="C46:D46"/>
    <mergeCell ref="C47:D47"/>
    <mergeCell ref="E47:G47"/>
  </mergeCells>
  <conditionalFormatting sqref="A6:A21">
    <cfRule type="notContainsText" dxfId="5" priority="1" operator="notContains" text="VACCANT">
      <formula>ISERROR(SEARCH("VACCANT",A6))</formula>
    </cfRule>
    <cfRule type="containsText" dxfId="4" priority="2" operator="containsText" text="VACCANT">
      <formula>NOT(ISERROR(SEARCH("VACCANT",A6)))</formula>
    </cfRule>
  </conditionalFormatting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4" workbookViewId="0">
      <selection activeCell="A20" sqref="A20"/>
    </sheetView>
  </sheetViews>
  <sheetFormatPr defaultRowHeight="15" x14ac:dyDescent="0.25"/>
  <cols>
    <col min="1" max="1" width="24.7109375" customWidth="1"/>
    <col min="5" max="5" width="14.85546875" customWidth="1"/>
  </cols>
  <sheetData>
    <row r="2" spans="1:8" ht="15.75" x14ac:dyDescent="0.25">
      <c r="A2" s="1"/>
      <c r="C2" s="1" t="s">
        <v>0</v>
      </c>
      <c r="D2" s="1"/>
      <c r="E2" s="1"/>
      <c r="F2" s="2"/>
      <c r="G2" s="3"/>
      <c r="H2" s="3"/>
    </row>
    <row r="3" spans="1:8" ht="15.75" x14ac:dyDescent="0.25">
      <c r="A3" s="3"/>
      <c r="C3" s="1" t="s">
        <v>1</v>
      </c>
      <c r="D3" s="1"/>
      <c r="E3" s="1"/>
      <c r="F3" s="4"/>
      <c r="G3" s="3"/>
      <c r="H3" s="3"/>
    </row>
    <row r="4" spans="1:8" ht="18.75" x14ac:dyDescent="0.3">
      <c r="A4" s="5"/>
      <c r="B4" s="1" t="s">
        <v>31</v>
      </c>
      <c r="C4" s="1"/>
      <c r="E4" s="1"/>
      <c r="F4" s="6"/>
      <c r="G4" s="7"/>
      <c r="H4" s="3"/>
    </row>
    <row r="5" spans="1:8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</row>
    <row r="6" spans="1:8" x14ac:dyDescent="0.25">
      <c r="A6" s="19" t="s">
        <v>32</v>
      </c>
      <c r="B6" s="12" t="s">
        <v>33</v>
      </c>
      <c r="C6" s="13"/>
      <c r="D6" s="14">
        <f>'OCTOBER 21'!H6:H22</f>
        <v>0</v>
      </c>
      <c r="E6" s="15">
        <v>6000</v>
      </c>
      <c r="F6" s="15">
        <f>C6+D6+E6</f>
        <v>6000</v>
      </c>
      <c r="G6" s="15">
        <v>6000</v>
      </c>
      <c r="H6" s="16">
        <f>F6-G6</f>
        <v>0</v>
      </c>
    </row>
    <row r="7" spans="1:8" x14ac:dyDescent="0.25">
      <c r="A7" s="3" t="s">
        <v>36</v>
      </c>
      <c r="B7" s="12" t="s">
        <v>34</v>
      </c>
      <c r="C7" s="13"/>
      <c r="D7" s="14">
        <f>'OCTOBER 21'!H7:H23</f>
        <v>0</v>
      </c>
      <c r="E7" s="15">
        <v>6000</v>
      </c>
      <c r="F7" s="15">
        <f t="shared" ref="F7:F22" si="0">C7+D7+E7</f>
        <v>6000</v>
      </c>
      <c r="G7" s="15">
        <v>6000</v>
      </c>
      <c r="H7" s="16">
        <f t="shared" ref="H7:H19" si="1">F7-G7</f>
        <v>0</v>
      </c>
    </row>
    <row r="8" spans="1:8" x14ac:dyDescent="0.25">
      <c r="A8" s="24" t="s">
        <v>37</v>
      </c>
      <c r="B8" s="12" t="s">
        <v>35</v>
      </c>
      <c r="C8" s="13"/>
      <c r="D8" s="14">
        <f>'OCTOBER 21'!H8:H24</f>
        <v>0</v>
      </c>
      <c r="E8" s="15">
        <v>6000</v>
      </c>
      <c r="F8" s="15">
        <f t="shared" si="0"/>
        <v>6000</v>
      </c>
      <c r="G8" s="15">
        <v>6000</v>
      </c>
      <c r="H8" s="16">
        <f t="shared" si="1"/>
        <v>0</v>
      </c>
    </row>
    <row r="9" spans="1:8" x14ac:dyDescent="0.25">
      <c r="A9" s="3" t="s">
        <v>50</v>
      </c>
      <c r="B9" s="12">
        <v>4</v>
      </c>
      <c r="C9" s="13"/>
      <c r="D9" s="14">
        <f>'OCTOBER 21'!H9:H25</f>
        <v>0</v>
      </c>
      <c r="E9" s="15">
        <v>2500</v>
      </c>
      <c r="F9" s="15">
        <f t="shared" si="0"/>
        <v>2500</v>
      </c>
      <c r="G9" s="15"/>
      <c r="H9" s="16">
        <f t="shared" si="1"/>
        <v>2500</v>
      </c>
    </row>
    <row r="10" spans="1:8" x14ac:dyDescent="0.25">
      <c r="A10" s="18" t="s">
        <v>38</v>
      </c>
      <c r="B10" s="12">
        <v>5</v>
      </c>
      <c r="C10" s="13"/>
      <c r="D10" s="14">
        <f>'OCTOBER 21'!H10:H26</f>
        <v>0</v>
      </c>
      <c r="E10" s="15">
        <v>2500</v>
      </c>
      <c r="F10" s="15">
        <f t="shared" si="0"/>
        <v>2500</v>
      </c>
      <c r="G10" s="15">
        <v>2500</v>
      </c>
      <c r="H10" s="16">
        <f t="shared" si="1"/>
        <v>0</v>
      </c>
    </row>
    <row r="11" spans="1:8" x14ac:dyDescent="0.25">
      <c r="A11" s="18" t="s">
        <v>39</v>
      </c>
      <c r="B11" s="12">
        <v>6</v>
      </c>
      <c r="C11" s="13"/>
      <c r="D11" s="14">
        <f>'OCTOBER 21'!H11:H27</f>
        <v>0</v>
      </c>
      <c r="E11" s="15">
        <v>2500</v>
      </c>
      <c r="F11" s="15">
        <f>C11+D11+E11</f>
        <v>2500</v>
      </c>
      <c r="G11" s="15">
        <v>2500</v>
      </c>
      <c r="H11" s="16">
        <f t="shared" si="1"/>
        <v>0</v>
      </c>
    </row>
    <row r="12" spans="1:8" x14ac:dyDescent="0.25">
      <c r="A12" s="19" t="s">
        <v>40</v>
      </c>
      <c r="B12" s="12">
        <v>7</v>
      </c>
      <c r="C12" s="13"/>
      <c r="D12" s="14">
        <f>'OCTOBER 21'!H12:H28</f>
        <v>0</v>
      </c>
      <c r="E12" s="15">
        <v>2500</v>
      </c>
      <c r="F12" s="15">
        <f t="shared" si="0"/>
        <v>2500</v>
      </c>
      <c r="G12" s="15">
        <v>2500</v>
      </c>
      <c r="H12" s="16">
        <f t="shared" si="1"/>
        <v>0</v>
      </c>
    </row>
    <row r="13" spans="1:8" x14ac:dyDescent="0.25">
      <c r="A13" s="18" t="s">
        <v>47</v>
      </c>
      <c r="B13" s="12">
        <v>8</v>
      </c>
      <c r="C13" s="13"/>
      <c r="D13" s="14">
        <f>'OCTOBER 21'!H13:H29</f>
        <v>0</v>
      </c>
      <c r="E13" s="15">
        <v>2500</v>
      </c>
      <c r="F13" s="15">
        <f t="shared" si="0"/>
        <v>2500</v>
      </c>
      <c r="G13" s="15">
        <v>2500</v>
      </c>
      <c r="H13" s="16">
        <f t="shared" si="1"/>
        <v>0</v>
      </c>
    </row>
    <row r="14" spans="1:8" x14ac:dyDescent="0.25">
      <c r="A14" s="20" t="s">
        <v>41</v>
      </c>
      <c r="B14" s="12">
        <v>9</v>
      </c>
      <c r="C14" s="13"/>
      <c r="D14" s="14">
        <f>'OCTOBER 21'!H14:H30</f>
        <v>0</v>
      </c>
      <c r="E14" s="15"/>
      <c r="F14" s="15">
        <f t="shared" si="0"/>
        <v>0</v>
      </c>
      <c r="G14" s="15"/>
      <c r="H14" s="16">
        <f t="shared" si="1"/>
        <v>0</v>
      </c>
    </row>
    <row r="15" spans="1:8" x14ac:dyDescent="0.25">
      <c r="A15" s="19" t="s">
        <v>41</v>
      </c>
      <c r="B15" s="21">
        <v>10</v>
      </c>
      <c r="C15" s="13"/>
      <c r="D15" s="14">
        <f>'OCTOBER 21'!H15:H31</f>
        <v>0</v>
      </c>
      <c r="E15" s="15"/>
      <c r="F15" s="15">
        <f t="shared" si="0"/>
        <v>0</v>
      </c>
      <c r="G15" s="15"/>
      <c r="H15" s="16">
        <f t="shared" si="1"/>
        <v>0</v>
      </c>
    </row>
    <row r="16" spans="1:8" x14ac:dyDescent="0.25">
      <c r="A16" s="19" t="s">
        <v>42</v>
      </c>
      <c r="B16" s="12">
        <v>11</v>
      </c>
      <c r="C16" s="13"/>
      <c r="D16" s="14">
        <f>'OCTOBER 21'!H16:H32</f>
        <v>0</v>
      </c>
      <c r="E16" s="15"/>
      <c r="F16" s="15">
        <f t="shared" si="0"/>
        <v>0</v>
      </c>
      <c r="G16" s="15"/>
      <c r="H16" s="16">
        <f t="shared" si="1"/>
        <v>0</v>
      </c>
    </row>
    <row r="17" spans="1:8" x14ac:dyDescent="0.25">
      <c r="A17" s="18" t="s">
        <v>43</v>
      </c>
      <c r="B17" s="12">
        <v>12</v>
      </c>
      <c r="C17" s="13"/>
      <c r="D17" s="14">
        <f>'OCTOBER 21'!H17:H33</f>
        <v>0</v>
      </c>
      <c r="E17" s="15">
        <v>2500</v>
      </c>
      <c r="F17" s="15">
        <f t="shared" si="0"/>
        <v>2500</v>
      </c>
      <c r="G17" s="15">
        <v>2500</v>
      </c>
      <c r="H17" s="16">
        <f t="shared" si="1"/>
        <v>0</v>
      </c>
    </row>
    <row r="18" spans="1:8" x14ac:dyDescent="0.25">
      <c r="A18" t="s">
        <v>46</v>
      </c>
      <c r="B18" s="12">
        <v>13</v>
      </c>
      <c r="C18" s="13"/>
      <c r="D18" s="14">
        <f>'OCTOBER 21'!H18:H34</f>
        <v>0</v>
      </c>
      <c r="E18" s="15"/>
      <c r="F18" s="15">
        <f t="shared" si="0"/>
        <v>0</v>
      </c>
      <c r="G18" s="15"/>
      <c r="H18" s="16">
        <f t="shared" si="1"/>
        <v>0</v>
      </c>
    </row>
    <row r="19" spans="1:8" x14ac:dyDescent="0.25">
      <c r="A19" s="24" t="s">
        <v>44</v>
      </c>
      <c r="B19" s="12">
        <v>14</v>
      </c>
      <c r="C19" s="13"/>
      <c r="D19" s="14">
        <f>'OCTOBER 21'!H19:H35</f>
        <v>0</v>
      </c>
      <c r="E19" s="15">
        <v>2500</v>
      </c>
      <c r="F19" s="15">
        <f t="shared" si="0"/>
        <v>2500</v>
      </c>
      <c r="G19" s="15">
        <v>2500</v>
      </c>
      <c r="H19" s="16">
        <f t="shared" si="1"/>
        <v>0</v>
      </c>
    </row>
    <row r="20" spans="1:8" x14ac:dyDescent="0.25">
      <c r="A20" s="19" t="s">
        <v>45</v>
      </c>
      <c r="B20" s="12">
        <v>15</v>
      </c>
      <c r="C20" s="13"/>
      <c r="D20" s="14">
        <f>'OCTOBER 21'!H20:H36</f>
        <v>0</v>
      </c>
      <c r="E20" s="15">
        <v>2500</v>
      </c>
      <c r="F20" s="15">
        <f t="shared" si="0"/>
        <v>2500</v>
      </c>
      <c r="G20" s="15">
        <v>2500</v>
      </c>
      <c r="H20" s="16">
        <f>F20-G20</f>
        <v>0</v>
      </c>
    </row>
    <row r="21" spans="1:8" x14ac:dyDescent="0.25">
      <c r="A21" s="18" t="s">
        <v>46</v>
      </c>
      <c r="B21" s="22">
        <v>16</v>
      </c>
      <c r="C21" s="13"/>
      <c r="D21" s="14">
        <f>'OCTOBER 21'!H21:H37</f>
        <v>0</v>
      </c>
      <c r="E21" s="15"/>
      <c r="F21" s="15">
        <f t="shared" si="0"/>
        <v>0</v>
      </c>
      <c r="G21" s="15"/>
      <c r="H21" s="16">
        <f>F21-G21</f>
        <v>0</v>
      </c>
    </row>
    <row r="22" spans="1:8" x14ac:dyDescent="0.25">
      <c r="A22" s="18"/>
      <c r="B22" s="12"/>
      <c r="C22" s="13"/>
      <c r="D22" s="14">
        <f>'OCTOBER 21'!H22:H38</f>
        <v>0</v>
      </c>
      <c r="E22" s="15"/>
      <c r="F22" s="15">
        <f t="shared" si="0"/>
        <v>0</v>
      </c>
      <c r="G22" s="15"/>
      <c r="H22" s="16"/>
    </row>
    <row r="23" spans="1:8" x14ac:dyDescent="0.25">
      <c r="A23" s="23" t="s">
        <v>22</v>
      </c>
      <c r="B23" s="24"/>
      <c r="C23" s="13"/>
      <c r="D23" s="14">
        <f>SUM(D6:D22)</f>
        <v>0</v>
      </c>
      <c r="E23" s="25">
        <f>SUM(E6:E22)</f>
        <v>38000</v>
      </c>
      <c r="F23" s="15">
        <f>SUM(F6:F22)</f>
        <v>38000</v>
      </c>
      <c r="G23" s="15">
        <f>SUM(G6:G22)</f>
        <v>35500</v>
      </c>
      <c r="H23" s="15">
        <f>SUM(H6:H22)</f>
        <v>2500</v>
      </c>
    </row>
    <row r="24" spans="1:8" x14ac:dyDescent="0.25">
      <c r="A24" s="3"/>
      <c r="D24" s="14">
        <f>'[1]MARCH 21'!H24:H40</f>
        <v>0</v>
      </c>
      <c r="H24" s="26"/>
    </row>
    <row r="25" spans="1:8" x14ac:dyDescent="0.25">
      <c r="H25" s="26">
        <f>H14+H8+H20+H22</f>
        <v>0</v>
      </c>
    </row>
    <row r="26" spans="1:8" ht="24.75" customHeight="1" x14ac:dyDescent="0.25">
      <c r="A26" s="54" t="s">
        <v>10</v>
      </c>
      <c r="B26" s="54"/>
      <c r="C26" s="54"/>
      <c r="D26" s="54"/>
      <c r="E26" s="54"/>
      <c r="F26" s="54"/>
      <c r="G26" s="54"/>
      <c r="H26" s="54"/>
    </row>
    <row r="27" spans="1:8" ht="28.5" customHeight="1" x14ac:dyDescent="0.25">
      <c r="A27" s="55" t="s">
        <v>11</v>
      </c>
      <c r="B27" s="55"/>
      <c r="C27" s="55"/>
      <c r="D27" s="55"/>
      <c r="E27" s="55" t="s">
        <v>8</v>
      </c>
      <c r="F27" s="55"/>
      <c r="G27" s="55"/>
      <c r="H27" s="55"/>
    </row>
    <row r="28" spans="1:8" s="35" customFormat="1" ht="20.25" customHeight="1" x14ac:dyDescent="0.25">
      <c r="A28" s="34" t="s">
        <v>12</v>
      </c>
      <c r="B28" s="34" t="s">
        <v>13</v>
      </c>
      <c r="C28" s="34" t="s">
        <v>14</v>
      </c>
      <c r="D28" s="34" t="s">
        <v>15</v>
      </c>
      <c r="E28" s="34" t="s">
        <v>12</v>
      </c>
      <c r="F28" s="34" t="s">
        <v>13</v>
      </c>
      <c r="G28" s="34" t="s">
        <v>14</v>
      </c>
      <c r="H28" s="34"/>
    </row>
    <row r="29" spans="1:8" ht="21.75" customHeight="1" x14ac:dyDescent="0.25">
      <c r="A29" s="33" t="s">
        <v>51</v>
      </c>
      <c r="B29" s="28">
        <f>E23</f>
        <v>38000</v>
      </c>
      <c r="C29" s="24"/>
      <c r="D29" s="24"/>
      <c r="E29" s="33" t="s">
        <v>51</v>
      </c>
      <c r="F29" s="28">
        <f>G23</f>
        <v>35500</v>
      </c>
      <c r="G29" s="24"/>
      <c r="H29" s="24"/>
    </row>
    <row r="30" spans="1:8" ht="18.75" customHeight="1" x14ac:dyDescent="0.25">
      <c r="A30" s="33" t="s">
        <v>16</v>
      </c>
      <c r="B30" s="28">
        <f>'OCTOBER 21'!D45</f>
        <v>0</v>
      </c>
      <c r="C30" s="24"/>
      <c r="D30" s="24"/>
      <c r="E30" s="33" t="s">
        <v>16</v>
      </c>
      <c r="F30" s="28">
        <f>'OCTOBER 21'!H45</f>
        <v>0</v>
      </c>
      <c r="G30" s="24"/>
      <c r="H30" s="24"/>
    </row>
    <row r="31" spans="1:8" ht="18.75" customHeight="1" x14ac:dyDescent="0.25">
      <c r="A31" s="33" t="s">
        <v>17</v>
      </c>
      <c r="B31" s="28"/>
      <c r="C31" s="24"/>
      <c r="D31" s="24"/>
      <c r="E31" s="33"/>
      <c r="F31" s="28"/>
      <c r="G31" s="24"/>
      <c r="H31" s="24"/>
    </row>
    <row r="32" spans="1:8" ht="20.25" customHeight="1" x14ac:dyDescent="0.25">
      <c r="A32" s="33" t="s">
        <v>29</v>
      </c>
      <c r="B32" s="28"/>
      <c r="C32" s="24"/>
      <c r="D32" s="24"/>
      <c r="E32" s="33"/>
      <c r="F32" s="28"/>
      <c r="G32" s="24"/>
      <c r="H32" s="24"/>
    </row>
    <row r="33" spans="1:8" ht="21" customHeight="1" x14ac:dyDescent="0.25">
      <c r="A33" s="33" t="s">
        <v>18</v>
      </c>
      <c r="B33" s="29">
        <v>0.1</v>
      </c>
      <c r="C33" s="28">
        <f>B33*B29</f>
        <v>3800</v>
      </c>
      <c r="D33" s="24"/>
      <c r="E33" s="33" t="s">
        <v>18</v>
      </c>
      <c r="F33" s="29">
        <v>0.1</v>
      </c>
      <c r="G33" s="28">
        <f>F33*B29</f>
        <v>3800</v>
      </c>
      <c r="H33" s="24"/>
    </row>
    <row r="34" spans="1:8" ht="21" customHeight="1" x14ac:dyDescent="0.25">
      <c r="A34" s="47" t="s">
        <v>19</v>
      </c>
      <c r="B34" s="24" t="s">
        <v>20</v>
      </c>
      <c r="C34" s="24"/>
      <c r="D34" s="24"/>
      <c r="E34" s="47" t="s">
        <v>19</v>
      </c>
      <c r="F34" s="30"/>
      <c r="G34" s="24"/>
      <c r="H34" s="24"/>
    </row>
    <row r="35" spans="1:8" ht="18" customHeight="1" x14ac:dyDescent="0.25">
      <c r="A35" s="44" t="s">
        <v>21</v>
      </c>
      <c r="B35" s="29">
        <v>0.3</v>
      </c>
      <c r="C35" s="31"/>
      <c r="D35" s="24"/>
      <c r="E35" s="44" t="s">
        <v>21</v>
      </c>
      <c r="F35" s="29">
        <v>0.3</v>
      </c>
      <c r="G35" s="31"/>
      <c r="H35" s="24"/>
    </row>
    <row r="36" spans="1:8" x14ac:dyDescent="0.25">
      <c r="A36" s="45" t="s">
        <v>52</v>
      </c>
      <c r="B36" s="17"/>
      <c r="C36" s="17">
        <v>34200</v>
      </c>
      <c r="D36" s="31"/>
      <c r="E36" s="45" t="s">
        <v>52</v>
      </c>
      <c r="F36" s="17"/>
      <c r="G36" s="17">
        <v>34200</v>
      </c>
      <c r="H36" s="24"/>
    </row>
    <row r="37" spans="1:8" x14ac:dyDescent="0.25">
      <c r="A37" s="45"/>
      <c r="B37" s="29"/>
      <c r="C37" s="24"/>
      <c r="D37" s="24"/>
      <c r="E37" s="45"/>
      <c r="F37" s="29"/>
      <c r="G37" s="24"/>
      <c r="H37" s="24"/>
    </row>
    <row r="38" spans="1:8" x14ac:dyDescent="0.25">
      <c r="A38" s="45"/>
      <c r="B38" s="24"/>
      <c r="C38" s="31"/>
      <c r="D38" s="24"/>
      <c r="E38" s="45"/>
      <c r="F38" s="24"/>
      <c r="G38" s="31"/>
      <c r="H38" s="24"/>
    </row>
    <row r="39" spans="1:8" x14ac:dyDescent="0.25">
      <c r="A39" s="45"/>
      <c r="B39" s="24"/>
      <c r="C39" s="31"/>
      <c r="D39" s="24"/>
      <c r="E39" s="30"/>
      <c r="F39" s="24"/>
      <c r="G39" s="31"/>
      <c r="H39" s="24"/>
    </row>
    <row r="40" spans="1:8" x14ac:dyDescent="0.25">
      <c r="A40" s="45"/>
      <c r="B40" s="24"/>
      <c r="C40" s="31"/>
      <c r="D40" s="24"/>
      <c r="E40" s="30"/>
      <c r="F40" s="24"/>
      <c r="G40" s="31"/>
      <c r="H40" s="24"/>
    </row>
    <row r="41" spans="1:8" x14ac:dyDescent="0.25">
      <c r="A41" s="45"/>
      <c r="B41" s="24"/>
      <c r="C41" s="31"/>
      <c r="D41" s="24"/>
      <c r="E41" s="30"/>
      <c r="F41" s="24"/>
      <c r="G41" s="31"/>
      <c r="H41" s="24"/>
    </row>
    <row r="42" spans="1:8" x14ac:dyDescent="0.25">
      <c r="A42" s="45"/>
      <c r="B42" s="24"/>
      <c r="C42" s="31"/>
      <c r="D42" s="24"/>
      <c r="E42" s="30"/>
      <c r="F42" s="24"/>
      <c r="G42" s="31"/>
      <c r="H42" s="24"/>
    </row>
    <row r="43" spans="1:8" x14ac:dyDescent="0.25">
      <c r="A43" s="45"/>
      <c r="B43" s="24"/>
      <c r="C43" s="31"/>
      <c r="D43" s="24"/>
      <c r="E43" s="30"/>
      <c r="F43" s="24"/>
      <c r="G43" s="31"/>
      <c r="H43" s="24"/>
    </row>
    <row r="44" spans="1:8" x14ac:dyDescent="0.25">
      <c r="A44" s="45"/>
      <c r="B44" s="24"/>
      <c r="C44" s="31"/>
      <c r="D44" s="24"/>
      <c r="E44" s="30"/>
      <c r="F44" s="24"/>
      <c r="G44" s="31"/>
      <c r="H44" s="24"/>
    </row>
    <row r="45" spans="1:8" x14ac:dyDescent="0.25">
      <c r="A45" s="27" t="s">
        <v>22</v>
      </c>
      <c r="B45" s="32">
        <f>B32+B29+B30+B31-C33</f>
        <v>34200</v>
      </c>
      <c r="C45" s="32">
        <f>SUM(C35:C44)</f>
        <v>34200</v>
      </c>
      <c r="D45" s="32">
        <f>B45-C45</f>
        <v>0</v>
      </c>
      <c r="E45" s="27" t="s">
        <v>22</v>
      </c>
      <c r="F45" s="32">
        <f>F29+F30+F32-G33</f>
        <v>31700</v>
      </c>
      <c r="G45" s="32">
        <f>SUM(G35:G44)</f>
        <v>34200</v>
      </c>
      <c r="H45" s="32">
        <f>F45-G45</f>
        <v>-2500</v>
      </c>
    </row>
    <row r="46" spans="1:8" s="39" customFormat="1" ht="18.75" customHeight="1" x14ac:dyDescent="0.2">
      <c r="A46" s="36" t="s">
        <v>23</v>
      </c>
      <c r="B46" s="37"/>
      <c r="C46" s="56" t="s">
        <v>24</v>
      </c>
      <c r="D46" s="56"/>
      <c r="E46" s="36"/>
      <c r="F46" s="36" t="s">
        <v>25</v>
      </c>
      <c r="G46" s="38"/>
      <c r="H46" s="38"/>
    </row>
    <row r="47" spans="1:8" s="43" customFormat="1" ht="21.75" customHeight="1" x14ac:dyDescent="0.25">
      <c r="A47" s="49" t="s">
        <v>26</v>
      </c>
      <c r="B47" s="48"/>
      <c r="C47" s="57" t="s">
        <v>27</v>
      </c>
      <c r="D47" s="57"/>
      <c r="E47" s="58" t="s">
        <v>28</v>
      </c>
      <c r="F47" s="58"/>
      <c r="G47" s="58"/>
      <c r="H47" s="42"/>
    </row>
  </sheetData>
  <mergeCells count="6">
    <mergeCell ref="A26:H26"/>
    <mergeCell ref="A27:D27"/>
    <mergeCell ref="E27:H27"/>
    <mergeCell ref="C46:D46"/>
    <mergeCell ref="C47:D47"/>
    <mergeCell ref="E47:G47"/>
  </mergeCells>
  <conditionalFormatting sqref="A6:A21">
    <cfRule type="notContainsText" dxfId="3" priority="1" operator="notContains" text="VACCANT">
      <formula>ISERROR(SEARCH("VACCANT",A6))</formula>
    </cfRule>
    <cfRule type="containsText" dxfId="2" priority="2" operator="containsText" text="VACCANT">
      <formula>NOT(ISERROR(SEARCH("VACCANT",A6)))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abSelected="1" topLeftCell="A13" workbookViewId="0">
      <selection activeCell="K42" sqref="K42"/>
    </sheetView>
  </sheetViews>
  <sheetFormatPr defaultRowHeight="15" x14ac:dyDescent="0.25"/>
  <cols>
    <col min="1" max="1" width="22.85546875" customWidth="1"/>
  </cols>
  <sheetData>
    <row r="2" spans="1:8" ht="15.75" x14ac:dyDescent="0.25">
      <c r="A2" s="1"/>
      <c r="C2" s="1" t="s">
        <v>0</v>
      </c>
      <c r="D2" s="1"/>
      <c r="E2" s="1"/>
      <c r="F2" s="2"/>
      <c r="G2" s="3"/>
      <c r="H2" s="3"/>
    </row>
    <row r="3" spans="1:8" ht="15.75" x14ac:dyDescent="0.25">
      <c r="A3" s="3"/>
      <c r="C3" s="1" t="s">
        <v>1</v>
      </c>
      <c r="D3" s="1"/>
      <c r="E3" s="1"/>
      <c r="F3" s="4"/>
      <c r="G3" s="3"/>
      <c r="H3" s="3"/>
    </row>
    <row r="4" spans="1:8" ht="18.75" x14ac:dyDescent="0.3">
      <c r="A4" s="5"/>
      <c r="B4" s="1" t="s">
        <v>53</v>
      </c>
      <c r="C4" s="1"/>
      <c r="E4" s="1"/>
      <c r="F4" s="6"/>
      <c r="G4" s="7"/>
      <c r="H4" s="3"/>
    </row>
    <row r="5" spans="1:8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</row>
    <row r="6" spans="1:8" x14ac:dyDescent="0.25">
      <c r="A6" s="19" t="s">
        <v>32</v>
      </c>
      <c r="B6" s="12" t="s">
        <v>33</v>
      </c>
      <c r="C6" s="13"/>
      <c r="D6" s="14">
        <f>'NOVEMBER 21'!H6:H22</f>
        <v>0</v>
      </c>
      <c r="E6" s="15">
        <v>6000</v>
      </c>
      <c r="F6" s="15">
        <f>C6+D6+E6</f>
        <v>6000</v>
      </c>
      <c r="G6" s="15"/>
      <c r="H6" s="16">
        <f>F6-G6</f>
        <v>6000</v>
      </c>
    </row>
    <row r="7" spans="1:8" x14ac:dyDescent="0.25">
      <c r="A7" s="3" t="s">
        <v>36</v>
      </c>
      <c r="B7" s="12" t="s">
        <v>34</v>
      </c>
      <c r="C7" s="13"/>
      <c r="D7" s="14">
        <f>'NOVEMBER 21'!H7:H23</f>
        <v>0</v>
      </c>
      <c r="E7" s="15">
        <v>6000</v>
      </c>
      <c r="F7" s="15">
        <f t="shared" ref="F7:F22" si="0">C7+D7+E7</f>
        <v>6000</v>
      </c>
      <c r="G7" s="15">
        <v>6000</v>
      </c>
      <c r="H7" s="16">
        <f t="shared" ref="H7:H19" si="1">F7-G7</f>
        <v>0</v>
      </c>
    </row>
    <row r="8" spans="1:8" x14ac:dyDescent="0.25">
      <c r="A8" s="24" t="s">
        <v>37</v>
      </c>
      <c r="B8" s="12" t="s">
        <v>35</v>
      </c>
      <c r="C8" s="13"/>
      <c r="D8" s="14">
        <f>'NOVEMBER 21'!H8:H24</f>
        <v>0</v>
      </c>
      <c r="E8" s="15">
        <v>6000</v>
      </c>
      <c r="F8" s="15">
        <f t="shared" si="0"/>
        <v>6000</v>
      </c>
      <c r="G8" s="15">
        <v>6000</v>
      </c>
      <c r="H8" s="16">
        <f t="shared" si="1"/>
        <v>0</v>
      </c>
    </row>
    <row r="9" spans="1:8" x14ac:dyDescent="0.25">
      <c r="A9" s="3" t="s">
        <v>50</v>
      </c>
      <c r="B9" s="12">
        <v>4</v>
      </c>
      <c r="C9" s="13"/>
      <c r="D9" s="14">
        <f>'NOVEMBER 21'!H9:H25</f>
        <v>2500</v>
      </c>
      <c r="E9" s="15"/>
      <c r="F9" s="15">
        <f t="shared" si="0"/>
        <v>2500</v>
      </c>
      <c r="G9" s="15"/>
      <c r="H9" s="16">
        <f t="shared" si="1"/>
        <v>2500</v>
      </c>
    </row>
    <row r="10" spans="1:8" x14ac:dyDescent="0.25">
      <c r="A10" s="18" t="s">
        <v>38</v>
      </c>
      <c r="B10" s="12">
        <v>5</v>
      </c>
      <c r="C10" s="13"/>
      <c r="D10" s="14">
        <f>'NOVEMBER 21'!H10:H26</f>
        <v>0</v>
      </c>
      <c r="E10" s="15">
        <v>2500</v>
      </c>
      <c r="F10" s="15">
        <f t="shared" si="0"/>
        <v>2500</v>
      </c>
      <c r="G10" s="15"/>
      <c r="H10" s="16">
        <f t="shared" si="1"/>
        <v>2500</v>
      </c>
    </row>
    <row r="11" spans="1:8" x14ac:dyDescent="0.25">
      <c r="A11" s="18" t="s">
        <v>39</v>
      </c>
      <c r="B11" s="12">
        <v>6</v>
      </c>
      <c r="C11" s="13"/>
      <c r="D11" s="14">
        <f>'NOVEMBER 21'!H11:H27</f>
        <v>0</v>
      </c>
      <c r="E11" s="15">
        <v>2500</v>
      </c>
      <c r="F11" s="15">
        <f>C11+D11+E11</f>
        <v>2500</v>
      </c>
      <c r="G11" s="15">
        <v>2500</v>
      </c>
      <c r="H11" s="16">
        <f t="shared" si="1"/>
        <v>0</v>
      </c>
    </row>
    <row r="12" spans="1:8" x14ac:dyDescent="0.25">
      <c r="A12" s="19" t="s">
        <v>40</v>
      </c>
      <c r="B12" s="12">
        <v>7</v>
      </c>
      <c r="C12" s="13"/>
      <c r="D12" s="14">
        <f>'NOVEMBER 21'!H12:H28</f>
        <v>0</v>
      </c>
      <c r="E12" s="15">
        <v>2500</v>
      </c>
      <c r="F12" s="15">
        <f t="shared" si="0"/>
        <v>2500</v>
      </c>
      <c r="G12" s="15"/>
      <c r="H12" s="16">
        <f t="shared" si="1"/>
        <v>2500</v>
      </c>
    </row>
    <row r="13" spans="1:8" x14ac:dyDescent="0.25">
      <c r="A13" s="18" t="s">
        <v>47</v>
      </c>
      <c r="B13" s="12">
        <v>8</v>
      </c>
      <c r="C13" s="13"/>
      <c r="D13" s="14">
        <f>'NOVEMBER 21'!H13:H29</f>
        <v>0</v>
      </c>
      <c r="E13" s="15">
        <v>2500</v>
      </c>
      <c r="F13" s="15">
        <f t="shared" si="0"/>
        <v>2500</v>
      </c>
      <c r="G13" s="15">
        <v>2500</v>
      </c>
      <c r="H13" s="16">
        <f t="shared" si="1"/>
        <v>0</v>
      </c>
    </row>
    <row r="14" spans="1:8" x14ac:dyDescent="0.25">
      <c r="A14" s="20" t="s">
        <v>41</v>
      </c>
      <c r="B14" s="12">
        <v>9</v>
      </c>
      <c r="C14" s="13"/>
      <c r="D14" s="14">
        <f>'NOVEMBER 21'!H14:H30</f>
        <v>0</v>
      </c>
      <c r="E14" s="15"/>
      <c r="F14" s="15">
        <f t="shared" si="0"/>
        <v>0</v>
      </c>
      <c r="G14" s="15"/>
      <c r="H14" s="16">
        <f t="shared" si="1"/>
        <v>0</v>
      </c>
    </row>
    <row r="15" spans="1:8" x14ac:dyDescent="0.25">
      <c r="A15" s="19" t="s">
        <v>41</v>
      </c>
      <c r="B15" s="21">
        <v>10</v>
      </c>
      <c r="C15" s="13"/>
      <c r="D15" s="14">
        <f>'NOVEMBER 21'!H15:H31</f>
        <v>0</v>
      </c>
      <c r="E15" s="15"/>
      <c r="F15" s="15">
        <f t="shared" si="0"/>
        <v>0</v>
      </c>
      <c r="G15" s="15"/>
      <c r="H15" s="16">
        <f t="shared" si="1"/>
        <v>0</v>
      </c>
    </row>
    <row r="16" spans="1:8" x14ac:dyDescent="0.25">
      <c r="A16" s="19" t="s">
        <v>42</v>
      </c>
      <c r="B16" s="12">
        <v>11</v>
      </c>
      <c r="C16" s="13"/>
      <c r="D16" s="14">
        <f>'NOVEMBER 21'!H16:H32</f>
        <v>0</v>
      </c>
      <c r="E16" s="15">
        <v>2500</v>
      </c>
      <c r="F16" s="15">
        <f t="shared" si="0"/>
        <v>2500</v>
      </c>
      <c r="G16" s="15"/>
      <c r="H16" s="16">
        <f t="shared" si="1"/>
        <v>2500</v>
      </c>
    </row>
    <row r="17" spans="1:10" x14ac:dyDescent="0.25">
      <c r="A17" s="18" t="s">
        <v>43</v>
      </c>
      <c r="B17" s="12">
        <v>12</v>
      </c>
      <c r="C17" s="13"/>
      <c r="D17" s="14">
        <f>'NOVEMBER 21'!H17:H33</f>
        <v>0</v>
      </c>
      <c r="E17" s="15">
        <v>2500</v>
      </c>
      <c r="F17" s="15">
        <f t="shared" si="0"/>
        <v>2500</v>
      </c>
      <c r="G17" s="15">
        <v>1550</v>
      </c>
      <c r="H17" s="16">
        <f t="shared" si="1"/>
        <v>950</v>
      </c>
    </row>
    <row r="18" spans="1:10" x14ac:dyDescent="0.25">
      <c r="A18" t="s">
        <v>46</v>
      </c>
      <c r="B18" s="12">
        <v>13</v>
      </c>
      <c r="C18" s="13"/>
      <c r="D18" s="14">
        <f>'NOVEMBER 21'!H18:H34</f>
        <v>0</v>
      </c>
      <c r="E18" s="15"/>
      <c r="F18" s="15">
        <f t="shared" si="0"/>
        <v>0</v>
      </c>
      <c r="G18" s="15"/>
      <c r="H18" s="16">
        <f t="shared" si="1"/>
        <v>0</v>
      </c>
    </row>
    <row r="19" spans="1:10" x14ac:dyDescent="0.25">
      <c r="A19" s="24" t="s">
        <v>44</v>
      </c>
      <c r="B19" s="12">
        <v>14</v>
      </c>
      <c r="C19" s="13"/>
      <c r="D19" s="14">
        <f>'NOVEMBER 21'!H19:H35</f>
        <v>0</v>
      </c>
      <c r="E19" s="15">
        <v>2500</v>
      </c>
      <c r="F19" s="15">
        <f t="shared" si="0"/>
        <v>2500</v>
      </c>
      <c r="G19" s="15">
        <v>2500</v>
      </c>
      <c r="H19" s="16">
        <f t="shared" si="1"/>
        <v>0</v>
      </c>
    </row>
    <row r="20" spans="1:10" x14ac:dyDescent="0.25">
      <c r="A20" s="19" t="s">
        <v>45</v>
      </c>
      <c r="B20" s="12">
        <v>15</v>
      </c>
      <c r="C20" s="13"/>
      <c r="D20" s="14">
        <f>'NOVEMBER 21'!H20:H36</f>
        <v>0</v>
      </c>
      <c r="E20" s="15">
        <v>2500</v>
      </c>
      <c r="F20" s="15">
        <f t="shared" si="0"/>
        <v>2500</v>
      </c>
      <c r="G20" s="15">
        <v>2000</v>
      </c>
      <c r="H20" s="16">
        <f>F20-G20</f>
        <v>500</v>
      </c>
    </row>
    <row r="21" spans="1:10" x14ac:dyDescent="0.25">
      <c r="A21" s="18" t="s">
        <v>46</v>
      </c>
      <c r="B21" s="22">
        <v>16</v>
      </c>
      <c r="C21" s="13"/>
      <c r="D21" s="14">
        <f>'NOVEMBER 21'!H21:H37</f>
        <v>0</v>
      </c>
      <c r="E21" s="15"/>
      <c r="F21" s="15">
        <f t="shared" si="0"/>
        <v>0</v>
      </c>
      <c r="G21" s="15"/>
      <c r="H21" s="16">
        <f>F21-G21</f>
        <v>0</v>
      </c>
    </row>
    <row r="22" spans="1:10" x14ac:dyDescent="0.25">
      <c r="A22" s="18"/>
      <c r="B22" s="12"/>
      <c r="C22" s="13"/>
      <c r="D22" s="14">
        <f>'NOVEMBER 21'!H22:H38</f>
        <v>0</v>
      </c>
      <c r="E22" s="15"/>
      <c r="F22" s="15">
        <f t="shared" si="0"/>
        <v>0</v>
      </c>
      <c r="G22" s="15"/>
      <c r="H22" s="16"/>
    </row>
    <row r="23" spans="1:10" x14ac:dyDescent="0.25">
      <c r="A23" s="23" t="s">
        <v>22</v>
      </c>
      <c r="B23" s="24"/>
      <c r="C23" s="13"/>
      <c r="D23" s="14">
        <f>SUM(D6:D22)</f>
        <v>2500</v>
      </c>
      <c r="E23" s="25">
        <f>SUM(E6:E22)</f>
        <v>38000</v>
      </c>
      <c r="F23" s="15">
        <f>SUM(F6:F22)</f>
        <v>40500</v>
      </c>
      <c r="G23" s="15">
        <f>SUM(G6:G22)</f>
        <v>23050</v>
      </c>
      <c r="H23" s="15">
        <f>SUM(H6:H22)</f>
        <v>17450</v>
      </c>
    </row>
    <row r="24" spans="1:10" x14ac:dyDescent="0.25">
      <c r="A24" s="3"/>
      <c r="D24" s="14">
        <f>'[1]MARCH 21'!H24:H40</f>
        <v>0</v>
      </c>
      <c r="H24" s="26"/>
    </row>
    <row r="25" spans="1:10" x14ac:dyDescent="0.25">
      <c r="H25" s="26">
        <f>H14+H8+H20+H22</f>
        <v>500</v>
      </c>
    </row>
    <row r="26" spans="1:10" x14ac:dyDescent="0.25">
      <c r="A26" s="54" t="s">
        <v>10</v>
      </c>
      <c r="B26" s="54"/>
      <c r="C26" s="54"/>
      <c r="D26" s="54"/>
      <c r="E26" s="54"/>
      <c r="F26" s="54"/>
      <c r="G26" s="54"/>
      <c r="H26" s="54"/>
    </row>
    <row r="27" spans="1:10" x14ac:dyDescent="0.25">
      <c r="A27" s="55" t="s">
        <v>11</v>
      </c>
      <c r="B27" s="55"/>
      <c r="C27" s="55"/>
      <c r="D27" s="55"/>
      <c r="E27" s="55" t="s">
        <v>8</v>
      </c>
      <c r="F27" s="55"/>
      <c r="G27" s="55"/>
      <c r="H27" s="55"/>
    </row>
    <row r="28" spans="1:10" x14ac:dyDescent="0.25">
      <c r="A28" s="34" t="s">
        <v>12</v>
      </c>
      <c r="B28" s="34" t="s">
        <v>13</v>
      </c>
      <c r="C28" s="34" t="s">
        <v>14</v>
      </c>
      <c r="D28" s="34" t="s">
        <v>15</v>
      </c>
      <c r="E28" s="34" t="s">
        <v>12</v>
      </c>
      <c r="F28" s="34" t="s">
        <v>13</v>
      </c>
      <c r="G28" s="34" t="s">
        <v>14</v>
      </c>
      <c r="H28" s="34"/>
      <c r="I28" s="35"/>
      <c r="J28" s="35"/>
    </row>
    <row r="29" spans="1:10" x14ac:dyDescent="0.25">
      <c r="A29" s="33" t="s">
        <v>54</v>
      </c>
      <c r="B29" s="28">
        <f>E23</f>
        <v>38000</v>
      </c>
      <c r="C29" s="24"/>
      <c r="D29" s="24"/>
      <c r="E29" s="33" t="s">
        <v>54</v>
      </c>
      <c r="F29" s="28">
        <f>G23</f>
        <v>23050</v>
      </c>
      <c r="G29" s="24"/>
      <c r="H29" s="24"/>
    </row>
    <row r="30" spans="1:10" x14ac:dyDescent="0.25">
      <c r="A30" s="33" t="s">
        <v>16</v>
      </c>
      <c r="B30" s="28">
        <f>'NOVEMBER 21'!D45</f>
        <v>0</v>
      </c>
      <c r="C30" s="24"/>
      <c r="D30" s="24"/>
      <c r="E30" s="33" t="s">
        <v>16</v>
      </c>
      <c r="F30" s="28">
        <f>-'NOVEMBER 21'!H45</f>
        <v>2500</v>
      </c>
      <c r="G30" s="24"/>
      <c r="H30" s="24"/>
    </row>
    <row r="31" spans="1:10" x14ac:dyDescent="0.25">
      <c r="A31" s="33" t="s">
        <v>17</v>
      </c>
      <c r="B31" s="28"/>
      <c r="C31" s="24"/>
      <c r="D31" s="24"/>
      <c r="E31" s="33"/>
      <c r="F31" s="28"/>
      <c r="G31" s="24"/>
      <c r="H31" s="24"/>
      <c r="J31" s="53">
        <f>B29-C33</f>
        <v>34200</v>
      </c>
    </row>
    <row r="32" spans="1:10" x14ac:dyDescent="0.25">
      <c r="A32" s="33" t="s">
        <v>29</v>
      </c>
      <c r="B32" s="28"/>
      <c r="C32" s="24"/>
      <c r="D32" s="24"/>
      <c r="E32" s="33"/>
      <c r="F32" s="28"/>
      <c r="G32" s="24"/>
      <c r="H32" s="24"/>
    </row>
    <row r="33" spans="1:12" x14ac:dyDescent="0.25">
      <c r="A33" s="33" t="s">
        <v>18</v>
      </c>
      <c r="B33" s="29">
        <v>0.1</v>
      </c>
      <c r="C33" s="28">
        <f>B33*B29</f>
        <v>3800</v>
      </c>
      <c r="D33" s="24"/>
      <c r="E33" s="33" t="s">
        <v>18</v>
      </c>
      <c r="F33" s="29">
        <v>0.1</v>
      </c>
      <c r="G33" s="28">
        <f>F33*B29</f>
        <v>3800</v>
      </c>
      <c r="H33" s="24"/>
      <c r="J33" s="53">
        <f>J31-J32</f>
        <v>34200</v>
      </c>
    </row>
    <row r="34" spans="1:12" x14ac:dyDescent="0.25">
      <c r="A34" s="50" t="s">
        <v>19</v>
      </c>
      <c r="B34" s="24" t="s">
        <v>20</v>
      </c>
      <c r="C34" s="24"/>
      <c r="D34" s="24"/>
      <c r="E34" s="50" t="s">
        <v>19</v>
      </c>
      <c r="F34" s="30"/>
      <c r="G34" s="24"/>
      <c r="H34" s="24"/>
      <c r="J34">
        <v>29900</v>
      </c>
      <c r="K34" s="53">
        <f>J33+J34</f>
        <v>64100</v>
      </c>
    </row>
    <row r="35" spans="1:12" x14ac:dyDescent="0.25">
      <c r="A35" s="44" t="s">
        <v>21</v>
      </c>
      <c r="B35" s="29">
        <v>0.3</v>
      </c>
      <c r="C35" s="31"/>
      <c r="D35" s="24"/>
      <c r="E35" s="44" t="s">
        <v>21</v>
      </c>
      <c r="F35" s="29">
        <v>0.3</v>
      </c>
      <c r="G35" s="31"/>
      <c r="H35" s="24"/>
      <c r="J35" s="53">
        <f>J33-J34</f>
        <v>4300</v>
      </c>
    </row>
    <row r="36" spans="1:12" x14ac:dyDescent="0.25">
      <c r="A36" s="45"/>
      <c r="B36" s="17"/>
      <c r="C36" s="17"/>
      <c r="D36" s="31"/>
      <c r="E36" s="45"/>
      <c r="F36" s="17"/>
      <c r="G36" s="17"/>
      <c r="H36" s="24"/>
      <c r="J36">
        <v>2500</v>
      </c>
    </row>
    <row r="37" spans="1:12" x14ac:dyDescent="0.25">
      <c r="A37" s="45"/>
      <c r="B37" s="29"/>
      <c r="C37" s="24"/>
      <c r="D37" s="24"/>
      <c r="E37" s="45"/>
      <c r="F37" s="29"/>
      <c r="G37" s="24"/>
      <c r="H37" s="24"/>
      <c r="J37" s="53">
        <f>J35-J36</f>
        <v>1800</v>
      </c>
    </row>
    <row r="38" spans="1:12" x14ac:dyDescent="0.25">
      <c r="A38" s="45" t="s">
        <v>55</v>
      </c>
      <c r="B38" s="24"/>
      <c r="C38" s="31">
        <v>29900</v>
      </c>
      <c r="D38" s="24"/>
      <c r="E38" s="45" t="s">
        <v>55</v>
      </c>
      <c r="F38" s="24"/>
      <c r="G38" s="31">
        <v>29900</v>
      </c>
      <c r="H38" s="24"/>
    </row>
    <row r="39" spans="1:12" x14ac:dyDescent="0.25">
      <c r="A39" s="45"/>
      <c r="B39" s="24"/>
      <c r="C39" s="31"/>
      <c r="D39" s="24"/>
      <c r="E39" s="30"/>
      <c r="F39" s="24"/>
      <c r="G39" s="31"/>
      <c r="H39" s="24"/>
    </row>
    <row r="40" spans="1:12" x14ac:dyDescent="0.25">
      <c r="A40" s="45"/>
      <c r="B40" s="24"/>
      <c r="C40" s="31"/>
      <c r="D40" s="24"/>
      <c r="E40" s="30"/>
      <c r="F40" s="24"/>
      <c r="G40" s="31"/>
      <c r="H40" s="24"/>
    </row>
    <row r="41" spans="1:12" x14ac:dyDescent="0.25">
      <c r="A41" s="45"/>
      <c r="B41" s="24"/>
      <c r="C41" s="31"/>
      <c r="D41" s="24"/>
      <c r="E41" s="30"/>
      <c r="F41" s="24"/>
      <c r="G41" s="31"/>
      <c r="H41" s="24"/>
      <c r="L41">
        <f>15800+3000</f>
        <v>18800</v>
      </c>
    </row>
    <row r="42" spans="1:12" x14ac:dyDescent="0.25">
      <c r="A42" s="45"/>
      <c r="B42" s="24"/>
      <c r="C42" s="31"/>
      <c r="D42" s="24"/>
      <c r="E42" s="30"/>
      <c r="F42" s="24"/>
      <c r="G42" s="31"/>
      <c r="H42" s="24"/>
    </row>
    <row r="43" spans="1:12" x14ac:dyDescent="0.25">
      <c r="A43" s="45"/>
      <c r="B43" s="24"/>
      <c r="C43" s="31"/>
      <c r="D43" s="24"/>
      <c r="E43" s="30"/>
      <c r="F43" s="24"/>
      <c r="G43" s="31"/>
      <c r="H43" s="24"/>
    </row>
    <row r="44" spans="1:12" x14ac:dyDescent="0.25">
      <c r="A44" s="45"/>
      <c r="B44" s="24"/>
      <c r="C44" s="31"/>
      <c r="D44" s="24"/>
      <c r="E44" s="30"/>
      <c r="F44" s="24"/>
      <c r="G44" s="31"/>
      <c r="H44" s="24"/>
    </row>
    <row r="45" spans="1:12" x14ac:dyDescent="0.25">
      <c r="A45" s="27" t="s">
        <v>22</v>
      </c>
      <c r="B45" s="32">
        <f>B32+B29+B30+B31-C33</f>
        <v>34200</v>
      </c>
      <c r="C45" s="32">
        <f>SUM(C35:C44)</f>
        <v>29900</v>
      </c>
      <c r="D45" s="32">
        <f>B45-C45</f>
        <v>4300</v>
      </c>
      <c r="E45" s="27" t="s">
        <v>22</v>
      </c>
      <c r="F45" s="32">
        <f>F29+F30+F32-G33</f>
        <v>21750</v>
      </c>
      <c r="G45" s="32">
        <f>SUM(G35:G44)</f>
        <v>29900</v>
      </c>
      <c r="H45" s="32">
        <f>F45-G45</f>
        <v>-8150</v>
      </c>
    </row>
    <row r="46" spans="1:12" x14ac:dyDescent="0.25">
      <c r="A46" s="36" t="s">
        <v>23</v>
      </c>
      <c r="B46" s="37"/>
      <c r="C46" s="56" t="s">
        <v>24</v>
      </c>
      <c r="D46" s="56"/>
      <c r="E46" s="36"/>
      <c r="F46" s="36" t="s">
        <v>25</v>
      </c>
      <c r="G46" s="38"/>
      <c r="H46" s="38"/>
      <c r="I46" s="39"/>
      <c r="J46" s="39"/>
    </row>
    <row r="47" spans="1:12" ht="17.25" x14ac:dyDescent="0.25">
      <c r="A47" s="52" t="s">
        <v>26</v>
      </c>
      <c r="B47" s="51"/>
      <c r="C47" s="57" t="s">
        <v>27</v>
      </c>
      <c r="D47" s="57"/>
      <c r="E47" s="58" t="s">
        <v>28</v>
      </c>
      <c r="F47" s="58"/>
      <c r="G47" s="58"/>
      <c r="H47" s="42"/>
      <c r="I47" s="43"/>
      <c r="J47" s="43"/>
    </row>
  </sheetData>
  <mergeCells count="6">
    <mergeCell ref="A26:H26"/>
    <mergeCell ref="A27:D27"/>
    <mergeCell ref="E27:H27"/>
    <mergeCell ref="C46:D46"/>
    <mergeCell ref="C47:D47"/>
    <mergeCell ref="E47:G47"/>
  </mergeCells>
  <conditionalFormatting sqref="A6:A21">
    <cfRule type="notContainsText" dxfId="1" priority="1" operator="notContains" text="VACCANT">
      <formula>ISERROR(SEARCH("VACCANT",A6))</formula>
    </cfRule>
    <cfRule type="containsText" dxfId="0" priority="2" operator="containsText" text="VACCANT">
      <formula>NOT(ISERROR(SEARCH("VACCANT",A6)))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2021-10-04T11:21:08Z</dcterms:created>
  <dcterms:modified xsi:type="dcterms:W3CDTF">2021-12-15T10:45:47Z</dcterms:modified>
</cp:coreProperties>
</file>