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ormation_DotNet_Alexina\BoVoyageFinalProject\BoVoyageFinalProject\Documents\"/>
    </mc:Choice>
  </mc:AlternateContent>
  <xr:revisionPtr revIDLastSave="0" documentId="13_ncr:1_{45F9C6B9-EE13-48CE-9138-2243D5456C0D}" xr6:coauthVersionLast="37" xr6:coauthVersionMax="37" xr10:uidLastSave="{00000000-0000-0000-0000-000000000000}"/>
  <bookViews>
    <workbookView xWindow="0" yWindow="0" windowWidth="15360" windowHeight="8940" xr2:uid="{00000000-000D-0000-FFFF-FFFF00000000}"/>
  </bookViews>
  <sheets>
    <sheet name="Product Backlog" sheetId="1" r:id="rId1"/>
    <sheet name="Suivi Release &amp; Vélocité" sheetId="2" r:id="rId2"/>
    <sheet name="Tableau de bord" sheetId="3" r:id="rId3"/>
  </sheets>
  <definedNames>
    <definedName name="_xlnm._FilterDatabase" localSheetId="0" hidden="1">'Product Backlog'!$A$4:$Z$49</definedName>
    <definedName name="RP_Sprint_All">'Suivi Release &amp; Vélocité'!$C$7:$F$7</definedName>
  </definedNames>
  <calcPr calcId="162913"/>
</workbook>
</file>

<file path=xl/calcChain.xml><?xml version="1.0" encoding="utf-8"?>
<calcChain xmlns="http://schemas.openxmlformats.org/spreadsheetml/2006/main">
  <c r="J11" i="2" l="1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E8" i="2"/>
  <c r="F8" i="2" s="1"/>
  <c r="G8" i="2" s="1"/>
  <c r="D8" i="2"/>
  <c r="I3" i="1"/>
</calcChain>
</file>

<file path=xl/sharedStrings.xml><?xml version="1.0" encoding="utf-8"?>
<sst xmlns="http://schemas.openxmlformats.org/spreadsheetml/2006/main" count="169" uniqueCount="164">
  <si>
    <t>Suivi Release &amp; Vélocité</t>
  </si>
  <si>
    <t>Charge de travail totale estimée par l'équipe de dev. :</t>
  </si>
  <si>
    <t>Sprint 1</t>
  </si>
  <si>
    <t>Sprint 2</t>
  </si>
  <si>
    <t>Sprint 3</t>
  </si>
  <si>
    <t>Sprint 4</t>
  </si>
  <si>
    <t>Sprint 5</t>
  </si>
  <si>
    <t>Sprint 6</t>
  </si>
  <si>
    <t>Sprint 7</t>
  </si>
  <si>
    <t>Vélocité</t>
  </si>
  <si>
    <t>ID</t>
  </si>
  <si>
    <t>Nom</t>
  </si>
  <si>
    <t>Description</t>
  </si>
  <si>
    <t>Imp.</t>
  </si>
  <si>
    <t>Est.</t>
  </si>
  <si>
    <t>Démo.</t>
  </si>
  <si>
    <t>Notes</t>
  </si>
  <si>
    <t>Fini</t>
  </si>
  <si>
    <t>RELEASE</t>
  </si>
  <si>
    <t>Démarrage</t>
  </si>
  <si>
    <t>Fin S1</t>
  </si>
  <si>
    <t>Fin S2</t>
  </si>
  <si>
    <t>Fin S3</t>
  </si>
  <si>
    <t>Fin S4</t>
  </si>
  <si>
    <t>Fin S5</t>
  </si>
  <si>
    <t>Fin S6</t>
  </si>
  <si>
    <t>Fin S7</t>
  </si>
  <si>
    <t>Terminé</t>
  </si>
  <si>
    <t>Cible</t>
  </si>
  <si>
    <t>Trajectoire optimiste</t>
  </si>
  <si>
    <t>Trajectoire pessimiste</t>
  </si>
  <si>
    <t>TABLEAU DE BORD</t>
  </si>
  <si>
    <t>Product Backlog de BoVoyage</t>
  </si>
  <si>
    <t>BoVoyages : Une plateforme de réservation de voyages en ligne à prix cassés</t>
  </si>
  <si>
    <t>Authentification Commercial</t>
  </si>
  <si>
    <t>En tant que commercial, je peux me connecter à mon espace de travail</t>
  </si>
  <si>
    <t>Se connecter avec des identifiants corrects. Se déconnecter. Se connecter avec des identifiants incorrects</t>
  </si>
  <si>
    <t>Ajout compte commercial</t>
  </si>
  <si>
    <t>En tant que commercial authentifié, je peux créer un nouveau compte commercial pour un autre commercial</t>
  </si>
  <si>
    <t>Se connecter avec des identifiants corrects puis créer un nouveau compte commercial</t>
  </si>
  <si>
    <t>Création client</t>
  </si>
  <si>
    <t>En tant que commercial, je peux enregistrer un nouveau client</t>
  </si>
  <si>
    <t>Se connecter en tant que commercial et créer un nouveau client</t>
  </si>
  <si>
    <t>Modification client</t>
  </si>
  <si>
    <t>En tant que commercial, je peux modifier un client</t>
  </si>
  <si>
    <t>Se connecter en tant que commercial et modifier un client</t>
  </si>
  <si>
    <t>Suppression client</t>
  </si>
  <si>
    <t>En tant que commercial, je peux supprimer un client</t>
  </si>
  <si>
    <t>Suppression compte commercial</t>
  </si>
  <si>
    <t>En tant que commercial, je peux supprimer un compte commercial</t>
  </si>
  <si>
    <t>Se connecter en tant que commercial et supprimer un commercial</t>
  </si>
  <si>
    <t>Se connecter en tant que commercial et supprimer un client</t>
  </si>
  <si>
    <t>Création Agence de voyage</t>
  </si>
  <si>
    <t>En tant que commercial, je peux créer une agence de voyage</t>
  </si>
  <si>
    <t>Se connecter en tant que commercial et créer une agence de voyage</t>
  </si>
  <si>
    <t>Modification Agence de voyage</t>
  </si>
  <si>
    <t>En tant que commercial je peux modifier une agence de voyages</t>
  </si>
  <si>
    <t>Se connecter en tant que commercial et modifier une agence de voyages</t>
  </si>
  <si>
    <t>Suppression Agence de voyages</t>
  </si>
  <si>
    <t>En tant que commercial, je peux modifier une agence de voyages</t>
  </si>
  <si>
    <t>Recherche avancée client</t>
  </si>
  <si>
    <t>En tant que commercial, je peux chercher un client par nom ou numéro de dossier</t>
  </si>
  <si>
    <t>Se connecter en tant que commercial et faire une recherche sur le nom puis le numéro de dossier du client</t>
  </si>
  <si>
    <t>Affichage détails client</t>
  </si>
  <si>
    <t>En tant que commercial, je peux voir les détails (coordonnées + historique) du client</t>
  </si>
  <si>
    <t>Se connecter en tant que commercial et afficher les détails d'un client</t>
  </si>
  <si>
    <t>Exportation fichier clients</t>
  </si>
  <si>
    <t>Se connecter en tant que commercial et générer le fichier client csv</t>
  </si>
  <si>
    <t>Création destination</t>
  </si>
  <si>
    <t>En tant que commercial, je peux créer une destination</t>
  </si>
  <si>
    <t>Modifier destination</t>
  </si>
  <si>
    <t>En tant que commercial, je peux modifier une destination</t>
  </si>
  <si>
    <t>Supprimer destination</t>
  </si>
  <si>
    <t>En tant que commercial, je peux supprimer une destination</t>
  </si>
  <si>
    <t>Se conencter en tant que commercial et supprimer une destination</t>
  </si>
  <si>
    <t>Se connecter en tant que commercial et modifier une destination</t>
  </si>
  <si>
    <t>Création voyage</t>
  </si>
  <si>
    <t>En tant que commercial, je peux créer une voyage</t>
  </si>
  <si>
    <t>Se connecter en tant que commerciel et créer une voyage</t>
  </si>
  <si>
    <t>Modifier voyage</t>
  </si>
  <si>
    <t>En tant que commercial, je peux modifier une voyage</t>
  </si>
  <si>
    <t>Se connecter en tant que commercial et modifier une voyage</t>
  </si>
  <si>
    <t>Supprimer voyage</t>
  </si>
  <si>
    <t>En tant que commercial, je peux supprimer une voyage</t>
  </si>
  <si>
    <t>Se conencter en tant que commercial et supprimer une voyage</t>
  </si>
  <si>
    <t>Recherche avancée du voyage</t>
  </si>
  <si>
    <t>En tant que commercial, je peux faire la recherche d'un voyage par destination, prix ou date de départ</t>
  </si>
  <si>
    <t>Se connecter en tant que commercial et faire une recherche sur la destination, le prix et la date de départ d'un voyage</t>
  </si>
  <si>
    <t>En tant que client, je peux faire la recherche d'un voyage par destination, prix ou date de départ</t>
  </si>
  <si>
    <t>Affichage voyages avec date départ à moins de 15 jours</t>
  </si>
  <si>
    <t>En tant que commercial, je vois les voyages avec une date de départ inférieure à 15 jours</t>
  </si>
  <si>
    <t>Se connecter en tant que commercial et afficher le tableau de bord avec les voyages dont la date de départ est inférieure à 15 jours</t>
  </si>
  <si>
    <t>Affichage des voyages disponibles</t>
  </si>
  <si>
    <t>En tant que client, je vois les voyages disponibles sur la page d'accueil que je sois authentifié ou non</t>
  </si>
  <si>
    <t>Accéder au site web (client non authentifié et client authentifié) et afficher la page d'accueil avec les voyages disponibles</t>
  </si>
  <si>
    <t>Accéder au site web (client non authentifié et client authentifié) et faire une recherche sur la destination, le prix et la date de départ d'un voyage</t>
  </si>
  <si>
    <t>Affichage TOP 5 des voyages les moins chers</t>
  </si>
  <si>
    <t>En tant que client, je peux afficher les 5 voyages les moins chers que je sois authentifié ou non</t>
  </si>
  <si>
    <t>Accéder au site web (client non authentifié et client authentifié) et afficher le TOP 5 des voyages les moins chers</t>
  </si>
  <si>
    <t>Affichage TOP 5 des voyages date plus proche</t>
  </si>
  <si>
    <t>En tant que client, je peux afficher les 5 voyages avec date la plus proche que je sois authentifié ou non</t>
  </si>
  <si>
    <t>Accéder au site web (client non authentifié et client authentifié) et afficher le TOP 5 des voyages avec les dates les plus proches</t>
  </si>
  <si>
    <t>En tant que client, je peux afficher les 5 voyages dont les pays sont les plus présents que je sois authentifié ou non</t>
  </si>
  <si>
    <t>Affichage TOP 5 des voyages dont les pays sont les plus présents</t>
  </si>
  <si>
    <t>Accéder au site web (client non authentifié et client authentifié) et afficher le TOP 5 des voyages avec les pays les plus présents</t>
  </si>
  <si>
    <t>Affichage des détails de voyage</t>
  </si>
  <si>
    <t>En tant que client, je peux afficher les détails d'un voyage sélectionné que je sois authentifié ou non</t>
  </si>
  <si>
    <t>Accéder au site web (client non authentifié et client authentifié) et afficher les détails d'un voyage</t>
  </si>
  <si>
    <t>En tant que commercial, je peux ajouter une photo à un voyage</t>
  </si>
  <si>
    <t>Se connecter en tant que commercial et ajouter une photo à un voyage</t>
  </si>
  <si>
    <t>Supprimer une photo d'un voyage</t>
  </si>
  <si>
    <t>Modifier une photo d'un voyage</t>
  </si>
  <si>
    <t>En tant que commercial, je peux modifier une photo d'un voyage</t>
  </si>
  <si>
    <t>Se connecter en tant que commercial et modifier une photo d'un voyage</t>
  </si>
  <si>
    <t>En tant que commercial, je peux supprimer une photo d'un voyage</t>
  </si>
  <si>
    <t>Se connecter en tant que commercial et supprimer une photo d'un voyage</t>
  </si>
  <si>
    <t>Afficher A propos</t>
  </si>
  <si>
    <t>En tant que client, je peux afficher une page avec infos A propos</t>
  </si>
  <si>
    <t>Accéder au site web et afficher la page A propos</t>
  </si>
  <si>
    <t>Page Contact</t>
  </si>
  <si>
    <t>En tant que client, je peux contacter le service commercial via un formulaire</t>
  </si>
  <si>
    <t>Accéder au site, afficher le formulaire de contact et envoyer le formulaire</t>
  </si>
  <si>
    <t>Création dossier réservation</t>
  </si>
  <si>
    <t>En tant que commercial, je peux créer un dossier de réservation</t>
  </si>
  <si>
    <t>Se connecter en tant que commercial et créer un dossier de réservation</t>
  </si>
  <si>
    <t>En tant que client je peux créer un dossier de réservation après avoir créé un compte ou m'être identifié</t>
  </si>
  <si>
    <t>Se connecter en tant que client et créer un dossier de réservation</t>
  </si>
  <si>
    <t>En tant que client, je peux m'enregistrer comme nouveau client</t>
  </si>
  <si>
    <t>Accéder au site web et afficher le formulaire d'inscription et enregistrer</t>
  </si>
  <si>
    <t>Authentification client</t>
  </si>
  <si>
    <t>En tant que client, je peux me connecter à mon espace client</t>
  </si>
  <si>
    <t>Accès profil client</t>
  </si>
  <si>
    <t>En tant que client authentifié, je peux accéder à  mon profil</t>
  </si>
  <si>
    <t>Modifier profil client</t>
  </si>
  <si>
    <t>En tant que client authentifié, je peux accéder à  mon profil et le modifier</t>
  </si>
  <si>
    <t>Afficher Statut réservation</t>
  </si>
  <si>
    <t>En tant que client authentifié, je peux accéder à dossier de réservation pour voir son statut</t>
  </si>
  <si>
    <t>Affichage historique dossiers</t>
  </si>
  <si>
    <t>En tant que client authentifié, je peux accéder à l'historique de mes dossiers de réservation</t>
  </si>
  <si>
    <t>Valider réservation</t>
  </si>
  <si>
    <t>En tant que commercial, je peux valider la réservation</t>
  </si>
  <si>
    <t>Se connecter en tant que client et accéder au profil</t>
  </si>
  <si>
    <t>Se connecter en tant que client, accéder au profil et le modifier</t>
  </si>
  <si>
    <t>Se connecter en tant que client, accéder à un dossier de réservation pour voir son statut</t>
  </si>
  <si>
    <t>Se connecter en tant que client, accéder à l'historique des dossiers de réservation</t>
  </si>
  <si>
    <t>Se connecter en tant que commercial, valider un dossier de réservation</t>
  </si>
  <si>
    <t>En tant que commercial, je peux annuler la réservation</t>
  </si>
  <si>
    <t>Se connecter en tant que commercial, annuler un dossier de réservation</t>
  </si>
  <si>
    <t>Annuler réservation</t>
  </si>
  <si>
    <t>Afficher réservation en attente</t>
  </si>
  <si>
    <t>Se connecter en tant que commercial, afficher les dossiers en attente</t>
  </si>
  <si>
    <t>En tant que commercial, je peux afficher réservation en attente</t>
  </si>
  <si>
    <t>Remboursement suite annulation</t>
  </si>
  <si>
    <t>En tant que commercial, je peux déclencher le remboursement suite à une annulation</t>
  </si>
  <si>
    <t>Se connecter en tant que commercial, déclencher remboursement</t>
  </si>
  <si>
    <t>Interrogation Banque</t>
  </si>
  <si>
    <t>En tant que commercial, je peux interroger la banque pour validation solvabilité</t>
  </si>
  <si>
    <t>Se connecter en tant que commercial, demander solvabilité à la banque du client</t>
  </si>
  <si>
    <t>En tant que commercial, je peux générer un fichier csv des clients afin de faire le mailing</t>
  </si>
  <si>
    <t>Se connecter en tant que commercial et créer une destination</t>
  </si>
  <si>
    <t>Ajouter une photo à un voyage</t>
  </si>
  <si>
    <t>Ajout participant</t>
  </si>
  <si>
    <t>En tant que client, je peux ajouter des participants au dossier de réservation en attente</t>
  </si>
  <si>
    <t>Se connecter en tant que client authentifié, demander solvabilité à la banque du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</si>
</sst>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b/>
      <sz val="14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404040"/>
      <name val="Calibri"/>
    </font>
    <font>
      <sz val="14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Font="1" applyAlignment="1">
      <alignment wrapText="1"/>
    </xf>
    <xf numFmtId="0" fontId="2" fillId="2" borderId="5" xfId="0" applyFont="1" applyFill="1" applyBorder="1" applyAlignment="1">
      <alignment wrapText="1"/>
    </xf>
    <xf numFmtId="0" fontId="3" fillId="2" borderId="5" xfId="0" applyFont="1" applyFill="1" applyBorder="1" applyAlignment="1"/>
    <xf numFmtId="0" fontId="2" fillId="0" borderId="2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6" fillId="3" borderId="7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vertical="center"/>
    </xf>
    <xf numFmtId="3" fontId="3" fillId="2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wrapText="1"/>
    </xf>
    <xf numFmtId="0" fontId="2" fillId="0" borderId="9" xfId="0" applyFont="1" applyBorder="1" applyAlignment="1">
      <alignment wrapText="1"/>
    </xf>
    <xf numFmtId="0" fontId="7" fillId="0" borderId="9" xfId="0" applyFont="1" applyBorder="1" applyAlignment="1"/>
    <xf numFmtId="0" fontId="7" fillId="0" borderId="10" xfId="0" applyFont="1" applyBorder="1" applyAlignment="1"/>
    <xf numFmtId="3" fontId="8" fillId="2" borderId="7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5" fillId="2" borderId="1" xfId="0" applyFont="1" applyFill="1" applyBorder="1" applyAlignment="1">
      <alignment horizontal="left" vertical="center"/>
    </xf>
    <xf numFmtId="14" fontId="2" fillId="0" borderId="0" xfId="0" applyNumberFormat="1" applyFont="1" applyAlignment="1">
      <alignment wrapText="1"/>
    </xf>
    <xf numFmtId="0" fontId="5" fillId="2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3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4" borderId="2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Avancement de release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'Suivi Release &amp; Vélocité'!$B$8</c:f>
              <c:strCache>
                <c:ptCount val="1"/>
                <c:pt idx="0">
                  <c:v>Terminé</c:v>
                </c:pt>
              </c:strCache>
            </c:strRef>
          </c:tx>
          <c:spPr>
            <a:ln w="381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Vélocité'!$C$8:$J$8</c:f>
              <c:numCache>
                <c:formatCode>#,##0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40</c:v>
                </c:pt>
                <c:pt idx="3">
                  <c:v>51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0-46DA-9131-7907D3470E57}"/>
            </c:ext>
          </c:extLst>
        </c:ser>
        <c:ser>
          <c:idx val="1"/>
          <c:order val="1"/>
          <c:tx>
            <c:strRef>
              <c:f>'Suivi Release &amp; Vélocité'!$B$9</c:f>
              <c:strCache>
                <c:ptCount val="1"/>
                <c:pt idx="0">
                  <c:v>Cible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Vélocité'!$C$9:$J$9</c:f>
              <c:numCache>
                <c:formatCode>#,##0</c:formatCode>
                <c:ptCount val="8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0-46DA-9131-7907D3470E57}"/>
            </c:ext>
          </c:extLst>
        </c:ser>
        <c:ser>
          <c:idx val="2"/>
          <c:order val="2"/>
          <c:tx>
            <c:strRef>
              <c:f>'Suivi Release &amp; Vélocité'!$B$10</c:f>
              <c:strCache>
                <c:ptCount val="1"/>
                <c:pt idx="0">
                  <c:v>Trajectoire optimiste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Vélocité'!$C$10:$J$10</c:f>
              <c:numCache>
                <c:formatCode>#,##0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0-46DA-9131-7907D3470E57}"/>
            </c:ext>
          </c:extLst>
        </c:ser>
        <c:ser>
          <c:idx val="3"/>
          <c:order val="3"/>
          <c:tx>
            <c:strRef>
              <c:f>'Suivi Release &amp; Vélocité'!$B$11</c:f>
              <c:strCache>
                <c:ptCount val="1"/>
                <c:pt idx="0">
                  <c:v>Trajectoire pessimiste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Vélocité'!$C$11:$J$11</c:f>
              <c:numCache>
                <c:formatCode>#,##0</c:formatCode>
                <c:ptCount val="8"/>
                <c:pt idx="0">
                  <c:v>0</c:v>
                </c:pt>
                <c:pt idx="1">
                  <c:v>15.555555555555555</c:v>
                </c:pt>
                <c:pt idx="2">
                  <c:v>31.111111111111111</c:v>
                </c:pt>
                <c:pt idx="3">
                  <c:v>46.666666666666664</c:v>
                </c:pt>
                <c:pt idx="4">
                  <c:v>62.222222222222221</c:v>
                </c:pt>
                <c:pt idx="5">
                  <c:v>77.777777777777771</c:v>
                </c:pt>
                <c:pt idx="6">
                  <c:v>93.333333333333329</c:v>
                </c:pt>
                <c:pt idx="7">
                  <c:v>108.88888888888889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0-46DA-9131-7907D347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16270"/>
        <c:axId val="1719947127"/>
      </c:lineChart>
      <c:catAx>
        <c:axId val="182191627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719947127"/>
        <c:crosses val="autoZero"/>
        <c:auto val="1"/>
        <c:lblAlgn val="ctr"/>
        <c:lblOffset val="100"/>
        <c:noMultiLvlLbl val="1"/>
      </c:catAx>
      <c:valAx>
        <c:axId val="1719947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82191627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Historique de vélocité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'Suivi Release &amp; Vélocité'!$B$5</c:f>
              <c:strCache>
                <c:ptCount val="1"/>
                <c:pt idx="0">
                  <c:v>Vélocité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'Suivi Release &amp; Vélocité'!$C$4:$I$4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'Suivi Release &amp; Vélocité'!$C$5:$I$5</c:f>
              <c:numCache>
                <c:formatCode>#,##0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11</c:v>
                </c:pt>
                <c:pt idx="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AEF-4956-8141-33C53E1B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717563"/>
        <c:axId val="440032314"/>
      </c:barChart>
      <c:catAx>
        <c:axId val="184571756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440032314"/>
        <c:crosses val="autoZero"/>
        <c:auto val="1"/>
        <c:lblAlgn val="ctr"/>
        <c:lblOffset val="100"/>
        <c:noMultiLvlLbl val="1"/>
      </c:catAx>
      <c:valAx>
        <c:axId val="44003231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222222"/>
                    </a:solidFill>
                  </a:defRPr>
                </a:pPr>
                <a:endParaRPr lang="fr-FR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845717563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152400</xdr:rowOff>
    </xdr:from>
    <xdr:ext cx="7258050" cy="300990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19050</xdr:colOff>
      <xdr:row>22</xdr:row>
      <xdr:rowOff>114300</xdr:rowOff>
    </xdr:from>
    <xdr:ext cx="7258050" cy="2943225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8"/>
  <sheetViews>
    <sheetView showGridLines="0" tabSelected="1" topLeftCell="B2" zoomScale="130" zoomScaleNormal="130" workbookViewId="0">
      <selection activeCell="E5" sqref="E5"/>
    </sheetView>
  </sheetViews>
  <sheetFormatPr baseColWidth="10" defaultColWidth="17.28515625" defaultRowHeight="15" customHeight="1"/>
  <cols>
    <col min="1" max="1" width="6.42578125" style="26" customWidth="1"/>
    <col min="2" max="2" width="7.42578125" style="26" customWidth="1"/>
    <col min="3" max="3" width="21.5703125" style="26" customWidth="1"/>
    <col min="4" max="4" width="60.42578125" style="26" customWidth="1"/>
    <col min="5" max="6" width="8" style="26" customWidth="1"/>
    <col min="7" max="7" width="61.7109375" style="26" customWidth="1"/>
    <col min="8" max="8" width="45.28515625" style="26" customWidth="1"/>
    <col min="9" max="9" width="14.140625" style="26" customWidth="1"/>
    <col min="10" max="10" width="37.42578125" style="26" customWidth="1"/>
    <col min="11" max="26" width="29.85546875" style="26" customWidth="1"/>
    <col min="27" max="16384" width="17.28515625" style="26"/>
  </cols>
  <sheetData>
    <row r="1" spans="1:26" ht="21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4" customHeight="1">
      <c r="A2" s="25"/>
      <c r="B2" s="27" t="s">
        <v>32</v>
      </c>
      <c r="C2" s="28"/>
      <c r="D2" s="28"/>
      <c r="E2" s="28"/>
      <c r="F2" s="28"/>
      <c r="G2" s="28"/>
      <c r="H2" s="2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21.75" customHeight="1">
      <c r="A3" s="25"/>
      <c r="B3" s="29" t="s">
        <v>33</v>
      </c>
      <c r="C3" s="30"/>
      <c r="D3" s="30"/>
      <c r="E3" s="30"/>
      <c r="F3" s="30"/>
      <c r="H3" s="31" t="s">
        <v>1</v>
      </c>
      <c r="I3" s="32">
        <f>SUM(F5:F19)</f>
        <v>27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25.5" customHeight="1">
      <c r="A4" s="33"/>
      <c r="B4" s="34" t="s">
        <v>10</v>
      </c>
      <c r="C4" s="34" t="s">
        <v>11</v>
      </c>
      <c r="D4" s="34" t="s">
        <v>12</v>
      </c>
      <c r="E4" s="34" t="s">
        <v>13</v>
      </c>
      <c r="F4" s="34" t="s">
        <v>14</v>
      </c>
      <c r="G4" s="34" t="s">
        <v>15</v>
      </c>
      <c r="H4" s="34" t="s">
        <v>16</v>
      </c>
      <c r="I4" s="34" t="s">
        <v>17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45" customHeight="1">
      <c r="A5" s="33"/>
      <c r="B5" s="35">
        <v>2</v>
      </c>
      <c r="C5" s="36" t="s">
        <v>37</v>
      </c>
      <c r="D5" s="37" t="s">
        <v>38</v>
      </c>
      <c r="E5" s="35">
        <v>100</v>
      </c>
      <c r="F5" s="35">
        <v>1</v>
      </c>
      <c r="G5" s="36" t="s">
        <v>39</v>
      </c>
      <c r="H5" s="36"/>
      <c r="I5" s="3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45" customHeight="1">
      <c r="A6" s="33"/>
      <c r="B6" s="35">
        <v>22</v>
      </c>
      <c r="C6" s="36" t="s">
        <v>92</v>
      </c>
      <c r="D6" s="36" t="s">
        <v>93</v>
      </c>
      <c r="E6" s="35">
        <v>100</v>
      </c>
      <c r="F6" s="35">
        <v>1</v>
      </c>
      <c r="G6" s="36" t="s">
        <v>94</v>
      </c>
      <c r="H6" s="36"/>
      <c r="I6" s="36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45" customHeight="1">
      <c r="A7" s="33"/>
      <c r="B7" s="35">
        <v>25</v>
      </c>
      <c r="C7" s="36" t="s">
        <v>105</v>
      </c>
      <c r="D7" s="36" t="s">
        <v>106</v>
      </c>
      <c r="E7" s="35">
        <v>100</v>
      </c>
      <c r="F7" s="35">
        <v>1</v>
      </c>
      <c r="G7" s="36" t="s">
        <v>107</v>
      </c>
      <c r="H7" s="36"/>
      <c r="I7" s="36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45" customHeight="1">
      <c r="A8" s="33"/>
      <c r="B8" s="35">
        <v>41</v>
      </c>
      <c r="C8" s="36" t="s">
        <v>149</v>
      </c>
      <c r="D8" s="37" t="s">
        <v>151</v>
      </c>
      <c r="E8" s="35">
        <v>100</v>
      </c>
      <c r="F8" s="35">
        <v>1</v>
      </c>
      <c r="G8" s="36" t="s">
        <v>150</v>
      </c>
      <c r="H8" s="36"/>
      <c r="I8" s="38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45" customHeight="1">
      <c r="A9" s="33"/>
      <c r="B9" s="35">
        <v>1</v>
      </c>
      <c r="C9" s="36" t="s">
        <v>34</v>
      </c>
      <c r="D9" s="37" t="s">
        <v>35</v>
      </c>
      <c r="E9" s="35">
        <v>100</v>
      </c>
      <c r="F9" s="35">
        <v>2</v>
      </c>
      <c r="G9" s="36" t="s">
        <v>36</v>
      </c>
      <c r="H9" s="36"/>
      <c r="I9" s="38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45" customHeight="1">
      <c r="A10" s="33"/>
      <c r="B10" s="35">
        <v>7</v>
      </c>
      <c r="C10" s="37" t="s">
        <v>52</v>
      </c>
      <c r="D10" s="37" t="s">
        <v>53</v>
      </c>
      <c r="E10" s="35">
        <v>100</v>
      </c>
      <c r="F10" s="35">
        <v>2</v>
      </c>
      <c r="G10" s="37" t="s">
        <v>54</v>
      </c>
      <c r="H10" s="37"/>
      <c r="I10" s="3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45" customHeight="1">
      <c r="A11" s="33"/>
      <c r="B11" s="35">
        <v>13</v>
      </c>
      <c r="C11" s="36" t="s">
        <v>68</v>
      </c>
      <c r="D11" s="37" t="s">
        <v>69</v>
      </c>
      <c r="E11" s="35">
        <v>100</v>
      </c>
      <c r="F11" s="35">
        <v>2</v>
      </c>
      <c r="G11" s="36" t="s">
        <v>159</v>
      </c>
      <c r="H11" s="36"/>
      <c r="I11" s="3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45" customHeight="1">
      <c r="A12" s="33"/>
      <c r="B12" s="35">
        <v>16</v>
      </c>
      <c r="C12" s="36" t="s">
        <v>76</v>
      </c>
      <c r="D12" s="37" t="s">
        <v>77</v>
      </c>
      <c r="E12" s="35">
        <v>100</v>
      </c>
      <c r="F12" s="35">
        <v>2</v>
      </c>
      <c r="G12" s="36" t="s">
        <v>78</v>
      </c>
      <c r="H12" s="36"/>
      <c r="I12" s="3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45" customHeight="1">
      <c r="A13" s="33"/>
      <c r="B13" s="35">
        <v>26</v>
      </c>
      <c r="C13" s="36" t="s">
        <v>160</v>
      </c>
      <c r="D13" s="36" t="s">
        <v>108</v>
      </c>
      <c r="E13" s="35">
        <v>100</v>
      </c>
      <c r="F13" s="35">
        <v>2</v>
      </c>
      <c r="G13" s="36" t="s">
        <v>109</v>
      </c>
      <c r="H13" s="36"/>
      <c r="I13" s="36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45" customHeight="1">
      <c r="A14" s="33"/>
      <c r="B14" s="35">
        <v>33</v>
      </c>
      <c r="C14" s="36" t="s">
        <v>40</v>
      </c>
      <c r="D14" s="37" t="s">
        <v>127</v>
      </c>
      <c r="E14" s="35">
        <v>100</v>
      </c>
      <c r="F14" s="35">
        <v>2</v>
      </c>
      <c r="G14" s="36" t="s">
        <v>128</v>
      </c>
      <c r="H14" s="36"/>
      <c r="I14" s="38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45" customHeight="1">
      <c r="A15" s="33"/>
      <c r="B15" s="35">
        <v>34</v>
      </c>
      <c r="C15" s="36" t="s">
        <v>129</v>
      </c>
      <c r="D15" s="37" t="s">
        <v>130</v>
      </c>
      <c r="E15" s="35">
        <v>100</v>
      </c>
      <c r="F15" s="35">
        <v>2</v>
      </c>
      <c r="G15" s="36" t="s">
        <v>36</v>
      </c>
      <c r="H15" s="36"/>
      <c r="I15" s="38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56.25" customHeight="1">
      <c r="A16" s="25"/>
      <c r="B16" s="35">
        <v>39</v>
      </c>
      <c r="C16" s="36" t="s">
        <v>139</v>
      </c>
      <c r="D16" s="37" t="s">
        <v>140</v>
      </c>
      <c r="E16" s="35">
        <v>100</v>
      </c>
      <c r="F16" s="35">
        <v>2</v>
      </c>
      <c r="G16" s="36" t="s">
        <v>145</v>
      </c>
      <c r="H16" s="36"/>
      <c r="I16" s="38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6.25" customHeight="1">
      <c r="A17" s="25"/>
      <c r="B17" s="35">
        <v>40</v>
      </c>
      <c r="C17" s="36" t="s">
        <v>148</v>
      </c>
      <c r="D17" s="37" t="s">
        <v>146</v>
      </c>
      <c r="E17" s="35">
        <v>100</v>
      </c>
      <c r="F17" s="35">
        <v>2</v>
      </c>
      <c r="G17" s="36" t="s">
        <v>147</v>
      </c>
      <c r="H17" s="36"/>
      <c r="I17" s="38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56.25" customHeight="1">
      <c r="A18" s="25"/>
      <c r="B18" s="35">
        <v>43</v>
      </c>
      <c r="C18" s="36" t="s">
        <v>155</v>
      </c>
      <c r="D18" s="37" t="s">
        <v>156</v>
      </c>
      <c r="E18" s="35">
        <v>100</v>
      </c>
      <c r="F18" s="35">
        <v>2</v>
      </c>
      <c r="G18" s="36" t="s">
        <v>157</v>
      </c>
      <c r="H18" s="36"/>
      <c r="I18" s="3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56.25" customHeight="1">
      <c r="A19" s="25"/>
      <c r="B19" s="35">
        <v>31</v>
      </c>
      <c r="C19" s="39" t="s">
        <v>122</v>
      </c>
      <c r="D19" s="39" t="s">
        <v>123</v>
      </c>
      <c r="E19" s="40">
        <v>100</v>
      </c>
      <c r="F19" s="40">
        <v>3</v>
      </c>
      <c r="G19" s="39" t="s">
        <v>124</v>
      </c>
      <c r="H19" s="39"/>
      <c r="I19" s="39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56.25" customHeight="1">
      <c r="A20" s="25"/>
      <c r="B20" s="35">
        <v>32</v>
      </c>
      <c r="C20" s="39" t="s">
        <v>122</v>
      </c>
      <c r="D20" s="39" t="s">
        <v>125</v>
      </c>
      <c r="E20" s="40">
        <v>100</v>
      </c>
      <c r="F20" s="40">
        <v>3</v>
      </c>
      <c r="G20" s="39" t="s">
        <v>126</v>
      </c>
      <c r="H20" s="39"/>
      <c r="I20" s="39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56.25" customHeight="1">
      <c r="A21" s="25"/>
      <c r="B21" s="35">
        <v>44</v>
      </c>
      <c r="C21" s="36" t="s">
        <v>161</v>
      </c>
      <c r="D21" s="37" t="s">
        <v>162</v>
      </c>
      <c r="E21" s="35">
        <v>100</v>
      </c>
      <c r="F21" s="35">
        <v>3</v>
      </c>
      <c r="G21" s="36" t="s">
        <v>163</v>
      </c>
      <c r="H21" s="41"/>
      <c r="I21" s="4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56.25" customHeight="1">
      <c r="A22" s="25"/>
      <c r="B22" s="35">
        <v>10</v>
      </c>
      <c r="C22" s="39" t="s">
        <v>60</v>
      </c>
      <c r="D22" s="39" t="s">
        <v>61</v>
      </c>
      <c r="E22" s="40">
        <v>40</v>
      </c>
      <c r="F22" s="40">
        <v>1</v>
      </c>
      <c r="G22" s="39" t="s">
        <v>62</v>
      </c>
      <c r="H22" s="41"/>
      <c r="I22" s="4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56.25" customHeight="1">
      <c r="A23" s="25"/>
      <c r="B23" s="35">
        <v>19</v>
      </c>
      <c r="C23" s="41" t="s">
        <v>85</v>
      </c>
      <c r="D23" s="41" t="s">
        <v>86</v>
      </c>
      <c r="E23" s="42">
        <v>40</v>
      </c>
      <c r="F23" s="40">
        <v>1</v>
      </c>
      <c r="G23" s="41" t="s">
        <v>87</v>
      </c>
      <c r="H23" s="41"/>
      <c r="I23" s="41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56.25" customHeight="1">
      <c r="A24" s="25"/>
      <c r="B24" s="35">
        <v>20</v>
      </c>
      <c r="C24" s="41" t="s">
        <v>85</v>
      </c>
      <c r="D24" s="41" t="s">
        <v>88</v>
      </c>
      <c r="E24" s="42">
        <v>40</v>
      </c>
      <c r="F24" s="35">
        <v>1</v>
      </c>
      <c r="G24" s="41" t="s">
        <v>95</v>
      </c>
      <c r="H24" s="41"/>
      <c r="I24" s="41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6.25" customHeight="1">
      <c r="A25" s="25"/>
      <c r="B25" s="35">
        <v>35</v>
      </c>
      <c r="C25" s="41" t="s">
        <v>131</v>
      </c>
      <c r="D25" s="43" t="s">
        <v>132</v>
      </c>
      <c r="E25" s="42">
        <v>40</v>
      </c>
      <c r="F25" s="35">
        <v>1</v>
      </c>
      <c r="G25" s="41" t="s">
        <v>141</v>
      </c>
      <c r="H25" s="41"/>
      <c r="I25" s="4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56.25" customHeight="1">
      <c r="A26" s="25"/>
      <c r="B26" s="35">
        <v>3</v>
      </c>
      <c r="C26" s="41" t="s">
        <v>40</v>
      </c>
      <c r="D26" s="43" t="s">
        <v>41</v>
      </c>
      <c r="E26" s="42">
        <v>40</v>
      </c>
      <c r="F26" s="35">
        <v>2</v>
      </c>
      <c r="G26" s="41" t="s">
        <v>42</v>
      </c>
      <c r="H26" s="41"/>
      <c r="I26" s="4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56.25" customHeight="1">
      <c r="A27" s="25"/>
      <c r="B27" s="35">
        <v>4</v>
      </c>
      <c r="C27" s="41" t="s">
        <v>43</v>
      </c>
      <c r="D27" s="43" t="s">
        <v>44</v>
      </c>
      <c r="E27" s="42">
        <v>40</v>
      </c>
      <c r="F27" s="35">
        <v>2</v>
      </c>
      <c r="G27" s="41" t="s">
        <v>45</v>
      </c>
      <c r="H27" s="41"/>
      <c r="I27" s="4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6.25" customHeight="1">
      <c r="A28" s="25"/>
      <c r="B28" s="35">
        <v>14</v>
      </c>
      <c r="C28" s="41" t="s">
        <v>70</v>
      </c>
      <c r="D28" s="41" t="s">
        <v>71</v>
      </c>
      <c r="E28" s="42">
        <v>40</v>
      </c>
      <c r="F28" s="35">
        <v>2</v>
      </c>
      <c r="G28" s="44" t="s">
        <v>75</v>
      </c>
      <c r="H28" s="41"/>
      <c r="I28" s="4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56.25" customHeight="1">
      <c r="A29" s="25"/>
      <c r="B29" s="35">
        <v>17</v>
      </c>
      <c r="C29" s="41" t="s">
        <v>79</v>
      </c>
      <c r="D29" s="41" t="s">
        <v>80</v>
      </c>
      <c r="E29" s="42">
        <v>40</v>
      </c>
      <c r="F29" s="35">
        <v>2</v>
      </c>
      <c r="G29" s="44" t="s">
        <v>81</v>
      </c>
      <c r="H29" s="41"/>
      <c r="I29" s="41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56.25" customHeight="1">
      <c r="A30" s="25"/>
      <c r="B30" s="35">
        <v>18</v>
      </c>
      <c r="C30" s="41" t="s">
        <v>82</v>
      </c>
      <c r="D30" s="43" t="s">
        <v>83</v>
      </c>
      <c r="E30" s="42">
        <v>40</v>
      </c>
      <c r="F30" s="35">
        <v>2</v>
      </c>
      <c r="G30" s="41" t="s">
        <v>84</v>
      </c>
      <c r="H30" s="41"/>
      <c r="I30" s="41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56.25" customHeight="1">
      <c r="A31" s="25"/>
      <c r="B31" s="35">
        <v>23</v>
      </c>
      <c r="C31" s="41" t="s">
        <v>96</v>
      </c>
      <c r="D31" s="41" t="s">
        <v>97</v>
      </c>
      <c r="E31" s="42">
        <v>40</v>
      </c>
      <c r="F31" s="35">
        <v>2</v>
      </c>
      <c r="G31" s="41" t="s">
        <v>98</v>
      </c>
      <c r="H31" s="41"/>
      <c r="I31" s="41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56.25" customHeight="1">
      <c r="A32" s="25"/>
      <c r="B32" s="35">
        <v>24</v>
      </c>
      <c r="C32" s="41" t="s">
        <v>99</v>
      </c>
      <c r="D32" s="41" t="s">
        <v>100</v>
      </c>
      <c r="E32" s="42">
        <v>40</v>
      </c>
      <c r="F32" s="35">
        <v>2</v>
      </c>
      <c r="G32" s="41" t="s">
        <v>101</v>
      </c>
      <c r="H32" s="41"/>
      <c r="I32" s="41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56.25" customHeight="1">
      <c r="A33" s="25"/>
      <c r="B33" s="35">
        <v>24</v>
      </c>
      <c r="C33" s="41" t="s">
        <v>103</v>
      </c>
      <c r="D33" s="41" t="s">
        <v>102</v>
      </c>
      <c r="E33" s="42">
        <v>40</v>
      </c>
      <c r="F33" s="35">
        <v>2</v>
      </c>
      <c r="G33" s="41" t="s">
        <v>104</v>
      </c>
      <c r="H33" s="41"/>
      <c r="I33" s="41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56.25" customHeight="1">
      <c r="A34" s="25"/>
      <c r="B34" s="35">
        <v>36</v>
      </c>
      <c r="C34" s="41" t="s">
        <v>133</v>
      </c>
      <c r="D34" s="43" t="s">
        <v>134</v>
      </c>
      <c r="E34" s="42">
        <v>40</v>
      </c>
      <c r="F34" s="35">
        <v>2</v>
      </c>
      <c r="G34" s="41" t="s">
        <v>142</v>
      </c>
      <c r="H34" s="41"/>
      <c r="I34" s="4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56.25" customHeight="1">
      <c r="A35" s="25"/>
      <c r="B35" s="35">
        <v>42</v>
      </c>
      <c r="C35" s="41" t="s">
        <v>152</v>
      </c>
      <c r="D35" s="43" t="s">
        <v>153</v>
      </c>
      <c r="E35" s="42">
        <v>40</v>
      </c>
      <c r="F35" s="35">
        <v>2</v>
      </c>
      <c r="G35" s="41" t="s">
        <v>154</v>
      </c>
      <c r="H35" s="41"/>
      <c r="I35" s="4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56.25" customHeight="1">
      <c r="A36" s="25"/>
      <c r="B36" s="35">
        <v>21</v>
      </c>
      <c r="C36" s="41" t="s">
        <v>89</v>
      </c>
      <c r="D36" s="41" t="s">
        <v>90</v>
      </c>
      <c r="E36" s="42">
        <v>20</v>
      </c>
      <c r="F36" s="35">
        <v>1</v>
      </c>
      <c r="G36" s="41" t="s">
        <v>91</v>
      </c>
      <c r="H36" s="41"/>
      <c r="I36" s="41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56.25" customHeight="1">
      <c r="A37" s="25"/>
      <c r="B37" s="35">
        <v>29</v>
      </c>
      <c r="C37" s="41" t="s">
        <v>116</v>
      </c>
      <c r="D37" s="41" t="s">
        <v>117</v>
      </c>
      <c r="E37" s="42">
        <v>20</v>
      </c>
      <c r="F37" s="35">
        <v>1</v>
      </c>
      <c r="G37" s="41" t="s">
        <v>118</v>
      </c>
      <c r="H37" s="41"/>
      <c r="I37" s="41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45" customHeight="1">
      <c r="A38" s="33"/>
      <c r="B38" s="35">
        <v>5</v>
      </c>
      <c r="C38" s="36" t="s">
        <v>46</v>
      </c>
      <c r="D38" s="37" t="s">
        <v>47</v>
      </c>
      <c r="E38" s="35">
        <v>20</v>
      </c>
      <c r="F38" s="35">
        <v>2</v>
      </c>
      <c r="G38" s="36" t="s">
        <v>51</v>
      </c>
      <c r="H38" s="36"/>
      <c r="I38" s="3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45" customHeight="1">
      <c r="A39" s="33"/>
      <c r="B39" s="35">
        <v>6</v>
      </c>
      <c r="C39" s="36" t="s">
        <v>48</v>
      </c>
      <c r="D39" s="37" t="s">
        <v>49</v>
      </c>
      <c r="E39" s="35">
        <v>20</v>
      </c>
      <c r="F39" s="35">
        <v>2</v>
      </c>
      <c r="G39" s="36" t="s">
        <v>50</v>
      </c>
      <c r="H39" s="36"/>
      <c r="I39" s="38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45" customHeight="1">
      <c r="A40" s="33"/>
      <c r="B40" s="35">
        <v>8</v>
      </c>
      <c r="C40" s="36" t="s">
        <v>55</v>
      </c>
      <c r="D40" s="37" t="s">
        <v>56</v>
      </c>
      <c r="E40" s="35">
        <v>20</v>
      </c>
      <c r="F40" s="35">
        <v>2</v>
      </c>
      <c r="G40" s="36" t="s">
        <v>57</v>
      </c>
      <c r="H40" s="36"/>
      <c r="I40" s="38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45" customHeight="1">
      <c r="A41" s="33"/>
      <c r="B41" s="35">
        <v>9</v>
      </c>
      <c r="C41" s="36" t="s">
        <v>58</v>
      </c>
      <c r="D41" s="36" t="s">
        <v>59</v>
      </c>
      <c r="E41" s="35">
        <v>20</v>
      </c>
      <c r="F41" s="35">
        <v>2</v>
      </c>
      <c r="G41" s="36" t="s">
        <v>57</v>
      </c>
      <c r="H41" s="36"/>
      <c r="I41" s="38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45" customHeight="1">
      <c r="A42" s="33"/>
      <c r="B42" s="35">
        <v>11</v>
      </c>
      <c r="C42" s="36" t="s">
        <v>63</v>
      </c>
      <c r="D42" s="36" t="s">
        <v>64</v>
      </c>
      <c r="E42" s="35">
        <v>20</v>
      </c>
      <c r="F42" s="35">
        <v>2</v>
      </c>
      <c r="G42" s="36" t="s">
        <v>65</v>
      </c>
      <c r="H42" s="36"/>
      <c r="I42" s="38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45" customHeight="1">
      <c r="A43" s="33"/>
      <c r="B43" s="35">
        <v>12</v>
      </c>
      <c r="C43" s="36" t="s">
        <v>66</v>
      </c>
      <c r="D43" s="36" t="s">
        <v>158</v>
      </c>
      <c r="E43" s="35">
        <v>20</v>
      </c>
      <c r="F43" s="35">
        <v>2</v>
      </c>
      <c r="G43" s="36" t="s">
        <v>67</v>
      </c>
      <c r="H43" s="36"/>
      <c r="I43" s="38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45" customHeight="1">
      <c r="A44" s="33"/>
      <c r="B44" s="35">
        <v>15</v>
      </c>
      <c r="C44" s="36" t="s">
        <v>72</v>
      </c>
      <c r="D44" s="37" t="s">
        <v>73</v>
      </c>
      <c r="E44" s="35">
        <v>20</v>
      </c>
      <c r="F44" s="35">
        <v>2</v>
      </c>
      <c r="G44" s="36" t="s">
        <v>74</v>
      </c>
      <c r="H44" s="36"/>
      <c r="I44" s="38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45" customHeight="1">
      <c r="A45" s="33"/>
      <c r="B45" s="35">
        <v>27</v>
      </c>
      <c r="C45" s="36" t="s">
        <v>111</v>
      </c>
      <c r="D45" s="36" t="s">
        <v>112</v>
      </c>
      <c r="E45" s="35">
        <v>20</v>
      </c>
      <c r="F45" s="35">
        <v>2</v>
      </c>
      <c r="G45" s="36" t="s">
        <v>113</v>
      </c>
      <c r="H45" s="36"/>
      <c r="I45" s="3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45" customHeight="1">
      <c r="A46" s="33"/>
      <c r="B46" s="35">
        <v>28</v>
      </c>
      <c r="C46" s="36" t="s">
        <v>110</v>
      </c>
      <c r="D46" s="36" t="s">
        <v>114</v>
      </c>
      <c r="E46" s="35">
        <v>20</v>
      </c>
      <c r="F46" s="35">
        <v>2</v>
      </c>
      <c r="G46" s="36" t="s">
        <v>115</v>
      </c>
      <c r="H46" s="36"/>
      <c r="I46" s="3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45" customHeight="1">
      <c r="A47" s="33"/>
      <c r="B47" s="35">
        <v>30</v>
      </c>
      <c r="C47" s="36" t="s">
        <v>119</v>
      </c>
      <c r="D47" s="36" t="s">
        <v>120</v>
      </c>
      <c r="E47" s="35">
        <v>20</v>
      </c>
      <c r="F47" s="35">
        <v>2</v>
      </c>
      <c r="G47" s="36" t="s">
        <v>121</v>
      </c>
      <c r="H47" s="36"/>
      <c r="I47" s="3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45" customHeight="1">
      <c r="A48" s="33"/>
      <c r="B48" s="35">
        <v>37</v>
      </c>
      <c r="C48" s="36" t="s">
        <v>135</v>
      </c>
      <c r="D48" s="37" t="s">
        <v>136</v>
      </c>
      <c r="E48" s="35">
        <v>20</v>
      </c>
      <c r="F48" s="35">
        <v>2</v>
      </c>
      <c r="G48" s="36" t="s">
        <v>143</v>
      </c>
      <c r="H48" s="36"/>
      <c r="I48" s="38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45" customHeight="1">
      <c r="A49" s="33"/>
      <c r="B49" s="35">
        <v>38</v>
      </c>
      <c r="C49" s="36" t="s">
        <v>137</v>
      </c>
      <c r="D49" s="37" t="s">
        <v>138</v>
      </c>
      <c r="E49" s="35">
        <v>20</v>
      </c>
      <c r="F49" s="35">
        <v>2</v>
      </c>
      <c r="G49" s="36" t="s">
        <v>144</v>
      </c>
      <c r="H49" s="36"/>
      <c r="I49" s="38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56.2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56.2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56.2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56.2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56.2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56.2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56.2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56.2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56.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56.2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56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56.2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56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56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56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56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56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56.2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56.2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56.2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56.2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56.2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56.2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56.2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56.2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56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56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56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56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56.2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56.2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56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56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56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56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56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56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56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56.2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56.2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56.2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56.2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56.2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56.2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56.2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56.2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56.2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56.2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56.2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56.2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56.2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56.2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56.2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56.2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56.2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56.2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56.2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56.2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56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56.2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56.2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56.2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56.2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56.2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56.2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56.2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56.2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56.2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56.2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56.2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56.2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56.2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56.2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56.2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56.2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56.2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56.2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56.2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56.2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56.2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56.2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56.2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56.2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56.2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56.2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56.2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56.2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56.2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56.2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56.2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56.2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56.2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56.2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56.2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56.2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56.2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56.2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56.2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56.2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56.2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56.2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56.2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56.2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56.2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56.2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56.2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56.2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56.2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56.2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56.2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56.2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56.2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56.2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56.2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56.2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56.2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56.2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56.2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56.2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56.2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56.2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56.2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56.2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56.2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56.2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56.2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56.2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56.2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56.2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56.2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56.2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56.2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56.2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56.2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56.2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56.2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56.2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56.2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56.2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56.2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56.2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56.2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56.2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56.2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56.2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56.2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56.2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56.2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56.2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56.2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56.2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56.2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56.2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56.2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56.2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56.2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56.2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56.2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56.2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56.2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56.2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56.2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56.2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56.2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56.2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56.2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56.2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56.2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56.2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56.2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56.2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56.2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56.2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56.2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56.2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56.2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56.2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56.2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56.2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56.2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56.2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56.2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56.2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56.2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56.2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56.2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56.2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56.2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56.2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56.2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56.2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56.2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56.2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56.2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56.2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56.2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56.2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56.2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56.2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56.2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56.2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56.2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56.2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56.2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56.2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56.2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56.2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56.2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56.2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56.2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56.2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56.2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56.2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56.2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56.2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56.2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56.2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56.2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56.2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56.2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56.2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56.2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56.2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56.2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56.2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56.2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56.2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56.2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56.2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56.2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56.2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56.2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56.2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56.2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56.2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56.2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56.2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56.2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56.2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56.2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56.2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56.2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56.2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56.2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56.2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56.2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56.2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56.2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56.2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56.2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56.2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56.2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56.2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56.2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56.2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56.2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56.2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56.2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56.2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56.2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56.2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56.2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56.2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56.2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56.2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56.2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56.2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56.2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56.2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56.2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56.2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56.2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56.2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56.2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56.2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56.2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56.2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56.2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56.2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56.2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56.2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56.2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56.2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56.2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56.2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56.2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56.2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56.2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56.2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56.2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56.2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56.2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56.2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56.2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56.2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56.2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56.2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56.2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56.2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56.2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56.2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56.2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56.2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56.2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56.2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56.2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56.2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56.2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56.2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56.2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56.2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56.2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56.2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56.2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56.2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56.2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56.2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56.2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56.2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56.2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56.2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56.2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56.2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56.2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56.2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56.2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56.2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56.2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56.2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56.2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56.2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56.2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56.2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56.2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56.2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56.2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56.2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56.2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56.2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56.2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56.2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56.2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56.2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56.2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56.2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56.2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56.2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56.2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56.2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56.2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56.2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56.2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56.2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56.2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56.2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56.2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56.2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56.2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56.2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56.2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56.2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56.2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56.2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56.2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56.2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56.2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56.2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56.2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56.2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56.2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56.2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56.2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56.2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56.2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56.2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56.2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56.2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56.2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56.2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56.2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56.2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56.2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56.2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56.2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56.2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56.2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56.2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56.2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56.2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56.2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56.2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56.2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56.2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56.2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56.2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56.2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56.2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56.2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56.2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56.2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56.2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56.2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56.2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56.2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56.2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56.2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56.2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56.2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56.2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56.2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56.2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56.2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56.2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56.2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56.2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56.2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56.2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56.2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56.2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56.2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56.2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56.2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56.2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56.2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56.2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56.2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56.2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56.2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56.2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56.2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56.2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56.2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56.2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56.2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56.2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56.2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56.2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56.2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56.2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56.2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56.2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56.2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56.2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56.2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56.2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56.2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56.2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56.2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56.2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56.2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56.2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56.2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56.2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56.2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56.2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56.2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56.2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56.2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56.2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56.2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56.2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56.2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56.2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56.2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56.2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56.2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56.2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56.2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56.2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56.2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56.2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56.2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56.2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56.2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56.2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56.2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56.2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56.2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56.2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56.2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56.2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56.2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56.2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56.2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56.2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56.2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56.2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56.2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56.2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56.2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56.2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56.2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56.2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56.2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56.2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56.2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56.2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56.2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56.2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56.2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56.2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56.2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56.2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56.2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56.2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56.2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56.2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56.2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56.2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56.2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56.2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56.2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56.2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56.2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56.2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56.2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56.2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56.2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56.2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56.2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56.2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56.2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56.2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56.2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56.2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56.2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56.2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56.2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56.2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56.2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56.2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56.2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56.2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56.2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56.2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56.2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56.2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56.2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56.2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56.2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56.2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56.2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56.2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56.2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56.2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56.2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56.2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56.2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56.2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56.2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56.2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56.2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56.2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56.2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56.2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56.2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56.2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56.2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56.2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56.2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56.2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56.2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56.2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56.2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56.2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56.2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56.2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56.2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56.2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56.2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56.2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56.2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56.2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56.2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56.2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56.2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56.2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56.2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56.2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56.2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56.2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56.2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56.2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56.2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56.2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56.2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56.2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56.2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56.2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56.2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56.2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56.2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56.2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56.2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56.2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56.2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56.2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56.2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56.2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56.2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56.2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56.2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56.2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56.2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56.2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56.2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56.2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56.2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56.2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56.2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56.2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56.2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56.2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56.2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56.2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56.2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56.2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56.2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56.2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56.2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56.2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56.2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56.2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56.2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56.2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56.2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56.2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56.2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56.2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56.2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56.2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56.2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56.2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56.2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56.2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56.2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56.2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56.2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56.2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56.2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56.2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56.2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56.2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56.2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56.2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56.2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56.2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56.2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56.2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56.2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56.2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56.2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56.2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56.2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56.2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56.2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56.2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56.2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56.2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56.2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56.2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56.2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56.2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56.2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56.2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56.2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56.2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56.2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56.2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56.2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56.2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56.2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56.2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56.2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56.2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56.2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56.2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56.2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56.2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56.2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56.2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56.2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56.2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56.2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56.2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56.2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56.2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56.2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56.2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56.2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56.2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56.2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56.2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56.2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56.2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56.2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56.2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56.2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56.2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56.2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56.2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56.2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56.2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56.2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56.2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56.2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56.2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56.2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56.2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56.2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56.2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56.2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56.2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56.2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56.2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56.2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56.2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56.2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56.2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56.2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56.2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56.2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56.2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56.2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56.2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56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56.2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56.2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56.2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56.2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56.2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56.2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56.2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56.2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56.2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56.2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56.2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56.2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56.2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56.2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56.2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56.2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56.2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56.2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56.2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56.2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56.2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56.2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56.2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56.2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56.2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56.2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56.2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56.2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56.2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56.2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56.2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56.2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56.2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56.2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56.2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56.2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56.2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56.2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56.2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56.2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56.2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56.2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56.2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56.2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56.2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56.2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56.2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56.2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56.2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56.2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56.2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56.2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56.2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56.2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56.2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56.2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56.2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56.2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56.2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56.2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56.2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56.2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56.2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56.2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56.2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56.2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56.2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56.2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56.2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56.2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56.2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56.2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56.2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56.2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56.2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56.2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56.2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56.2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56.2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56.2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56.2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56.2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56.2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56.2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56.2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56.2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56.2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56.2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56.2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56.2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56.2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56.2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56.2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56.2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56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56.2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56.2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56.2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56.2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56.2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56.2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56.2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56.2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56.2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56.2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56.2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56.2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56.2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56.2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56.2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56.2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56.2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56.2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56.2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56.2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56.2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56.2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56.2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56.2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56.2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56.2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56.2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56.2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56.2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56.2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56.2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56.2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56.2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56.2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56.2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56.2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56.2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56.2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56.2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56.2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56.2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56.2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56.2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56.2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56.2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56.2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56.2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56.2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56.2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56.2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56.2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56.2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56.2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56.2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56.2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56.2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56.2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56.2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56.2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56.2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56.2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56.2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56.2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56.2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56.2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56.2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56.2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56.2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56.2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56.2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56.2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56.2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56.2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56.2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56.2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56.2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56.2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56.2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56.2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56.2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56.2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56.2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56.2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56.2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56.2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56.2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56.2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56.2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56.2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56.2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56.2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56.2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56.2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56.2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56.2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56.2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56.2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56.2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56.2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56.2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56.2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56.2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56.2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56.2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56.2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56.2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56.2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56.2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56.2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56.2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56.2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56.2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56.2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56.2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56.2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56.2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56.2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56.2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56.2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56.2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56.2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56.2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56.2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56.2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56.2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56.2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56.2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56.2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</sheetData>
  <autoFilter ref="A4:Z49" xr:uid="{00000000-0009-0000-0000-000000000000}"/>
  <sortState ref="B5:I49">
    <sortCondition descending="1" ref="E5:E49"/>
    <sortCondition ref="F5:F49"/>
    <sortCondition ref="I5:I49"/>
  </sortState>
  <mergeCells count="1">
    <mergeCell ref="B2:H2"/>
  </mergeCells>
  <printOptions horizontalCentered="1" gridLines="1"/>
  <pageMargins left="0.25" right="0.25" top="0.75" bottom="0.75" header="0" footer="0"/>
  <pageSetup paperSize="9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showGridLines="0" workbookViewId="0">
      <selection activeCell="C8" sqref="C8"/>
    </sheetView>
  </sheetViews>
  <sheetFormatPr baseColWidth="10" defaultColWidth="17.28515625" defaultRowHeight="15" customHeight="1"/>
  <cols>
    <col min="1" max="1" width="3.140625" customWidth="1"/>
    <col min="2" max="2" width="22.85546875" customWidth="1"/>
    <col min="3" max="5" width="11.7109375" customWidth="1"/>
    <col min="6" max="6" width="11.5703125" customWidth="1"/>
    <col min="7" max="7" width="11.28515625" customWidth="1"/>
    <col min="8" max="12" width="13.28515625" customWidth="1"/>
    <col min="13" max="13" width="11.5703125" customWidth="1"/>
    <col min="14" max="26" width="14.42578125" customWidth="1"/>
  </cols>
  <sheetData>
    <row r="1" spans="1:13" ht="7.5" customHeight="1">
      <c r="A1" s="1"/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</row>
    <row r="2" spans="1:13" ht="18.75">
      <c r="A2" s="2"/>
      <c r="B2" s="23" t="s">
        <v>0</v>
      </c>
      <c r="C2" s="24"/>
      <c r="D2" s="2"/>
      <c r="E2" s="3"/>
      <c r="F2" s="3"/>
      <c r="G2" s="4"/>
      <c r="H2" s="4"/>
      <c r="I2" s="4"/>
    </row>
    <row r="3" spans="1:13" ht="6" customHeight="1">
      <c r="A3" s="2"/>
      <c r="B3" s="5"/>
      <c r="C3" s="5"/>
      <c r="D3" s="5"/>
      <c r="E3" s="6"/>
      <c r="F3" s="6"/>
      <c r="G3" s="7"/>
      <c r="H3" s="7"/>
      <c r="I3" s="7"/>
    </row>
    <row r="4" spans="1:13" ht="15.75" customHeight="1">
      <c r="A4" s="8"/>
      <c r="B4" s="9"/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</row>
    <row r="5" spans="1:13" ht="15.75" customHeight="1">
      <c r="A5" s="8"/>
      <c r="B5" s="11" t="s">
        <v>9</v>
      </c>
      <c r="C5" s="12">
        <v>21</v>
      </c>
      <c r="D5" s="12">
        <v>19</v>
      </c>
      <c r="E5" s="12">
        <v>11</v>
      </c>
      <c r="F5" s="12">
        <v>16</v>
      </c>
      <c r="G5" s="13"/>
      <c r="H5" s="13"/>
      <c r="I5" s="13"/>
      <c r="J5" s="14"/>
      <c r="K5" s="14"/>
      <c r="L5" s="14"/>
    </row>
    <row r="6" spans="1:13" ht="12.75" customHeight="1">
      <c r="A6" s="2"/>
      <c r="B6" s="15"/>
      <c r="C6" s="15"/>
      <c r="D6" s="15"/>
      <c r="E6" s="16"/>
      <c r="F6" s="16"/>
      <c r="G6" s="16"/>
      <c r="H6" s="17"/>
      <c r="I6" s="16"/>
    </row>
    <row r="7" spans="1:13" ht="15.75" customHeight="1">
      <c r="A7" s="8"/>
      <c r="B7" s="9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23</v>
      </c>
      <c r="H7" s="10" t="s">
        <v>24</v>
      </c>
      <c r="I7" s="10" t="s">
        <v>25</v>
      </c>
      <c r="J7" s="10" t="s">
        <v>26</v>
      </c>
    </row>
    <row r="8" spans="1:13">
      <c r="A8" s="8"/>
      <c r="B8" s="11" t="s">
        <v>27</v>
      </c>
      <c r="C8" s="13">
        <v>0</v>
      </c>
      <c r="D8" s="13">
        <f>C5</f>
        <v>21</v>
      </c>
      <c r="E8" s="13">
        <f>D8+D5</f>
        <v>40</v>
      </c>
      <c r="F8" s="13">
        <f t="shared" ref="F8:G8" si="0">E$8+E$5</f>
        <v>51</v>
      </c>
      <c r="G8" s="13">
        <f t="shared" si="0"/>
        <v>67</v>
      </c>
      <c r="H8" s="13"/>
      <c r="I8" s="13"/>
      <c r="J8" s="13"/>
    </row>
    <row r="9" spans="1:13">
      <c r="A9" s="8"/>
      <c r="B9" s="11" t="s">
        <v>28</v>
      </c>
      <c r="C9" s="18">
        <v>148</v>
      </c>
      <c r="D9" s="18">
        <v>148</v>
      </c>
      <c r="E9" s="18">
        <v>148</v>
      </c>
      <c r="F9" s="18">
        <v>148</v>
      </c>
      <c r="G9" s="18">
        <v>148</v>
      </c>
      <c r="H9" s="18">
        <v>148</v>
      </c>
      <c r="I9" s="18">
        <v>148</v>
      </c>
      <c r="J9" s="18">
        <v>148</v>
      </c>
      <c r="K9" s="4"/>
      <c r="L9" s="4"/>
      <c r="M9" s="4"/>
    </row>
    <row r="10" spans="1:13">
      <c r="A10" s="2"/>
      <c r="B10" s="19" t="s">
        <v>29</v>
      </c>
      <c r="C10" s="18">
        <f>0*140/7</f>
        <v>0</v>
      </c>
      <c r="D10" s="18">
        <f>1*140/7</f>
        <v>20</v>
      </c>
      <c r="E10" s="18">
        <f>2*140/7</f>
        <v>40</v>
      </c>
      <c r="F10" s="18">
        <f>3*140/7</f>
        <v>60</v>
      </c>
      <c r="G10" s="18">
        <f>4*140/7</f>
        <v>80</v>
      </c>
      <c r="H10" s="18">
        <f>5*140/7</f>
        <v>100</v>
      </c>
      <c r="I10" s="18">
        <f>6*140/7</f>
        <v>120</v>
      </c>
      <c r="J10" s="18">
        <f>7*140/7</f>
        <v>140</v>
      </c>
      <c r="K10" s="4"/>
      <c r="L10" s="4"/>
      <c r="M10" s="4"/>
    </row>
    <row r="11" spans="1:13">
      <c r="A11" s="2"/>
      <c r="B11" s="19" t="s">
        <v>30</v>
      </c>
      <c r="C11" s="18">
        <f>0*140/9</f>
        <v>0</v>
      </c>
      <c r="D11" s="18">
        <f>1*140/9</f>
        <v>15.555555555555555</v>
      </c>
      <c r="E11" s="18">
        <f>2*140/9</f>
        <v>31.111111111111111</v>
      </c>
      <c r="F11" s="18">
        <f>3*140/9</f>
        <v>46.666666666666664</v>
      </c>
      <c r="G11" s="18">
        <f>4*140/9</f>
        <v>62.222222222222221</v>
      </c>
      <c r="H11" s="18">
        <f>5*140/9</f>
        <v>77.777777777777771</v>
      </c>
      <c r="I11" s="18">
        <f>6*140/9</f>
        <v>93.333333333333329</v>
      </c>
      <c r="J11" s="18">
        <f>7*140/9</f>
        <v>108.88888888888889</v>
      </c>
      <c r="K11" s="4"/>
      <c r="L11" s="4"/>
      <c r="M11" s="4"/>
    </row>
    <row r="12" spans="1:13" ht="12.75">
      <c r="A12" s="2"/>
      <c r="B12" s="2"/>
      <c r="C12" s="2"/>
      <c r="D12" s="2"/>
      <c r="E12" s="2"/>
      <c r="F12" s="2"/>
      <c r="G12" s="4"/>
      <c r="H12" s="4"/>
      <c r="I12" s="4"/>
      <c r="J12" s="4"/>
      <c r="K12" s="4"/>
      <c r="L12" s="4"/>
      <c r="M12" s="4"/>
    </row>
    <row r="13" spans="1:13" ht="12.75">
      <c r="A13" s="2"/>
      <c r="B13" s="2"/>
      <c r="C13" s="2"/>
      <c r="D13" s="2"/>
      <c r="E13" s="2"/>
      <c r="F13" s="2"/>
      <c r="G13" s="4"/>
      <c r="H13" s="4"/>
      <c r="I13" s="4"/>
      <c r="J13" s="4"/>
      <c r="K13" s="4"/>
      <c r="L13" s="4"/>
      <c r="M13" s="4"/>
    </row>
    <row r="14" spans="1:13" ht="12.75">
      <c r="A14" s="2"/>
      <c r="B14" s="2"/>
      <c r="C14" s="2"/>
      <c r="D14" s="2"/>
      <c r="E14" s="2"/>
      <c r="F14" s="2"/>
      <c r="G14" s="4"/>
      <c r="H14" s="4"/>
      <c r="I14" s="4"/>
      <c r="J14" s="4"/>
      <c r="K14" s="4"/>
      <c r="L14" s="4"/>
      <c r="M14" s="4"/>
    </row>
    <row r="15" spans="1:13" ht="12.75">
      <c r="A15" s="2"/>
      <c r="B15" s="2"/>
      <c r="C15" s="2"/>
      <c r="D15" s="2"/>
      <c r="E15" s="2"/>
      <c r="F15" s="2"/>
      <c r="G15" s="4"/>
      <c r="H15" s="4"/>
      <c r="I15" s="4"/>
      <c r="J15" s="4"/>
      <c r="K15" s="4"/>
      <c r="L15" s="4"/>
      <c r="M15" s="4"/>
    </row>
    <row r="16" spans="1:13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showGridLines="0" workbookViewId="0"/>
  </sheetViews>
  <sheetFormatPr baseColWidth="10" defaultColWidth="17.28515625" defaultRowHeight="15" customHeight="1"/>
  <cols>
    <col min="1" max="1" width="1.7109375" customWidth="1"/>
    <col min="2" max="2" width="32.28515625" customWidth="1"/>
    <col min="3" max="11" width="17.28515625" customWidth="1"/>
    <col min="12" max="12" width="10.7109375" customWidth="1"/>
    <col min="13" max="13" width="17.28515625" customWidth="1"/>
    <col min="14" max="26" width="14.42578125" customWidth="1"/>
  </cols>
  <sheetData>
    <row r="1" spans="1:20" ht="12.75" customHeight="1">
      <c r="A1" s="2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21" t="s">
        <v>31</v>
      </c>
      <c r="C2" s="2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1:2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Suivi Release &amp; Vélocité</vt:lpstr>
      <vt:lpstr>Tableau de bord</vt:lpstr>
      <vt:lpstr>RP_Sprint_All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</dc:creator>
  <cp:lastModifiedBy>Adminl</cp:lastModifiedBy>
  <dcterms:created xsi:type="dcterms:W3CDTF">2018-09-12T08:55:26Z</dcterms:created>
  <dcterms:modified xsi:type="dcterms:W3CDTF">2018-10-10T12:21:24Z</dcterms:modified>
</cp:coreProperties>
</file>