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8595" windowHeight="4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49" i="1" l="1"/>
  <c r="S47" i="1"/>
  <c r="S48" i="1"/>
  <c r="S46" i="1"/>
  <c r="J37" i="1" l="1"/>
  <c r="I38" i="1"/>
  <c r="I37" i="1"/>
  <c r="H37" i="1"/>
  <c r="I36" i="1"/>
  <c r="H36" i="1"/>
  <c r="J36" i="1"/>
  <c r="J30" i="1"/>
  <c r="J31" i="1"/>
  <c r="J32" i="1"/>
  <c r="J33" i="1"/>
  <c r="J34" i="1"/>
  <c r="J35" i="1"/>
  <c r="J29" i="1"/>
  <c r="J47" i="1" l="1"/>
  <c r="J48" i="1"/>
  <c r="J46" i="1"/>
  <c r="J49" i="1" s="1"/>
  <c r="AA82" i="1"/>
  <c r="W82" i="1"/>
  <c r="AA81" i="1"/>
  <c r="W81" i="1"/>
  <c r="AA80" i="1"/>
  <c r="W80" i="1"/>
  <c r="AA79" i="1"/>
  <c r="W79" i="1"/>
  <c r="AA78" i="1"/>
  <c r="W78" i="1"/>
  <c r="AA77" i="1"/>
  <c r="W77" i="1"/>
  <c r="AA76" i="1"/>
  <c r="W76" i="1"/>
  <c r="AA75" i="1"/>
  <c r="W75" i="1"/>
  <c r="AA74" i="1"/>
  <c r="W74" i="1"/>
  <c r="AA73" i="1"/>
  <c r="W73" i="1"/>
  <c r="AA72" i="1"/>
  <c r="W72" i="1"/>
  <c r="AA71" i="1"/>
  <c r="W71" i="1"/>
  <c r="AA70" i="1"/>
  <c r="W70" i="1"/>
  <c r="AA69" i="1"/>
  <c r="W69" i="1"/>
  <c r="AA68" i="1"/>
  <c r="W68" i="1"/>
  <c r="AA67" i="1"/>
  <c r="W67" i="1"/>
  <c r="AA66" i="1"/>
  <c r="W66" i="1"/>
  <c r="AA65" i="1"/>
  <c r="W65" i="1"/>
  <c r="AA64" i="1"/>
  <c r="W64" i="1"/>
  <c r="AA63" i="1"/>
  <c r="W63" i="1"/>
  <c r="AA62" i="1"/>
  <c r="W62" i="1"/>
  <c r="AA61" i="1"/>
  <c r="W61" i="1"/>
  <c r="AA60" i="1"/>
  <c r="W60" i="1"/>
  <c r="AA59" i="1"/>
  <c r="W59" i="1"/>
  <c r="AA58" i="1"/>
  <c r="W58" i="1"/>
  <c r="AA57" i="1"/>
  <c r="W57" i="1"/>
  <c r="AA56" i="1"/>
  <c r="W56" i="1"/>
  <c r="AA55" i="1"/>
  <c r="W55" i="1"/>
  <c r="AA54" i="1"/>
  <c r="W54" i="1"/>
  <c r="AA53" i="1"/>
  <c r="W53" i="1"/>
  <c r="AA52" i="1"/>
  <c r="W52" i="1"/>
  <c r="AA51" i="1"/>
  <c r="W51" i="1"/>
  <c r="AA50" i="1"/>
  <c r="W50" i="1"/>
  <c r="AA49" i="1"/>
  <c r="W49" i="1"/>
  <c r="AA48" i="1"/>
  <c r="W48" i="1"/>
  <c r="AA47" i="1"/>
  <c r="W47" i="1"/>
  <c r="AA46" i="1"/>
  <c r="AA83" i="1" s="1"/>
  <c r="W46" i="1"/>
  <c r="W83" i="1" s="1"/>
  <c r="Y84" i="1" s="1"/>
  <c r="AF4" i="1"/>
  <c r="AF5" i="1"/>
  <c r="AF6" i="1" s="1"/>
  <c r="AF3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42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3" i="1"/>
  <c r="W42" i="1" s="1"/>
  <c r="Q42" i="1"/>
  <c r="P42" i="1"/>
  <c r="P43" i="1" s="1"/>
  <c r="Q43" i="1" s="1"/>
  <c r="Q44" i="1" s="1"/>
  <c r="J19" i="1"/>
  <c r="J18" i="1"/>
  <c r="N11" i="1"/>
  <c r="N10" i="1"/>
  <c r="N9" i="1"/>
  <c r="N8" i="1"/>
  <c r="N7" i="1"/>
  <c r="K8" i="1"/>
  <c r="K9" i="1"/>
  <c r="K10" i="1"/>
  <c r="K11" i="1"/>
  <c r="K7" i="1"/>
  <c r="K12" i="1" s="1"/>
  <c r="Y85" i="1" l="1"/>
  <c r="Y43" i="1"/>
  <c r="Y44" i="1" s="1"/>
  <c r="N12" i="1"/>
  <c r="K13" i="1" s="1"/>
  <c r="L1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3" i="1"/>
  <c r="E42" i="1" l="1"/>
  <c r="G20" i="1" s="1"/>
  <c r="G12" i="1"/>
  <c r="G13" i="1" s="1"/>
  <c r="G16" i="1"/>
  <c r="I16" i="1" l="1"/>
  <c r="I17" i="1" s="1"/>
  <c r="G21" i="1"/>
</calcChain>
</file>

<file path=xl/sharedStrings.xml><?xml version="1.0" encoding="utf-8"?>
<sst xmlns="http://schemas.openxmlformats.org/spreadsheetml/2006/main" count="53" uniqueCount="53">
  <si>
    <t>S.No</t>
  </si>
  <si>
    <t>Room Name</t>
  </si>
  <si>
    <t>Length (mm)</t>
  </si>
  <si>
    <t>Breadth (mm)</t>
  </si>
  <si>
    <t>Dimensions</t>
  </si>
  <si>
    <t>Area (m2)</t>
  </si>
  <si>
    <t>Reception</t>
  </si>
  <si>
    <t>Record Room</t>
  </si>
  <si>
    <t>Blood &amp; Injection Room</t>
  </si>
  <si>
    <t>Counselling Room-01</t>
  </si>
  <si>
    <t>Counselling Room-02</t>
  </si>
  <si>
    <t>Ultrasound Room</t>
  </si>
  <si>
    <t>Toilet @ Counselling Room-02</t>
  </si>
  <si>
    <t>Toilet @ Counselling Room-01</t>
  </si>
  <si>
    <t>Electrical Room</t>
  </si>
  <si>
    <t>Toilet @ Electrical Room</t>
  </si>
  <si>
    <t>P Change Room</t>
  </si>
  <si>
    <t>Pre/Post Operative Ward</t>
  </si>
  <si>
    <t>Embryologist Room</t>
  </si>
  <si>
    <t>Dr Change Room -1</t>
  </si>
  <si>
    <t>Dr Change Room -2</t>
  </si>
  <si>
    <t>Store Room</t>
  </si>
  <si>
    <t>Ups Room</t>
  </si>
  <si>
    <t>Autoclave Room</t>
  </si>
  <si>
    <t>Semen collection Room</t>
  </si>
  <si>
    <t>Toilet @ Semen Collection Room</t>
  </si>
  <si>
    <t>IUI Room</t>
  </si>
  <si>
    <t>Andrology Lab</t>
  </si>
  <si>
    <t>Cryo Room</t>
  </si>
  <si>
    <t>IVF-OT</t>
  </si>
  <si>
    <t>Eebryology lab</t>
  </si>
  <si>
    <t>Major OT</t>
  </si>
  <si>
    <t>Manifold Room</t>
  </si>
  <si>
    <t>Waiting Area</t>
  </si>
  <si>
    <t>Corridor at Embryologist Room</t>
  </si>
  <si>
    <t>Dr Change Rooms Corridor</t>
  </si>
  <si>
    <t>Autoclave Room Corridor</t>
  </si>
  <si>
    <t>Semen collection Room Corridor</t>
  </si>
  <si>
    <t>Non Sterile Corridor-01</t>
  </si>
  <si>
    <t>Non Sterile Corridor-02</t>
  </si>
  <si>
    <t>Semi Sterile Corridor</t>
  </si>
  <si>
    <t>Sterile Corridor</t>
  </si>
  <si>
    <t>Scrub Area</t>
  </si>
  <si>
    <t>Staff Change Room-1</t>
  </si>
  <si>
    <t>Staff Change Room-2</t>
  </si>
  <si>
    <t>skirting</t>
  </si>
  <si>
    <t>dadoing</t>
  </si>
  <si>
    <t>wall putty</t>
  </si>
  <si>
    <t>doors</t>
  </si>
  <si>
    <t>Painting</t>
  </si>
  <si>
    <t>water proof paint</t>
  </si>
  <si>
    <t>VINYL AREA</t>
  </si>
  <si>
    <t>ABS DOORS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</si>
</sst>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/>
    <xf numFmtId="2" fontId="0" fillId="0" borderId="0" xfId="0" applyNumberFormat="1"/>
    <xf numFmtId="0" fontId="2" fillId="0" borderId="0" xfId="0" applyFont="1"/>
    <xf numFmtId="2" fontId="3" fillId="0" borderId="0" xfId="0" applyNumberFormat="1" applyFont="1"/>
    <xf numFmtId="2" fontId="2" fillId="0" borderId="1" xfId="0" applyNumberFormat="1" applyFont="1" applyBorder="1"/>
    <xf numFmtId="2" fontId="0" fillId="0" borderId="1" xfId="0" applyNumberFormat="1" applyFont="1" applyBorder="1"/>
    <xf numFmtId="0" fontId="3" fillId="0" borderId="0" xfId="0" applyFont="1"/>
    <xf numFmtId="164" fontId="0" fillId="0" borderId="2" xfId="0" applyNumberFormat="1" applyFont="1" applyFill="1" applyBorder="1"/>
    <xf numFmtId="2" fontId="2" fillId="0" borderId="0" xfId="0" applyNumberFormat="1" applyFont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topLeftCell="M22" workbookViewId="0">
      <selection activeCell="P46" sqref="P46"/>
    </sheetView>
  </sheetViews>
  <sheetFormatPr defaultRowHeight="15" x14ac:dyDescent="0.25"/>
  <cols>
    <col min="1" max="1" width="5.140625" bestFit="1" customWidth="1"/>
    <col min="2" max="2" width="30.7109375" bestFit="1" customWidth="1"/>
    <col min="3" max="3" width="12.28515625" bestFit="1" customWidth="1"/>
    <col min="4" max="4" width="13.42578125" bestFit="1" customWidth="1"/>
    <col min="5" max="5" width="14.5703125" customWidth="1"/>
    <col min="23" max="23" width="9.140625" style="6"/>
    <col min="27" max="27" width="9.140625" style="6"/>
  </cols>
  <sheetData>
    <row r="1" spans="1:32" x14ac:dyDescent="0.25">
      <c r="A1" s="13" t="s">
        <v>0</v>
      </c>
      <c r="B1" s="13" t="s">
        <v>1</v>
      </c>
      <c r="C1" s="13" t="s">
        <v>4</v>
      </c>
      <c r="D1" s="13"/>
      <c r="E1" s="13" t="s">
        <v>5</v>
      </c>
    </row>
    <row r="2" spans="1:32" x14ac:dyDescent="0.25">
      <c r="A2" s="13"/>
      <c r="B2" s="13"/>
      <c r="C2" s="1" t="s">
        <v>2</v>
      </c>
      <c r="D2" s="1" t="s">
        <v>3</v>
      </c>
      <c r="E2" s="13"/>
      <c r="P2" t="s">
        <v>45</v>
      </c>
      <c r="T2" t="s">
        <v>47</v>
      </c>
      <c r="AC2" t="s">
        <v>48</v>
      </c>
    </row>
    <row r="3" spans="1:32" x14ac:dyDescent="0.25">
      <c r="A3" s="2">
        <v>1</v>
      </c>
      <c r="B3" s="2" t="s">
        <v>6</v>
      </c>
      <c r="C3" s="3">
        <v>4.41</v>
      </c>
      <c r="D3" s="3">
        <v>3.45</v>
      </c>
      <c r="E3" s="3">
        <f>C3*D3</f>
        <v>15.214500000000001</v>
      </c>
      <c r="P3" s="3">
        <v>4.41</v>
      </c>
      <c r="Q3" s="3">
        <v>3.45</v>
      </c>
      <c r="T3" s="3">
        <v>4.41</v>
      </c>
      <c r="U3" s="3">
        <v>3.45</v>
      </c>
      <c r="V3" s="3">
        <v>2</v>
      </c>
      <c r="W3" s="8">
        <f>T3*U3*V3</f>
        <v>30.429000000000002</v>
      </c>
      <c r="X3" s="9">
        <v>3.45</v>
      </c>
      <c r="Y3" s="9">
        <v>3.45</v>
      </c>
      <c r="Z3" s="9">
        <v>2</v>
      </c>
      <c r="AA3" s="8">
        <f>X3*Y3*Z3</f>
        <v>23.805000000000003</v>
      </c>
      <c r="AC3" s="11">
        <v>1</v>
      </c>
      <c r="AD3" s="11">
        <v>2.1</v>
      </c>
      <c r="AE3" s="11">
        <v>14</v>
      </c>
      <c r="AF3">
        <f>AC3*AD3*AE3</f>
        <v>29.400000000000002</v>
      </c>
    </row>
    <row r="4" spans="1:32" x14ac:dyDescent="0.25">
      <c r="A4" s="2">
        <v>2</v>
      </c>
      <c r="B4" s="2" t="s">
        <v>7</v>
      </c>
      <c r="C4" s="3">
        <v>2.2200000000000002</v>
      </c>
      <c r="D4" s="3">
        <v>3.5449999999999999</v>
      </c>
      <c r="E4" s="3">
        <f t="shared" ref="E4:E41" si="0">C4*D4</f>
        <v>7.8699000000000003</v>
      </c>
      <c r="P4" s="3">
        <v>2.2200000000000002</v>
      </c>
      <c r="Q4" s="3">
        <v>3.5449999999999999</v>
      </c>
      <c r="T4" s="3">
        <v>2.2200000000000002</v>
      </c>
      <c r="U4" s="3">
        <v>3.45</v>
      </c>
      <c r="V4" s="3">
        <v>2</v>
      </c>
      <c r="W4" s="8">
        <f t="shared" ref="W4:W41" si="1">T4*U4*V4</f>
        <v>15.318000000000001</v>
      </c>
      <c r="X4" s="9">
        <v>3.5449999999999999</v>
      </c>
      <c r="Y4" s="9">
        <v>3.45</v>
      </c>
      <c r="Z4" s="9">
        <v>2</v>
      </c>
      <c r="AA4" s="8">
        <f t="shared" ref="AA4:AA41" si="2">X4*Y4*Z4</f>
        <v>24.4605</v>
      </c>
      <c r="AC4" s="11">
        <v>1.5</v>
      </c>
      <c r="AD4" s="11">
        <v>2.1</v>
      </c>
      <c r="AE4" s="11">
        <v>5</v>
      </c>
      <c r="AF4">
        <f t="shared" ref="AF4:AF5" si="3">AC4*AD4*AE4</f>
        <v>15.750000000000002</v>
      </c>
    </row>
    <row r="5" spans="1:32" x14ac:dyDescent="0.25">
      <c r="A5" s="2">
        <v>3</v>
      </c>
      <c r="B5" s="2" t="s">
        <v>8</v>
      </c>
      <c r="C5" s="3">
        <v>2.2200000000000002</v>
      </c>
      <c r="D5" s="3">
        <v>3.5449999999999999</v>
      </c>
      <c r="E5" s="3">
        <f t="shared" si="0"/>
        <v>7.8699000000000003</v>
      </c>
      <c r="P5" s="3">
        <v>2.2200000000000002</v>
      </c>
      <c r="Q5" s="3">
        <v>3.5449999999999999</v>
      </c>
      <c r="T5" s="3">
        <v>2.2200000000000002</v>
      </c>
      <c r="U5" s="3">
        <v>3.45</v>
      </c>
      <c r="V5" s="3">
        <v>2</v>
      </c>
      <c r="W5" s="8">
        <f t="shared" si="1"/>
        <v>15.318000000000001</v>
      </c>
      <c r="X5" s="9">
        <v>3.5449999999999999</v>
      </c>
      <c r="Y5" s="9">
        <v>3.45</v>
      </c>
      <c r="Z5" s="9">
        <v>2</v>
      </c>
      <c r="AA5" s="8">
        <f t="shared" si="2"/>
        <v>24.4605</v>
      </c>
      <c r="AC5" s="11">
        <v>0.8</v>
      </c>
      <c r="AD5" s="11">
        <v>2.1</v>
      </c>
      <c r="AE5" s="11">
        <v>5</v>
      </c>
      <c r="AF5">
        <f t="shared" si="3"/>
        <v>8.4</v>
      </c>
    </row>
    <row r="6" spans="1:32" x14ac:dyDescent="0.25">
      <c r="A6" s="2">
        <v>4</v>
      </c>
      <c r="B6" s="2" t="s">
        <v>9</v>
      </c>
      <c r="C6" s="3">
        <v>4.5549999999999997</v>
      </c>
      <c r="D6" s="3">
        <v>3.36</v>
      </c>
      <c r="E6" s="3">
        <f t="shared" si="0"/>
        <v>15.304799999999998</v>
      </c>
      <c r="I6" t="s">
        <v>46</v>
      </c>
      <c r="P6" s="3">
        <v>4.5549999999999997</v>
      </c>
      <c r="Q6" s="3">
        <v>3.36</v>
      </c>
      <c r="T6" s="3">
        <v>4.5549999999999997</v>
      </c>
      <c r="U6" s="3">
        <v>3.45</v>
      </c>
      <c r="V6" s="3">
        <v>2</v>
      </c>
      <c r="W6" s="8">
        <f t="shared" si="1"/>
        <v>31.429500000000001</v>
      </c>
      <c r="X6" s="9">
        <v>3.36</v>
      </c>
      <c r="Y6" s="9">
        <v>3.45</v>
      </c>
      <c r="Z6" s="9">
        <v>2</v>
      </c>
      <c r="AA6" s="8">
        <f t="shared" si="2"/>
        <v>23.184000000000001</v>
      </c>
      <c r="AF6" s="10">
        <f>SUM(AF3:AF5)</f>
        <v>53.550000000000004</v>
      </c>
    </row>
    <row r="7" spans="1:32" x14ac:dyDescent="0.25">
      <c r="A7" s="2">
        <v>5</v>
      </c>
      <c r="B7" s="2" t="s">
        <v>13</v>
      </c>
      <c r="C7" s="3">
        <v>1.2</v>
      </c>
      <c r="D7" s="3">
        <v>1.665</v>
      </c>
      <c r="E7" s="3">
        <f t="shared" si="0"/>
        <v>1.998</v>
      </c>
      <c r="I7" s="3">
        <v>1.2</v>
      </c>
      <c r="J7" s="3">
        <v>2.1</v>
      </c>
      <c r="K7" s="3">
        <f>I7*J7</f>
        <v>2.52</v>
      </c>
      <c r="L7" s="3">
        <v>1.665</v>
      </c>
      <c r="M7" s="3">
        <v>2.1</v>
      </c>
      <c r="N7" s="3">
        <f>L7*M7</f>
        <v>3.4965000000000002</v>
      </c>
      <c r="P7" s="3">
        <v>1.2</v>
      </c>
      <c r="Q7" s="3">
        <v>1.665</v>
      </c>
      <c r="T7" s="3">
        <v>1.2</v>
      </c>
      <c r="U7" s="3">
        <v>3.45</v>
      </c>
      <c r="V7" s="3">
        <v>2</v>
      </c>
      <c r="W7" s="8">
        <f t="shared" si="1"/>
        <v>8.2799999999999994</v>
      </c>
      <c r="X7" s="9">
        <v>1.665</v>
      </c>
      <c r="Y7" s="9">
        <v>3.45</v>
      </c>
      <c r="Z7" s="9">
        <v>2</v>
      </c>
      <c r="AA7" s="8">
        <f t="shared" si="2"/>
        <v>11.4885</v>
      </c>
    </row>
    <row r="8" spans="1:32" x14ac:dyDescent="0.25">
      <c r="A8" s="2">
        <v>6</v>
      </c>
      <c r="B8" s="2" t="s">
        <v>11</v>
      </c>
      <c r="C8" s="3">
        <v>3.24</v>
      </c>
      <c r="D8" s="3">
        <v>3.45</v>
      </c>
      <c r="E8" s="3">
        <f t="shared" si="0"/>
        <v>11.178000000000001</v>
      </c>
      <c r="I8" s="3">
        <v>1.2</v>
      </c>
      <c r="J8" s="3">
        <v>2.1</v>
      </c>
      <c r="K8" s="3">
        <f t="shared" ref="K8:K11" si="4">I8*J8</f>
        <v>2.52</v>
      </c>
      <c r="L8" s="3">
        <v>1.665</v>
      </c>
      <c r="M8" s="3">
        <v>2.1</v>
      </c>
      <c r="N8" s="3">
        <f t="shared" ref="N8:N11" si="5">L8*M8</f>
        <v>3.4965000000000002</v>
      </c>
      <c r="P8" s="3">
        <v>3.24</v>
      </c>
      <c r="Q8" s="3">
        <v>3.45</v>
      </c>
      <c r="T8" s="3">
        <v>3.24</v>
      </c>
      <c r="U8" s="3">
        <v>3.45</v>
      </c>
      <c r="V8" s="3">
        <v>2</v>
      </c>
      <c r="W8" s="8">
        <f t="shared" si="1"/>
        <v>22.356000000000002</v>
      </c>
      <c r="X8" s="9">
        <v>3.45</v>
      </c>
      <c r="Y8" s="9">
        <v>3.45</v>
      </c>
      <c r="Z8" s="9">
        <v>2</v>
      </c>
      <c r="AA8" s="8">
        <f t="shared" si="2"/>
        <v>23.805000000000003</v>
      </c>
    </row>
    <row r="9" spans="1:32" x14ac:dyDescent="0.25">
      <c r="A9" s="2">
        <v>7</v>
      </c>
      <c r="B9" s="2" t="s">
        <v>10</v>
      </c>
      <c r="C9" s="3">
        <v>4.5549999999999997</v>
      </c>
      <c r="D9" s="3">
        <v>3.45</v>
      </c>
      <c r="E9" s="3">
        <f t="shared" si="0"/>
        <v>15.71475</v>
      </c>
      <c r="I9" s="3">
        <v>1.2</v>
      </c>
      <c r="J9" s="3">
        <v>2.1</v>
      </c>
      <c r="K9" s="3">
        <f t="shared" si="4"/>
        <v>2.52</v>
      </c>
      <c r="L9" s="3">
        <v>1.57</v>
      </c>
      <c r="M9" s="3">
        <v>2.1</v>
      </c>
      <c r="N9" s="3">
        <f t="shared" si="5"/>
        <v>3.2970000000000002</v>
      </c>
      <c r="P9" s="3">
        <v>4.5549999999999997</v>
      </c>
      <c r="Q9" s="3">
        <v>3.45</v>
      </c>
      <c r="T9" s="3">
        <v>4.5549999999999997</v>
      </c>
      <c r="U9" s="3">
        <v>3.45</v>
      </c>
      <c r="V9" s="3">
        <v>2</v>
      </c>
      <c r="W9" s="8">
        <f t="shared" si="1"/>
        <v>31.429500000000001</v>
      </c>
      <c r="X9" s="9">
        <v>3.45</v>
      </c>
      <c r="Y9" s="9">
        <v>3.45</v>
      </c>
      <c r="Z9" s="9">
        <v>2</v>
      </c>
      <c r="AA9" s="8">
        <f t="shared" si="2"/>
        <v>23.805000000000003</v>
      </c>
    </row>
    <row r="10" spans="1:32" x14ac:dyDescent="0.25">
      <c r="A10" s="2">
        <v>8</v>
      </c>
      <c r="B10" s="2" t="s">
        <v>12</v>
      </c>
      <c r="C10" s="3">
        <v>1.2</v>
      </c>
      <c r="D10" s="3">
        <v>1.665</v>
      </c>
      <c r="E10" s="3">
        <f t="shared" si="0"/>
        <v>1.998</v>
      </c>
      <c r="I10" s="3">
        <v>2</v>
      </c>
      <c r="J10" s="3">
        <v>2.1</v>
      </c>
      <c r="K10" s="3">
        <f t="shared" si="4"/>
        <v>4.2</v>
      </c>
      <c r="L10" s="3">
        <v>1.1850000000000001</v>
      </c>
      <c r="M10" s="3">
        <v>2.1</v>
      </c>
      <c r="N10" s="3">
        <f t="shared" si="5"/>
        <v>2.4885000000000002</v>
      </c>
      <c r="P10" s="3">
        <v>1.2</v>
      </c>
      <c r="Q10" s="3">
        <v>1.665</v>
      </c>
      <c r="T10" s="3">
        <v>1.2</v>
      </c>
      <c r="U10" s="3">
        <v>3.45</v>
      </c>
      <c r="V10" s="3">
        <v>2</v>
      </c>
      <c r="W10" s="8">
        <f t="shared" si="1"/>
        <v>8.2799999999999994</v>
      </c>
      <c r="X10" s="9">
        <v>1.665</v>
      </c>
      <c r="Y10" s="9">
        <v>3.45</v>
      </c>
      <c r="Z10" s="9">
        <v>2</v>
      </c>
      <c r="AA10" s="8">
        <f t="shared" si="2"/>
        <v>11.4885</v>
      </c>
    </row>
    <row r="11" spans="1:32" x14ac:dyDescent="0.25">
      <c r="A11" s="2">
        <v>9</v>
      </c>
      <c r="B11" s="2" t="s">
        <v>14</v>
      </c>
      <c r="C11" s="3">
        <v>3.125</v>
      </c>
      <c r="D11" s="3">
        <v>3.45</v>
      </c>
      <c r="E11" s="3">
        <f t="shared" si="0"/>
        <v>10.78125</v>
      </c>
      <c r="I11" s="3">
        <v>8.2070000000000007</v>
      </c>
      <c r="J11" s="3">
        <v>15</v>
      </c>
      <c r="K11" s="3">
        <f t="shared" si="4"/>
        <v>123.10500000000002</v>
      </c>
      <c r="L11" s="3">
        <v>4.915</v>
      </c>
      <c r="M11" s="3">
        <v>15</v>
      </c>
      <c r="N11" s="3">
        <f t="shared" si="5"/>
        <v>73.724999999999994</v>
      </c>
      <c r="P11" s="3">
        <v>3.125</v>
      </c>
      <c r="Q11" s="3">
        <v>3.45</v>
      </c>
      <c r="T11" s="3">
        <v>3.125</v>
      </c>
      <c r="U11" s="3">
        <v>3.45</v>
      </c>
      <c r="V11" s="3">
        <v>2</v>
      </c>
      <c r="W11" s="8">
        <f t="shared" si="1"/>
        <v>21.5625</v>
      </c>
      <c r="X11" s="9">
        <v>3.45</v>
      </c>
      <c r="Y11" s="9">
        <v>3.45</v>
      </c>
      <c r="Z11" s="9">
        <v>2</v>
      </c>
      <c r="AA11" s="8">
        <f t="shared" si="2"/>
        <v>23.805000000000003</v>
      </c>
    </row>
    <row r="12" spans="1:32" x14ac:dyDescent="0.25">
      <c r="A12" s="2">
        <v>10</v>
      </c>
      <c r="B12" s="2" t="s">
        <v>15</v>
      </c>
      <c r="C12" s="3">
        <v>1.2</v>
      </c>
      <c r="D12" s="3">
        <v>1.57</v>
      </c>
      <c r="E12" s="3">
        <f t="shared" si="0"/>
        <v>1.8839999999999999</v>
      </c>
      <c r="G12" s="5">
        <f>E42-E34-E35</f>
        <v>484.57297000000005</v>
      </c>
      <c r="H12" s="5"/>
      <c r="K12" s="5">
        <f>SUM(K7:K11)</f>
        <v>134.86500000000001</v>
      </c>
      <c r="N12" s="5">
        <f>SUM(N7:N11)</f>
        <v>86.503500000000003</v>
      </c>
      <c r="P12" s="3">
        <v>1.2</v>
      </c>
      <c r="Q12" s="3">
        <v>1.57</v>
      </c>
      <c r="T12" s="3">
        <v>1.2</v>
      </c>
      <c r="U12" s="3">
        <v>3.45</v>
      </c>
      <c r="V12" s="3">
        <v>2</v>
      </c>
      <c r="W12" s="8">
        <f t="shared" si="1"/>
        <v>8.2799999999999994</v>
      </c>
      <c r="X12" s="9">
        <v>1.57</v>
      </c>
      <c r="Y12" s="9">
        <v>3.45</v>
      </c>
      <c r="Z12" s="9">
        <v>2</v>
      </c>
      <c r="AA12" s="8">
        <f t="shared" si="2"/>
        <v>10.833</v>
      </c>
    </row>
    <row r="13" spans="1:32" x14ac:dyDescent="0.25">
      <c r="A13" s="2">
        <v>11</v>
      </c>
      <c r="B13" s="2" t="s">
        <v>16</v>
      </c>
      <c r="C13" s="3">
        <v>1.915</v>
      </c>
      <c r="D13" s="3">
        <v>1.57</v>
      </c>
      <c r="E13" s="3">
        <f t="shared" si="0"/>
        <v>3.0065500000000003</v>
      </c>
      <c r="G13" s="5">
        <f>G12-265</f>
        <v>219.57297000000005</v>
      </c>
      <c r="K13" s="5">
        <f>K12+N12</f>
        <v>221.36850000000001</v>
      </c>
      <c r="L13" s="5">
        <f>K13-70</f>
        <v>151.36850000000001</v>
      </c>
      <c r="P13" s="3">
        <v>1.915</v>
      </c>
      <c r="Q13" s="3">
        <v>1.57</v>
      </c>
      <c r="T13" s="3">
        <v>1.915</v>
      </c>
      <c r="U13" s="3">
        <v>3.45</v>
      </c>
      <c r="V13" s="3">
        <v>2</v>
      </c>
      <c r="W13" s="8">
        <f t="shared" si="1"/>
        <v>13.213500000000002</v>
      </c>
      <c r="X13" s="9">
        <v>1.57</v>
      </c>
      <c r="Y13" s="9">
        <v>3.45</v>
      </c>
      <c r="Z13" s="9">
        <v>2</v>
      </c>
      <c r="AA13" s="8">
        <f t="shared" si="2"/>
        <v>10.833</v>
      </c>
    </row>
    <row r="14" spans="1:32" x14ac:dyDescent="0.25">
      <c r="A14" s="2">
        <v>12</v>
      </c>
      <c r="B14" s="2" t="s">
        <v>17</v>
      </c>
      <c r="C14" s="3">
        <v>8.2070000000000007</v>
      </c>
      <c r="D14" s="3">
        <v>4.915</v>
      </c>
      <c r="E14" s="3">
        <f t="shared" si="0"/>
        <v>40.337405000000004</v>
      </c>
      <c r="P14" s="3">
        <v>8.2070000000000007</v>
      </c>
      <c r="Q14" s="3">
        <v>4.915</v>
      </c>
      <c r="T14" s="3">
        <v>8.2070000000000007</v>
      </c>
      <c r="U14" s="3">
        <v>3.45</v>
      </c>
      <c r="V14" s="3">
        <v>2</v>
      </c>
      <c r="W14" s="8">
        <f t="shared" si="1"/>
        <v>56.62830000000001</v>
      </c>
      <c r="X14" s="9">
        <v>4.915</v>
      </c>
      <c r="Y14" s="9">
        <v>3.45</v>
      </c>
      <c r="Z14" s="9">
        <v>2</v>
      </c>
      <c r="AA14" s="8">
        <f t="shared" si="2"/>
        <v>33.913499999999999</v>
      </c>
    </row>
    <row r="15" spans="1:32" x14ac:dyDescent="0.25">
      <c r="A15" s="2">
        <v>13</v>
      </c>
      <c r="B15" s="2" t="s">
        <v>18</v>
      </c>
      <c r="C15" s="3">
        <v>3.024</v>
      </c>
      <c r="D15" s="3">
        <v>4.8</v>
      </c>
      <c r="E15" s="3">
        <f t="shared" si="0"/>
        <v>14.5152</v>
      </c>
      <c r="P15" s="3">
        <v>3.024</v>
      </c>
      <c r="Q15" s="3">
        <v>4.8</v>
      </c>
      <c r="T15" s="3">
        <v>3.024</v>
      </c>
      <c r="U15" s="3">
        <v>3.45</v>
      </c>
      <c r="V15" s="3">
        <v>2</v>
      </c>
      <c r="W15" s="8">
        <f t="shared" si="1"/>
        <v>20.865600000000001</v>
      </c>
      <c r="X15" s="9">
        <v>4.8</v>
      </c>
      <c r="Y15" s="9">
        <v>3.45</v>
      </c>
      <c r="Z15" s="9">
        <v>2</v>
      </c>
      <c r="AA15" s="8">
        <f t="shared" si="2"/>
        <v>33.119999999999997</v>
      </c>
    </row>
    <row r="16" spans="1:32" x14ac:dyDescent="0.25">
      <c r="A16" s="2">
        <v>14</v>
      </c>
      <c r="B16" s="2" t="s">
        <v>34</v>
      </c>
      <c r="C16" s="3">
        <v>1.2</v>
      </c>
      <c r="D16" s="3">
        <v>5</v>
      </c>
      <c r="E16" s="3">
        <f t="shared" si="0"/>
        <v>6</v>
      </c>
      <c r="G16" s="5">
        <f>E7+E10+E12+E27</f>
        <v>8.25</v>
      </c>
      <c r="I16" s="5">
        <f>597-G20</f>
        <v>119.48842999999999</v>
      </c>
      <c r="P16" s="3">
        <v>1.2</v>
      </c>
      <c r="Q16" s="3">
        <v>5</v>
      </c>
      <c r="T16" s="3">
        <v>1.2</v>
      </c>
      <c r="U16" s="3">
        <v>3.45</v>
      </c>
      <c r="V16" s="3">
        <v>2</v>
      </c>
      <c r="W16" s="8">
        <f t="shared" si="1"/>
        <v>8.2799999999999994</v>
      </c>
      <c r="X16" s="9">
        <v>5</v>
      </c>
      <c r="Y16" s="9">
        <v>3.45</v>
      </c>
      <c r="Z16" s="9">
        <v>2</v>
      </c>
      <c r="AA16" s="8">
        <f t="shared" si="2"/>
        <v>34.5</v>
      </c>
    </row>
    <row r="17" spans="1:27" x14ac:dyDescent="0.25">
      <c r="A17" s="2">
        <v>15</v>
      </c>
      <c r="B17" s="2" t="s">
        <v>19</v>
      </c>
      <c r="C17" s="3">
        <v>1.2</v>
      </c>
      <c r="D17" s="3">
        <v>1.6</v>
      </c>
      <c r="E17" s="3">
        <f t="shared" si="0"/>
        <v>1.92</v>
      </c>
      <c r="I17" s="5">
        <f>I16-G16</f>
        <v>111.23842999999999</v>
      </c>
      <c r="P17" s="3">
        <v>1.2</v>
      </c>
      <c r="Q17" s="3">
        <v>1.6</v>
      </c>
      <c r="T17" s="3">
        <v>1.2</v>
      </c>
      <c r="U17" s="3">
        <v>3.45</v>
      </c>
      <c r="V17" s="3">
        <v>2</v>
      </c>
      <c r="W17" s="8">
        <f t="shared" si="1"/>
        <v>8.2799999999999994</v>
      </c>
      <c r="X17" s="9">
        <v>1.6</v>
      </c>
      <c r="Y17" s="9">
        <v>3.45</v>
      </c>
      <c r="Z17" s="9">
        <v>2</v>
      </c>
      <c r="AA17" s="8">
        <f t="shared" si="2"/>
        <v>11.040000000000001</v>
      </c>
    </row>
    <row r="18" spans="1:27" x14ac:dyDescent="0.25">
      <c r="A18" s="2">
        <v>16</v>
      </c>
      <c r="B18" s="2" t="s">
        <v>20</v>
      </c>
      <c r="C18" s="3">
        <v>1.1779999999999999</v>
      </c>
      <c r="D18" s="3">
        <v>1.6</v>
      </c>
      <c r="E18" s="3">
        <f t="shared" si="0"/>
        <v>1.8848</v>
      </c>
      <c r="J18">
        <f>597*0.1</f>
        <v>59.7</v>
      </c>
      <c r="P18" s="3">
        <v>1.1779999999999999</v>
      </c>
      <c r="Q18" s="3">
        <v>1.6</v>
      </c>
      <c r="T18" s="3">
        <v>1.1779999999999999</v>
      </c>
      <c r="U18" s="3">
        <v>3.45</v>
      </c>
      <c r="V18" s="3">
        <v>2</v>
      </c>
      <c r="W18" s="8">
        <f t="shared" si="1"/>
        <v>8.1281999999999996</v>
      </c>
      <c r="X18" s="9">
        <v>1.6</v>
      </c>
      <c r="Y18" s="9">
        <v>3.45</v>
      </c>
      <c r="Z18" s="9">
        <v>2</v>
      </c>
      <c r="AA18" s="8">
        <f t="shared" si="2"/>
        <v>11.040000000000001</v>
      </c>
    </row>
    <row r="19" spans="1:27" x14ac:dyDescent="0.25">
      <c r="A19" s="2">
        <v>17</v>
      </c>
      <c r="B19" s="2" t="s">
        <v>35</v>
      </c>
      <c r="C19" s="3">
        <v>2.5</v>
      </c>
      <c r="D19" s="3">
        <v>1</v>
      </c>
      <c r="E19" s="3">
        <f t="shared" si="0"/>
        <v>2.5</v>
      </c>
      <c r="J19">
        <f>60*1500</f>
        <v>90000</v>
      </c>
      <c r="P19" s="3">
        <v>2.5</v>
      </c>
      <c r="Q19" s="3">
        <v>1</v>
      </c>
      <c r="T19" s="3">
        <v>2.5</v>
      </c>
      <c r="U19" s="3">
        <v>3.45</v>
      </c>
      <c r="V19" s="3">
        <v>2</v>
      </c>
      <c r="W19" s="8">
        <f t="shared" si="1"/>
        <v>17.25</v>
      </c>
      <c r="X19" s="9">
        <v>1</v>
      </c>
      <c r="Y19" s="9">
        <v>3.45</v>
      </c>
      <c r="Z19" s="9">
        <v>2</v>
      </c>
      <c r="AA19" s="8">
        <f t="shared" si="2"/>
        <v>6.9</v>
      </c>
    </row>
    <row r="20" spans="1:27" x14ac:dyDescent="0.25">
      <c r="A20" s="2">
        <v>18</v>
      </c>
      <c r="B20" s="2" t="s">
        <v>43</v>
      </c>
      <c r="C20" s="3">
        <v>1.2</v>
      </c>
      <c r="D20" s="3">
        <v>1.6</v>
      </c>
      <c r="E20" s="3">
        <f t="shared" si="0"/>
        <v>1.92</v>
      </c>
      <c r="G20" s="5">
        <f>E42-E32-E33</f>
        <v>477.51157000000001</v>
      </c>
      <c r="P20" s="3">
        <v>1.2</v>
      </c>
      <c r="Q20" s="3">
        <v>1.6</v>
      </c>
      <c r="T20" s="3">
        <v>1.2</v>
      </c>
      <c r="U20" s="3">
        <v>3.45</v>
      </c>
      <c r="V20" s="3">
        <v>2</v>
      </c>
      <c r="W20" s="8">
        <f t="shared" si="1"/>
        <v>8.2799999999999994</v>
      </c>
      <c r="X20" s="9">
        <v>1.6</v>
      </c>
      <c r="Y20" s="9">
        <v>3.45</v>
      </c>
      <c r="Z20" s="9">
        <v>2</v>
      </c>
      <c r="AA20" s="8">
        <f t="shared" si="2"/>
        <v>11.040000000000001</v>
      </c>
    </row>
    <row r="21" spans="1:27" x14ac:dyDescent="0.25">
      <c r="A21" s="2">
        <v>19</v>
      </c>
      <c r="B21" s="2" t="s">
        <v>44</v>
      </c>
      <c r="C21" s="3">
        <v>1.1779999999999999</v>
      </c>
      <c r="D21" s="3">
        <v>1.6</v>
      </c>
      <c r="E21" s="3">
        <f t="shared" si="0"/>
        <v>1.8848</v>
      </c>
      <c r="G21" s="5">
        <f>G20-300</f>
        <v>177.51157000000001</v>
      </c>
      <c r="P21" s="3">
        <v>1.1779999999999999</v>
      </c>
      <c r="Q21" s="3">
        <v>1.6</v>
      </c>
      <c r="T21" s="3">
        <v>1.1779999999999999</v>
      </c>
      <c r="U21" s="3">
        <v>3.45</v>
      </c>
      <c r="V21" s="3">
        <v>2</v>
      </c>
      <c r="W21" s="8">
        <f t="shared" si="1"/>
        <v>8.1281999999999996</v>
      </c>
      <c r="X21" s="9">
        <v>1.6</v>
      </c>
      <c r="Y21" s="9">
        <v>3.45</v>
      </c>
      <c r="Z21" s="9">
        <v>2</v>
      </c>
      <c r="AA21" s="8">
        <f t="shared" si="2"/>
        <v>11.040000000000001</v>
      </c>
    </row>
    <row r="22" spans="1:27" x14ac:dyDescent="0.25">
      <c r="A22" s="2">
        <v>20</v>
      </c>
      <c r="B22" s="2" t="s">
        <v>21</v>
      </c>
      <c r="C22" s="3">
        <v>3.016</v>
      </c>
      <c r="D22" s="3">
        <v>2.1850000000000001</v>
      </c>
      <c r="E22" s="3">
        <f t="shared" si="0"/>
        <v>6.5899600000000005</v>
      </c>
      <c r="P22" s="3">
        <v>3.016</v>
      </c>
      <c r="Q22" s="3">
        <v>2.1850000000000001</v>
      </c>
      <c r="T22" s="3">
        <v>3.016</v>
      </c>
      <c r="U22" s="3">
        <v>3.45</v>
      </c>
      <c r="V22" s="3">
        <v>2</v>
      </c>
      <c r="W22" s="8">
        <f t="shared" si="1"/>
        <v>20.810400000000001</v>
      </c>
      <c r="X22" s="9">
        <v>2.1850000000000001</v>
      </c>
      <c r="Y22" s="9">
        <v>3.45</v>
      </c>
      <c r="Z22" s="9">
        <v>2</v>
      </c>
      <c r="AA22" s="8">
        <f t="shared" si="2"/>
        <v>15.076500000000001</v>
      </c>
    </row>
    <row r="23" spans="1:27" x14ac:dyDescent="0.25">
      <c r="A23" s="2">
        <v>21</v>
      </c>
      <c r="B23" s="2" t="s">
        <v>22</v>
      </c>
      <c r="C23" s="3">
        <v>3.016</v>
      </c>
      <c r="D23" s="3">
        <v>2.1850000000000001</v>
      </c>
      <c r="E23" s="3">
        <f t="shared" si="0"/>
        <v>6.5899600000000005</v>
      </c>
      <c r="P23" s="3">
        <v>3.016</v>
      </c>
      <c r="Q23" s="3">
        <v>2.1850000000000001</v>
      </c>
      <c r="T23" s="3">
        <v>3.016</v>
      </c>
      <c r="U23" s="3">
        <v>3.45</v>
      </c>
      <c r="V23" s="3">
        <v>2</v>
      </c>
      <c r="W23" s="8">
        <f t="shared" si="1"/>
        <v>20.810400000000001</v>
      </c>
      <c r="X23" s="9">
        <v>2.1850000000000001</v>
      </c>
      <c r="Y23" s="9">
        <v>3.45</v>
      </c>
      <c r="Z23" s="9">
        <v>2</v>
      </c>
      <c r="AA23" s="8">
        <f t="shared" si="2"/>
        <v>15.076500000000001</v>
      </c>
    </row>
    <row r="24" spans="1:27" x14ac:dyDescent="0.25">
      <c r="A24" s="2">
        <v>22</v>
      </c>
      <c r="B24" s="2" t="s">
        <v>23</v>
      </c>
      <c r="C24" s="3">
        <v>2.6389999999999998</v>
      </c>
      <c r="D24" s="3">
        <v>4.915</v>
      </c>
      <c r="E24" s="3">
        <f t="shared" si="0"/>
        <v>12.970685</v>
      </c>
      <c r="P24" s="3">
        <v>2.6389999999999998</v>
      </c>
      <c r="Q24" s="3">
        <v>4.915</v>
      </c>
      <c r="T24" s="3">
        <v>2.6389999999999998</v>
      </c>
      <c r="U24" s="3">
        <v>3.45</v>
      </c>
      <c r="V24" s="3">
        <v>2</v>
      </c>
      <c r="W24" s="8">
        <f t="shared" si="1"/>
        <v>18.209099999999999</v>
      </c>
      <c r="X24" s="9">
        <v>4.915</v>
      </c>
      <c r="Y24" s="9">
        <v>3.45</v>
      </c>
      <c r="Z24" s="9">
        <v>2</v>
      </c>
      <c r="AA24" s="8">
        <f t="shared" si="2"/>
        <v>33.913499999999999</v>
      </c>
    </row>
    <row r="25" spans="1:27" x14ac:dyDescent="0.25">
      <c r="A25" s="2">
        <v>23</v>
      </c>
      <c r="B25" s="2" t="s">
        <v>36</v>
      </c>
      <c r="C25" s="3">
        <v>1</v>
      </c>
      <c r="D25" s="3">
        <v>5</v>
      </c>
      <c r="E25" s="3">
        <f t="shared" si="0"/>
        <v>5</v>
      </c>
      <c r="H25" s="3"/>
      <c r="K25" s="3"/>
      <c r="P25" s="3">
        <v>1</v>
      </c>
      <c r="Q25" s="3">
        <v>5</v>
      </c>
      <c r="T25" s="3">
        <v>1</v>
      </c>
      <c r="U25" s="3">
        <v>3.45</v>
      </c>
      <c r="V25" s="3">
        <v>2</v>
      </c>
      <c r="W25" s="8">
        <f t="shared" si="1"/>
        <v>6.9</v>
      </c>
      <c r="X25" s="9">
        <v>5</v>
      </c>
      <c r="Y25" s="9">
        <v>3.45</v>
      </c>
      <c r="Z25" s="9">
        <v>2</v>
      </c>
      <c r="AA25" s="8">
        <f t="shared" si="2"/>
        <v>34.5</v>
      </c>
    </row>
    <row r="26" spans="1:27" x14ac:dyDescent="0.25">
      <c r="A26" s="2">
        <v>24</v>
      </c>
      <c r="B26" s="2" t="s">
        <v>24</v>
      </c>
      <c r="C26" s="3">
        <v>3.31</v>
      </c>
      <c r="D26" s="3">
        <v>3.6150000000000002</v>
      </c>
      <c r="E26" s="3">
        <f t="shared" si="0"/>
        <v>11.96565</v>
      </c>
      <c r="H26" s="3"/>
      <c r="K26" s="3"/>
      <c r="P26" s="3">
        <v>3.31</v>
      </c>
      <c r="Q26" s="3">
        <v>3.6150000000000002</v>
      </c>
      <c r="T26" s="3">
        <v>3.31</v>
      </c>
      <c r="U26" s="3">
        <v>3.45</v>
      </c>
      <c r="V26" s="3">
        <v>2</v>
      </c>
      <c r="W26" s="8">
        <f t="shared" si="1"/>
        <v>22.839000000000002</v>
      </c>
      <c r="X26" s="9">
        <v>3.6150000000000002</v>
      </c>
      <c r="Y26" s="9">
        <v>3.45</v>
      </c>
      <c r="Z26" s="9">
        <v>2</v>
      </c>
      <c r="AA26" s="8">
        <f t="shared" si="2"/>
        <v>24.943500000000004</v>
      </c>
    </row>
    <row r="27" spans="1:27" x14ac:dyDescent="0.25">
      <c r="A27" s="2">
        <v>25</v>
      </c>
      <c r="B27" s="2" t="s">
        <v>25</v>
      </c>
      <c r="C27" s="3">
        <v>2</v>
      </c>
      <c r="D27" s="3">
        <v>1.1850000000000001</v>
      </c>
      <c r="E27" s="3">
        <f t="shared" si="0"/>
        <v>2.37</v>
      </c>
      <c r="P27" s="3">
        <v>2</v>
      </c>
      <c r="Q27" s="3">
        <v>1.1850000000000001</v>
      </c>
      <c r="T27" s="3">
        <v>2</v>
      </c>
      <c r="U27" s="3">
        <v>3.45</v>
      </c>
      <c r="V27" s="3">
        <v>2</v>
      </c>
      <c r="W27" s="8">
        <f t="shared" si="1"/>
        <v>13.8</v>
      </c>
      <c r="X27" s="9">
        <v>1.1850000000000001</v>
      </c>
      <c r="Y27" s="9">
        <v>3.45</v>
      </c>
      <c r="Z27" s="9">
        <v>2</v>
      </c>
      <c r="AA27" s="8">
        <f t="shared" si="2"/>
        <v>8.1765000000000008</v>
      </c>
    </row>
    <row r="28" spans="1:27" x14ac:dyDescent="0.25">
      <c r="A28" s="2">
        <v>26</v>
      </c>
      <c r="B28" s="2" t="s">
        <v>37</v>
      </c>
      <c r="C28" s="3">
        <v>4</v>
      </c>
      <c r="D28" s="3">
        <v>1</v>
      </c>
      <c r="E28" s="3">
        <f t="shared" si="0"/>
        <v>4</v>
      </c>
      <c r="H28" t="s">
        <v>51</v>
      </c>
      <c r="P28" s="3">
        <v>4</v>
      </c>
      <c r="Q28" s="3">
        <v>1</v>
      </c>
      <c r="T28" s="3">
        <v>4</v>
      </c>
      <c r="U28" s="3">
        <v>3.45</v>
      </c>
      <c r="V28" s="3">
        <v>2</v>
      </c>
      <c r="W28" s="8">
        <f t="shared" si="1"/>
        <v>27.6</v>
      </c>
      <c r="X28" s="9">
        <v>1</v>
      </c>
      <c r="Y28" s="9">
        <v>3.45</v>
      </c>
      <c r="Z28" s="9">
        <v>2</v>
      </c>
      <c r="AA28" s="8">
        <f t="shared" si="2"/>
        <v>6.9</v>
      </c>
    </row>
    <row r="29" spans="1:27" x14ac:dyDescent="0.25">
      <c r="A29" s="2">
        <v>27</v>
      </c>
      <c r="B29" s="2" t="s">
        <v>26</v>
      </c>
      <c r="C29" s="3">
        <v>3.218</v>
      </c>
      <c r="D29" s="3">
        <v>3.8149999999999999</v>
      </c>
      <c r="E29" s="3">
        <f t="shared" si="0"/>
        <v>12.276669999999999</v>
      </c>
      <c r="H29" s="3">
        <v>4.4400000000000004</v>
      </c>
      <c r="I29" s="3">
        <v>4.915</v>
      </c>
      <c r="J29">
        <f>H29*I29</f>
        <v>21.822600000000001</v>
      </c>
      <c r="P29" s="3">
        <v>3.218</v>
      </c>
      <c r="Q29" s="3">
        <v>3.8149999999999999</v>
      </c>
      <c r="T29" s="3">
        <v>3.218</v>
      </c>
      <c r="U29" s="3">
        <v>3.45</v>
      </c>
      <c r="V29" s="3">
        <v>2</v>
      </c>
      <c r="W29" s="8">
        <f t="shared" si="1"/>
        <v>22.2042</v>
      </c>
      <c r="X29" s="9">
        <v>3.8149999999999999</v>
      </c>
      <c r="Y29" s="9">
        <v>3.45</v>
      </c>
      <c r="Z29" s="9">
        <v>2</v>
      </c>
      <c r="AA29" s="8">
        <f t="shared" si="2"/>
        <v>26.323499999999999</v>
      </c>
    </row>
    <row r="30" spans="1:27" x14ac:dyDescent="0.25">
      <c r="A30" s="2">
        <v>28</v>
      </c>
      <c r="B30" s="2" t="s">
        <v>27</v>
      </c>
      <c r="C30" s="3">
        <v>4.4400000000000004</v>
      </c>
      <c r="D30" s="3">
        <v>4.915</v>
      </c>
      <c r="E30" s="3">
        <f t="shared" si="0"/>
        <v>21.822600000000001</v>
      </c>
      <c r="H30" s="3">
        <v>2.1</v>
      </c>
      <c r="I30" s="3">
        <v>1.35</v>
      </c>
      <c r="J30">
        <f t="shared" ref="J30:J35" si="6">H30*I30</f>
        <v>2.8350000000000004</v>
      </c>
      <c r="P30" s="3">
        <v>4.4400000000000004</v>
      </c>
      <c r="Q30" s="3">
        <v>4.915</v>
      </c>
      <c r="T30" s="3">
        <v>4.4400000000000004</v>
      </c>
      <c r="U30" s="3">
        <v>3.45</v>
      </c>
      <c r="V30" s="3">
        <v>2</v>
      </c>
      <c r="W30" s="8">
        <f t="shared" si="1"/>
        <v>30.636000000000003</v>
      </c>
      <c r="X30" s="9">
        <v>4.915</v>
      </c>
      <c r="Y30" s="9">
        <v>3.45</v>
      </c>
      <c r="Z30" s="9">
        <v>2</v>
      </c>
      <c r="AA30" s="8">
        <f t="shared" si="2"/>
        <v>33.913499999999999</v>
      </c>
    </row>
    <row r="31" spans="1:27" x14ac:dyDescent="0.25">
      <c r="A31" s="2">
        <v>29</v>
      </c>
      <c r="B31" s="2" t="s">
        <v>28</v>
      </c>
      <c r="C31" s="3">
        <v>2.1</v>
      </c>
      <c r="D31" s="3">
        <v>1.35</v>
      </c>
      <c r="E31" s="3">
        <f t="shared" si="0"/>
        <v>2.8350000000000004</v>
      </c>
      <c r="H31" s="3">
        <v>4.4400000000000004</v>
      </c>
      <c r="I31" s="3">
        <v>6.085</v>
      </c>
      <c r="J31">
        <f t="shared" si="6"/>
        <v>27.017400000000002</v>
      </c>
      <c r="P31" s="3">
        <v>2.1</v>
      </c>
      <c r="Q31" s="3">
        <v>1.35</v>
      </c>
      <c r="T31" s="3">
        <v>2.1</v>
      </c>
      <c r="U31" s="3">
        <v>3.45</v>
      </c>
      <c r="V31" s="3">
        <v>2</v>
      </c>
      <c r="W31" s="8">
        <f t="shared" si="1"/>
        <v>14.490000000000002</v>
      </c>
      <c r="X31" s="9">
        <v>1.35</v>
      </c>
      <c r="Y31" s="9">
        <v>3.45</v>
      </c>
      <c r="Z31" s="9">
        <v>2</v>
      </c>
      <c r="AA31" s="8">
        <f t="shared" si="2"/>
        <v>9.3150000000000013</v>
      </c>
    </row>
    <row r="32" spans="1:27" x14ac:dyDescent="0.25">
      <c r="A32" s="2">
        <v>30</v>
      </c>
      <c r="B32" s="2" t="s">
        <v>29</v>
      </c>
      <c r="C32" s="3">
        <v>4.4400000000000004</v>
      </c>
      <c r="D32" s="3">
        <v>6.085</v>
      </c>
      <c r="E32" s="3">
        <f t="shared" si="0"/>
        <v>27.017400000000002</v>
      </c>
      <c r="H32" s="3">
        <v>4.4400000000000004</v>
      </c>
      <c r="I32" s="3">
        <v>6.1</v>
      </c>
      <c r="J32">
        <f t="shared" si="6"/>
        <v>27.084</v>
      </c>
      <c r="P32" s="3">
        <v>4.4400000000000004</v>
      </c>
      <c r="Q32" s="3">
        <v>6.085</v>
      </c>
      <c r="T32" s="3">
        <v>4.4400000000000004</v>
      </c>
      <c r="U32" s="3">
        <v>3.45</v>
      </c>
      <c r="V32" s="3">
        <v>2</v>
      </c>
      <c r="W32" s="8">
        <f t="shared" si="1"/>
        <v>30.636000000000003</v>
      </c>
      <c r="X32" s="9">
        <v>6.085</v>
      </c>
      <c r="Y32" s="9">
        <v>3.45</v>
      </c>
      <c r="Z32" s="9">
        <v>2</v>
      </c>
      <c r="AA32" s="8">
        <f t="shared" si="2"/>
        <v>41.986499999999999</v>
      </c>
    </row>
    <row r="33" spans="1:27" x14ac:dyDescent="0.25">
      <c r="A33" s="2">
        <v>31</v>
      </c>
      <c r="B33" s="2" t="s">
        <v>30</v>
      </c>
      <c r="C33" s="3">
        <v>4.4400000000000004</v>
      </c>
      <c r="D33" s="3">
        <v>6.1</v>
      </c>
      <c r="E33" s="3">
        <f t="shared" si="0"/>
        <v>27.084</v>
      </c>
      <c r="H33" s="3">
        <v>6.6479999999999997</v>
      </c>
      <c r="I33" s="3">
        <v>4.8</v>
      </c>
      <c r="J33">
        <f t="shared" si="6"/>
        <v>31.910399999999996</v>
      </c>
      <c r="P33" s="3">
        <v>4.4400000000000004</v>
      </c>
      <c r="Q33" s="3">
        <v>6.1</v>
      </c>
      <c r="T33" s="3">
        <v>4.4400000000000004</v>
      </c>
      <c r="U33" s="3">
        <v>3.45</v>
      </c>
      <c r="V33" s="3">
        <v>2</v>
      </c>
      <c r="W33" s="8">
        <f t="shared" si="1"/>
        <v>30.636000000000003</v>
      </c>
      <c r="X33" s="9">
        <v>6.1</v>
      </c>
      <c r="Y33" s="9">
        <v>3.45</v>
      </c>
      <c r="Z33" s="9">
        <v>2</v>
      </c>
      <c r="AA33" s="8">
        <f t="shared" si="2"/>
        <v>42.089999999999996</v>
      </c>
    </row>
    <row r="34" spans="1:27" x14ac:dyDescent="0.25">
      <c r="A34" s="2">
        <v>32</v>
      </c>
      <c r="B34" s="2" t="s">
        <v>31</v>
      </c>
      <c r="C34" s="3">
        <v>6.6479999999999997</v>
      </c>
      <c r="D34" s="3">
        <v>4.8</v>
      </c>
      <c r="E34" s="3">
        <f t="shared" si="0"/>
        <v>31.910399999999996</v>
      </c>
      <c r="H34" s="3">
        <v>4.5</v>
      </c>
      <c r="I34" s="3">
        <v>3.8</v>
      </c>
      <c r="J34">
        <f t="shared" si="6"/>
        <v>17.099999999999998</v>
      </c>
      <c r="P34" s="3">
        <v>6.6479999999999997</v>
      </c>
      <c r="Q34" s="3">
        <v>4.8</v>
      </c>
      <c r="T34" s="3">
        <v>6.6479999999999997</v>
      </c>
      <c r="U34" s="3">
        <v>3.45</v>
      </c>
      <c r="V34" s="3">
        <v>2</v>
      </c>
      <c r="W34" s="8">
        <f t="shared" si="1"/>
        <v>45.871200000000002</v>
      </c>
      <c r="X34" s="9">
        <v>4.8</v>
      </c>
      <c r="Y34" s="9">
        <v>3.45</v>
      </c>
      <c r="Z34" s="9">
        <v>2</v>
      </c>
      <c r="AA34" s="8">
        <f t="shared" si="2"/>
        <v>33.119999999999997</v>
      </c>
    </row>
    <row r="35" spans="1:27" x14ac:dyDescent="0.25">
      <c r="A35" s="2">
        <v>33</v>
      </c>
      <c r="B35" s="2" t="s">
        <v>32</v>
      </c>
      <c r="C35" s="3">
        <v>3.1520000000000001</v>
      </c>
      <c r="D35" s="3">
        <v>4.8</v>
      </c>
      <c r="E35" s="3">
        <f t="shared" si="0"/>
        <v>15.1296</v>
      </c>
      <c r="H35" s="3">
        <v>14</v>
      </c>
      <c r="I35" s="3">
        <v>1.8</v>
      </c>
      <c r="J35">
        <f t="shared" si="6"/>
        <v>25.2</v>
      </c>
      <c r="P35" s="3">
        <v>3.1520000000000001</v>
      </c>
      <c r="Q35" s="3">
        <v>4.8</v>
      </c>
      <c r="T35" s="3">
        <v>3.1520000000000001</v>
      </c>
      <c r="U35" s="3">
        <v>3.45</v>
      </c>
      <c r="V35" s="3">
        <v>2</v>
      </c>
      <c r="W35" s="8">
        <f t="shared" si="1"/>
        <v>21.748800000000003</v>
      </c>
      <c r="X35" s="9">
        <v>4.8</v>
      </c>
      <c r="Y35" s="9">
        <v>3.45</v>
      </c>
      <c r="Z35" s="9">
        <v>2</v>
      </c>
      <c r="AA35" s="8">
        <f t="shared" si="2"/>
        <v>33.119999999999997</v>
      </c>
    </row>
    <row r="36" spans="1:27" x14ac:dyDescent="0.25">
      <c r="A36" s="2">
        <v>34</v>
      </c>
      <c r="B36" s="2" t="s">
        <v>33</v>
      </c>
      <c r="C36" s="3">
        <v>8.4139999999999997</v>
      </c>
      <c r="D36" s="3">
        <v>5.085</v>
      </c>
      <c r="E36" s="3">
        <f t="shared" si="0"/>
        <v>42.78519</v>
      </c>
      <c r="H36" s="5">
        <f>SUM(H29:H35)</f>
        <v>40.567999999999998</v>
      </c>
      <c r="I36" s="5">
        <f>SUM(I29:I35)</f>
        <v>28.850000000000005</v>
      </c>
      <c r="J36" s="6">
        <f>SUM(J29:J35)</f>
        <v>152.96939999999998</v>
      </c>
      <c r="P36" s="3">
        <v>8.4139999999999997</v>
      </c>
      <c r="Q36" s="3">
        <v>5.085</v>
      </c>
      <c r="T36" s="3">
        <v>8.4139999999999997</v>
      </c>
      <c r="U36" s="3">
        <v>3.45</v>
      </c>
      <c r="V36" s="3">
        <v>2</v>
      </c>
      <c r="W36" s="8">
        <f t="shared" si="1"/>
        <v>58.056600000000003</v>
      </c>
      <c r="X36" s="9">
        <v>5.085</v>
      </c>
      <c r="Y36" s="9">
        <v>3.45</v>
      </c>
      <c r="Z36" s="9">
        <v>2</v>
      </c>
      <c r="AA36" s="8">
        <f t="shared" si="2"/>
        <v>35.086500000000001</v>
      </c>
    </row>
    <row r="37" spans="1:27" x14ac:dyDescent="0.25">
      <c r="A37" s="2">
        <v>35</v>
      </c>
      <c r="B37" s="2" t="s">
        <v>38</v>
      </c>
      <c r="C37" s="3">
        <v>22.88</v>
      </c>
      <c r="D37" s="3">
        <v>1.8</v>
      </c>
      <c r="E37" s="3">
        <f t="shared" si="0"/>
        <v>41.183999999999997</v>
      </c>
      <c r="H37" s="5">
        <f>H36+I36</f>
        <v>69.418000000000006</v>
      </c>
      <c r="I37">
        <f>H37*2</f>
        <v>138.83600000000001</v>
      </c>
      <c r="J37" s="10">
        <f>J36+I38</f>
        <v>165.96939999999998</v>
      </c>
      <c r="P37" s="3">
        <v>22.88</v>
      </c>
      <c r="Q37" s="3">
        <v>1.8</v>
      </c>
      <c r="T37" s="3">
        <v>22.88</v>
      </c>
      <c r="U37" s="3">
        <v>3.45</v>
      </c>
      <c r="V37" s="3">
        <v>2</v>
      </c>
      <c r="W37" s="8">
        <f t="shared" si="1"/>
        <v>157.87200000000001</v>
      </c>
      <c r="X37" s="9">
        <v>1.8</v>
      </c>
      <c r="Y37" s="9">
        <v>3.45</v>
      </c>
      <c r="Z37" s="9">
        <v>2</v>
      </c>
      <c r="AA37" s="8">
        <f t="shared" si="2"/>
        <v>12.420000000000002</v>
      </c>
    </row>
    <row r="38" spans="1:27" x14ac:dyDescent="0.25">
      <c r="A38" s="2">
        <v>36</v>
      </c>
      <c r="B38" s="2" t="s">
        <v>39</v>
      </c>
      <c r="C38" s="3">
        <v>8.5</v>
      </c>
      <c r="D38" s="3">
        <v>1.8</v>
      </c>
      <c r="E38" s="3">
        <f t="shared" si="0"/>
        <v>15.3</v>
      </c>
      <c r="I38">
        <f>130*0.1</f>
        <v>13</v>
      </c>
      <c r="P38" s="3">
        <v>8.5</v>
      </c>
      <c r="Q38" s="3">
        <v>1.8</v>
      </c>
      <c r="T38" s="3">
        <v>8.5</v>
      </c>
      <c r="U38" s="3">
        <v>3.45</v>
      </c>
      <c r="V38" s="3">
        <v>2</v>
      </c>
      <c r="W38" s="8">
        <f t="shared" si="1"/>
        <v>58.650000000000006</v>
      </c>
      <c r="X38" s="9">
        <v>1.8</v>
      </c>
      <c r="Y38" s="9">
        <v>3.45</v>
      </c>
      <c r="Z38" s="9">
        <v>2</v>
      </c>
      <c r="AA38" s="8">
        <f t="shared" si="2"/>
        <v>12.420000000000002</v>
      </c>
    </row>
    <row r="39" spans="1:27" x14ac:dyDescent="0.25">
      <c r="A39" s="2">
        <v>37</v>
      </c>
      <c r="B39" s="2" t="s">
        <v>40</v>
      </c>
      <c r="C39" s="3">
        <v>21.5</v>
      </c>
      <c r="D39" s="3">
        <v>1.8</v>
      </c>
      <c r="E39" s="3">
        <f t="shared" si="0"/>
        <v>38.700000000000003</v>
      </c>
      <c r="P39" s="3">
        <v>21.5</v>
      </c>
      <c r="Q39" s="3">
        <v>1.8</v>
      </c>
      <c r="T39" s="3">
        <v>21.5</v>
      </c>
      <c r="U39" s="3">
        <v>3.45</v>
      </c>
      <c r="V39" s="3">
        <v>2</v>
      </c>
      <c r="W39" s="8">
        <f t="shared" si="1"/>
        <v>148.35</v>
      </c>
      <c r="X39" s="9">
        <v>1.8</v>
      </c>
      <c r="Y39" s="9">
        <v>3.45</v>
      </c>
      <c r="Z39" s="9">
        <v>2</v>
      </c>
      <c r="AA39" s="8">
        <f t="shared" si="2"/>
        <v>12.420000000000002</v>
      </c>
    </row>
    <row r="40" spans="1:27" x14ac:dyDescent="0.25">
      <c r="A40" s="2">
        <v>38</v>
      </c>
      <c r="B40" s="2" t="s">
        <v>41</v>
      </c>
      <c r="C40" s="3">
        <v>14</v>
      </c>
      <c r="D40" s="3">
        <v>1.8</v>
      </c>
      <c r="E40" s="3">
        <f t="shared" si="0"/>
        <v>25.2</v>
      </c>
      <c r="P40" s="3">
        <v>14</v>
      </c>
      <c r="Q40" s="3">
        <v>1.8</v>
      </c>
      <c r="T40" s="3">
        <v>14</v>
      </c>
      <c r="U40" s="3">
        <v>3.45</v>
      </c>
      <c r="V40" s="3">
        <v>2</v>
      </c>
      <c r="W40" s="8">
        <f t="shared" si="1"/>
        <v>96.600000000000009</v>
      </c>
      <c r="X40" s="9">
        <v>1.8</v>
      </c>
      <c r="Y40" s="9">
        <v>3.45</v>
      </c>
      <c r="Z40" s="9">
        <v>2</v>
      </c>
      <c r="AA40" s="8">
        <f t="shared" si="2"/>
        <v>12.420000000000002</v>
      </c>
    </row>
    <row r="41" spans="1:27" x14ac:dyDescent="0.25">
      <c r="A41" s="2">
        <v>39</v>
      </c>
      <c r="B41" s="2" t="s">
        <v>42</v>
      </c>
      <c r="C41" s="3">
        <v>4.5</v>
      </c>
      <c r="D41" s="3">
        <v>3.8</v>
      </c>
      <c r="E41" s="3">
        <f t="shared" si="0"/>
        <v>17.099999999999998</v>
      </c>
      <c r="P41" s="3">
        <v>4.5</v>
      </c>
      <c r="Q41" s="3">
        <v>3.8</v>
      </c>
      <c r="T41" s="3">
        <v>4.5</v>
      </c>
      <c r="U41" s="3">
        <v>3.45</v>
      </c>
      <c r="V41" s="3">
        <v>2</v>
      </c>
      <c r="W41" s="8">
        <f t="shared" si="1"/>
        <v>31.05</v>
      </c>
      <c r="X41" s="9">
        <v>3.8</v>
      </c>
      <c r="Y41" s="9">
        <v>3.45</v>
      </c>
      <c r="Z41" s="9">
        <v>2</v>
      </c>
      <c r="AA41" s="8">
        <f t="shared" si="2"/>
        <v>26.22</v>
      </c>
    </row>
    <row r="42" spans="1:27" x14ac:dyDescent="0.25">
      <c r="A42" s="2"/>
      <c r="B42" s="2"/>
      <c r="C42" s="2"/>
      <c r="D42" s="2"/>
      <c r="E42" s="4">
        <f>SUM(E3:E41)</f>
        <v>531.61297000000002</v>
      </c>
      <c r="P42" s="5">
        <f>SUM(P3:P41)</f>
        <v>176.74</v>
      </c>
      <c r="Q42" s="5">
        <f>SUM(Q3:Q41)</f>
        <v>120.86999999999996</v>
      </c>
      <c r="W42" s="7">
        <f>SUM(W3:W41)</f>
        <v>1219.5059999999999</v>
      </c>
      <c r="AA42" s="7">
        <f>SUM(AA3:AA41)</f>
        <v>834.00299999999993</v>
      </c>
    </row>
    <row r="43" spans="1:27" x14ac:dyDescent="0.25">
      <c r="P43" s="5">
        <f>P42+Q42</f>
        <v>297.60999999999996</v>
      </c>
      <c r="Q43">
        <f>P43*2</f>
        <v>595.21999999999991</v>
      </c>
      <c r="Y43" s="5">
        <f>W42+AA42</f>
        <v>2053.509</v>
      </c>
    </row>
    <row r="44" spans="1:27" x14ac:dyDescent="0.25">
      <c r="Q44" s="10">
        <f>Q43-(Q43*0.2)</f>
        <v>476.17599999999993</v>
      </c>
      <c r="Y44" s="12">
        <f>Y43-AF6</f>
        <v>1999.9590000000001</v>
      </c>
    </row>
    <row r="45" spans="1:27" x14ac:dyDescent="0.25">
      <c r="H45" t="s">
        <v>50</v>
      </c>
      <c r="P45" t="s">
        <v>52</v>
      </c>
      <c r="T45" t="s">
        <v>49</v>
      </c>
    </row>
    <row r="46" spans="1:27" x14ac:dyDescent="0.25">
      <c r="H46">
        <v>21.62</v>
      </c>
      <c r="I46">
        <v>3.45</v>
      </c>
      <c r="J46">
        <f>H46*I46</f>
        <v>74.589000000000013</v>
      </c>
      <c r="P46">
        <v>1</v>
      </c>
      <c r="Q46">
        <v>2.1</v>
      </c>
      <c r="R46">
        <v>10</v>
      </c>
      <c r="S46">
        <f>P46*Q46*R46</f>
        <v>21</v>
      </c>
      <c r="T46" s="3">
        <v>4.41</v>
      </c>
      <c r="U46" s="3">
        <v>2.7</v>
      </c>
      <c r="V46" s="3">
        <v>2</v>
      </c>
      <c r="W46" s="8">
        <f>T46*U46*V46</f>
        <v>23.814000000000004</v>
      </c>
      <c r="X46" s="9">
        <v>3.45</v>
      </c>
      <c r="Y46" s="3">
        <v>2.7</v>
      </c>
      <c r="Z46" s="9">
        <v>2</v>
      </c>
      <c r="AA46" s="8">
        <f>X46*Y46*Z46</f>
        <v>18.630000000000003</v>
      </c>
    </row>
    <row r="47" spans="1:27" x14ac:dyDescent="0.25">
      <c r="H47">
        <v>41.148000000000003</v>
      </c>
      <c r="I47">
        <v>3.45</v>
      </c>
      <c r="J47">
        <f t="shared" ref="J47:J48" si="7">H47*I47</f>
        <v>141.96060000000003</v>
      </c>
      <c r="P47">
        <v>1.5</v>
      </c>
      <c r="Q47">
        <v>2.1</v>
      </c>
      <c r="R47">
        <v>1</v>
      </c>
      <c r="S47">
        <f t="shared" ref="S47:S48" si="8">P47*Q47*R47</f>
        <v>3.1500000000000004</v>
      </c>
      <c r="T47" s="3">
        <v>2.2200000000000002</v>
      </c>
      <c r="U47" s="3">
        <v>2.7</v>
      </c>
      <c r="V47" s="3">
        <v>2</v>
      </c>
      <c r="W47" s="8">
        <f t="shared" ref="W47:W74" si="9">T47*U47*V47</f>
        <v>11.988000000000001</v>
      </c>
      <c r="X47" s="9">
        <v>3.5449999999999999</v>
      </c>
      <c r="Y47" s="3">
        <v>2.7</v>
      </c>
      <c r="Z47" s="9">
        <v>2</v>
      </c>
      <c r="AA47" s="8">
        <f t="shared" ref="AA47:AA74" si="10">X47*Y47*Z47</f>
        <v>19.143000000000001</v>
      </c>
    </row>
    <row r="48" spans="1:27" x14ac:dyDescent="0.25">
      <c r="H48">
        <v>21.62</v>
      </c>
      <c r="I48">
        <v>3.45</v>
      </c>
      <c r="J48">
        <f t="shared" si="7"/>
        <v>74.589000000000013</v>
      </c>
      <c r="P48">
        <v>0.8</v>
      </c>
      <c r="Q48">
        <v>2.1</v>
      </c>
      <c r="R48">
        <v>1</v>
      </c>
      <c r="S48">
        <f t="shared" si="8"/>
        <v>1.6800000000000002</v>
      </c>
      <c r="T48" s="3">
        <v>2.2200000000000002</v>
      </c>
      <c r="U48" s="3">
        <v>2.7</v>
      </c>
      <c r="V48" s="3">
        <v>2</v>
      </c>
      <c r="W48" s="8">
        <f t="shared" si="9"/>
        <v>11.988000000000001</v>
      </c>
      <c r="X48" s="9">
        <v>3.5449999999999999</v>
      </c>
      <c r="Y48" s="3">
        <v>2.7</v>
      </c>
      <c r="Z48" s="9">
        <v>2</v>
      </c>
      <c r="AA48" s="8">
        <f t="shared" si="10"/>
        <v>19.143000000000001</v>
      </c>
    </row>
    <row r="49" spans="10:27" x14ac:dyDescent="0.25">
      <c r="J49" s="6">
        <f>SUM(J46:J48)</f>
        <v>291.13860000000005</v>
      </c>
      <c r="S49">
        <f>SUM(S46:S48)</f>
        <v>25.83</v>
      </c>
      <c r="T49" s="3">
        <v>4.5549999999999997</v>
      </c>
      <c r="U49" s="3">
        <v>2.7</v>
      </c>
      <c r="V49" s="3">
        <v>2</v>
      </c>
      <c r="W49" s="8">
        <f t="shared" si="9"/>
        <v>24.597000000000001</v>
      </c>
      <c r="X49" s="9">
        <v>3.36</v>
      </c>
      <c r="Y49" s="3">
        <v>2.7</v>
      </c>
      <c r="Z49" s="9">
        <v>2</v>
      </c>
      <c r="AA49" s="8">
        <f t="shared" si="10"/>
        <v>18.144000000000002</v>
      </c>
    </row>
    <row r="50" spans="10:27" x14ac:dyDescent="0.25">
      <c r="T50" s="3">
        <v>1.2</v>
      </c>
      <c r="U50" s="3">
        <v>2.7</v>
      </c>
      <c r="V50" s="3">
        <v>2</v>
      </c>
      <c r="W50" s="8">
        <f t="shared" si="9"/>
        <v>6.48</v>
      </c>
      <c r="X50" s="9">
        <v>1.665</v>
      </c>
      <c r="Y50" s="3">
        <v>2.7</v>
      </c>
      <c r="Z50" s="9">
        <v>2</v>
      </c>
      <c r="AA50" s="8">
        <f t="shared" si="10"/>
        <v>8.9910000000000014</v>
      </c>
    </row>
    <row r="51" spans="10:27" x14ac:dyDescent="0.25">
      <c r="T51" s="3">
        <v>3.24</v>
      </c>
      <c r="U51" s="3">
        <v>2.7</v>
      </c>
      <c r="V51" s="3">
        <v>2</v>
      </c>
      <c r="W51" s="8">
        <f t="shared" si="9"/>
        <v>17.496000000000002</v>
      </c>
      <c r="X51" s="9">
        <v>3.45</v>
      </c>
      <c r="Y51" s="3">
        <v>2.7</v>
      </c>
      <c r="Z51" s="9">
        <v>2</v>
      </c>
      <c r="AA51" s="8">
        <f t="shared" si="10"/>
        <v>18.630000000000003</v>
      </c>
    </row>
    <row r="52" spans="10:27" x14ac:dyDescent="0.25">
      <c r="T52" s="3">
        <v>4.5549999999999997</v>
      </c>
      <c r="U52" s="3">
        <v>2.7</v>
      </c>
      <c r="V52" s="3">
        <v>2</v>
      </c>
      <c r="W52" s="8">
        <f t="shared" si="9"/>
        <v>24.597000000000001</v>
      </c>
      <c r="X52" s="9">
        <v>3.45</v>
      </c>
      <c r="Y52" s="3">
        <v>2.7</v>
      </c>
      <c r="Z52" s="9">
        <v>2</v>
      </c>
      <c r="AA52" s="8">
        <f t="shared" si="10"/>
        <v>18.630000000000003</v>
      </c>
    </row>
    <row r="53" spans="10:27" x14ac:dyDescent="0.25">
      <c r="T53" s="3">
        <v>1.2</v>
      </c>
      <c r="U53" s="3">
        <v>2.7</v>
      </c>
      <c r="V53" s="3">
        <v>2</v>
      </c>
      <c r="W53" s="8">
        <f t="shared" si="9"/>
        <v>6.48</v>
      </c>
      <c r="X53" s="9">
        <v>1.665</v>
      </c>
      <c r="Y53" s="3">
        <v>2.7</v>
      </c>
      <c r="Z53" s="9">
        <v>2</v>
      </c>
      <c r="AA53" s="8">
        <f t="shared" si="10"/>
        <v>8.9910000000000014</v>
      </c>
    </row>
    <row r="54" spans="10:27" x14ac:dyDescent="0.25">
      <c r="T54" s="3">
        <v>3.125</v>
      </c>
      <c r="U54" s="3">
        <v>2.7</v>
      </c>
      <c r="V54" s="3">
        <v>2</v>
      </c>
      <c r="W54" s="8">
        <f t="shared" si="9"/>
        <v>16.875</v>
      </c>
      <c r="X54" s="9">
        <v>3.45</v>
      </c>
      <c r="Y54" s="3">
        <v>2.7</v>
      </c>
      <c r="Z54" s="9">
        <v>2</v>
      </c>
      <c r="AA54" s="8">
        <f t="shared" si="10"/>
        <v>18.630000000000003</v>
      </c>
    </row>
    <row r="55" spans="10:27" x14ac:dyDescent="0.25">
      <c r="T55" s="3">
        <v>1.2</v>
      </c>
      <c r="U55" s="3">
        <v>2.7</v>
      </c>
      <c r="V55" s="3">
        <v>2</v>
      </c>
      <c r="W55" s="8">
        <f t="shared" si="9"/>
        <v>6.48</v>
      </c>
      <c r="X55" s="9">
        <v>1.57</v>
      </c>
      <c r="Y55" s="3">
        <v>2.7</v>
      </c>
      <c r="Z55" s="9">
        <v>2</v>
      </c>
      <c r="AA55" s="8">
        <f t="shared" si="10"/>
        <v>8.4780000000000015</v>
      </c>
    </row>
    <row r="56" spans="10:27" x14ac:dyDescent="0.25">
      <c r="T56" s="3">
        <v>1.915</v>
      </c>
      <c r="U56" s="3">
        <v>2.7</v>
      </c>
      <c r="V56" s="3">
        <v>2</v>
      </c>
      <c r="W56" s="8">
        <f t="shared" si="9"/>
        <v>10.341000000000001</v>
      </c>
      <c r="X56" s="9">
        <v>1.57</v>
      </c>
      <c r="Y56" s="3">
        <v>2.7</v>
      </c>
      <c r="Z56" s="9">
        <v>2</v>
      </c>
      <c r="AA56" s="8">
        <f t="shared" si="10"/>
        <v>8.4780000000000015</v>
      </c>
    </row>
    <row r="57" spans="10:27" x14ac:dyDescent="0.25">
      <c r="T57" s="3">
        <v>8.2070000000000007</v>
      </c>
      <c r="U57" s="3">
        <v>2.7</v>
      </c>
      <c r="V57" s="3">
        <v>2</v>
      </c>
      <c r="W57" s="8">
        <f t="shared" si="9"/>
        <v>44.317800000000005</v>
      </c>
      <c r="X57" s="9">
        <v>4.915</v>
      </c>
      <c r="Y57" s="3">
        <v>2.7</v>
      </c>
      <c r="Z57" s="9">
        <v>2</v>
      </c>
      <c r="AA57" s="8">
        <f t="shared" si="10"/>
        <v>26.541</v>
      </c>
    </row>
    <row r="58" spans="10:27" x14ac:dyDescent="0.25">
      <c r="T58" s="3">
        <v>3.024</v>
      </c>
      <c r="U58" s="3">
        <v>2.7</v>
      </c>
      <c r="V58" s="3">
        <v>2</v>
      </c>
      <c r="W58" s="8">
        <f t="shared" si="9"/>
        <v>16.329600000000003</v>
      </c>
      <c r="X58" s="9">
        <v>4.8</v>
      </c>
      <c r="Y58" s="3">
        <v>2.7</v>
      </c>
      <c r="Z58" s="9">
        <v>2</v>
      </c>
      <c r="AA58" s="8">
        <f t="shared" si="10"/>
        <v>25.92</v>
      </c>
    </row>
    <row r="59" spans="10:27" x14ac:dyDescent="0.25">
      <c r="T59" s="3">
        <v>1.2</v>
      </c>
      <c r="U59" s="3">
        <v>2.7</v>
      </c>
      <c r="V59" s="3">
        <v>2</v>
      </c>
      <c r="W59" s="8">
        <f t="shared" si="9"/>
        <v>6.48</v>
      </c>
      <c r="X59" s="9">
        <v>5</v>
      </c>
      <c r="Y59" s="3">
        <v>2.7</v>
      </c>
      <c r="Z59" s="9">
        <v>2</v>
      </c>
      <c r="AA59" s="8">
        <f t="shared" si="10"/>
        <v>27</v>
      </c>
    </row>
    <row r="60" spans="10:27" x14ac:dyDescent="0.25">
      <c r="T60" s="3">
        <v>1.2</v>
      </c>
      <c r="U60" s="3">
        <v>2.7</v>
      </c>
      <c r="V60" s="3">
        <v>2</v>
      </c>
      <c r="W60" s="8">
        <f t="shared" si="9"/>
        <v>6.48</v>
      </c>
      <c r="X60" s="9">
        <v>1.6</v>
      </c>
      <c r="Y60" s="3">
        <v>2.7</v>
      </c>
      <c r="Z60" s="9">
        <v>2</v>
      </c>
      <c r="AA60" s="8">
        <f t="shared" si="10"/>
        <v>8.64</v>
      </c>
    </row>
    <row r="61" spans="10:27" x14ac:dyDescent="0.25">
      <c r="T61" s="3">
        <v>1.1779999999999999</v>
      </c>
      <c r="U61" s="3">
        <v>2.7</v>
      </c>
      <c r="V61" s="3">
        <v>2</v>
      </c>
      <c r="W61" s="8">
        <f t="shared" si="9"/>
        <v>6.3612000000000002</v>
      </c>
      <c r="X61" s="9">
        <v>1.6</v>
      </c>
      <c r="Y61" s="3">
        <v>2.7</v>
      </c>
      <c r="Z61" s="9">
        <v>2</v>
      </c>
      <c r="AA61" s="8">
        <f t="shared" si="10"/>
        <v>8.64</v>
      </c>
    </row>
    <row r="62" spans="10:27" x14ac:dyDescent="0.25">
      <c r="T62" s="3">
        <v>2.5</v>
      </c>
      <c r="U62" s="3">
        <v>2.7</v>
      </c>
      <c r="V62" s="3">
        <v>2</v>
      </c>
      <c r="W62" s="8">
        <f t="shared" si="9"/>
        <v>13.5</v>
      </c>
      <c r="X62" s="9">
        <v>1</v>
      </c>
      <c r="Y62" s="3">
        <v>2.7</v>
      </c>
      <c r="Z62" s="9">
        <v>2</v>
      </c>
      <c r="AA62" s="8">
        <f t="shared" si="10"/>
        <v>5.4</v>
      </c>
    </row>
    <row r="63" spans="10:27" x14ac:dyDescent="0.25">
      <c r="T63" s="3">
        <v>1.2</v>
      </c>
      <c r="U63" s="3">
        <v>2.7</v>
      </c>
      <c r="V63" s="3">
        <v>2</v>
      </c>
      <c r="W63" s="8">
        <f t="shared" si="9"/>
        <v>6.48</v>
      </c>
      <c r="X63" s="9">
        <v>1.6</v>
      </c>
      <c r="Y63" s="3">
        <v>2.7</v>
      </c>
      <c r="Z63" s="9">
        <v>2</v>
      </c>
      <c r="AA63" s="8">
        <f t="shared" si="10"/>
        <v>8.64</v>
      </c>
    </row>
    <row r="64" spans="10:27" x14ac:dyDescent="0.25">
      <c r="T64" s="3">
        <v>1.1779999999999999</v>
      </c>
      <c r="U64" s="3">
        <v>2.7</v>
      </c>
      <c r="V64" s="3">
        <v>2</v>
      </c>
      <c r="W64" s="8">
        <f t="shared" si="9"/>
        <v>6.3612000000000002</v>
      </c>
      <c r="X64" s="9">
        <v>1.6</v>
      </c>
      <c r="Y64" s="3">
        <v>2.7</v>
      </c>
      <c r="Z64" s="9">
        <v>2</v>
      </c>
      <c r="AA64" s="8">
        <f t="shared" si="10"/>
        <v>8.64</v>
      </c>
    </row>
    <row r="65" spans="20:27" x14ac:dyDescent="0.25">
      <c r="T65" s="3">
        <v>3.016</v>
      </c>
      <c r="U65" s="3">
        <v>2.7</v>
      </c>
      <c r="V65" s="3">
        <v>2</v>
      </c>
      <c r="W65" s="8">
        <f t="shared" si="9"/>
        <v>16.2864</v>
      </c>
      <c r="X65" s="9">
        <v>2.1850000000000001</v>
      </c>
      <c r="Y65" s="3">
        <v>2.7</v>
      </c>
      <c r="Z65" s="9">
        <v>2</v>
      </c>
      <c r="AA65" s="8">
        <f t="shared" si="10"/>
        <v>11.799000000000001</v>
      </c>
    </row>
    <row r="66" spans="20:27" x14ac:dyDescent="0.25">
      <c r="T66" s="3">
        <v>3.016</v>
      </c>
      <c r="U66" s="3">
        <v>2.7</v>
      </c>
      <c r="V66" s="3">
        <v>2</v>
      </c>
      <c r="W66" s="8">
        <f t="shared" si="9"/>
        <v>16.2864</v>
      </c>
      <c r="X66" s="9">
        <v>2.1850000000000001</v>
      </c>
      <c r="Y66" s="3">
        <v>2.7</v>
      </c>
      <c r="Z66" s="9">
        <v>2</v>
      </c>
      <c r="AA66" s="8">
        <f t="shared" si="10"/>
        <v>11.799000000000001</v>
      </c>
    </row>
    <row r="67" spans="20:27" x14ac:dyDescent="0.25">
      <c r="T67" s="3">
        <v>2.6389999999999998</v>
      </c>
      <c r="U67" s="3">
        <v>2.7</v>
      </c>
      <c r="V67" s="3">
        <v>2</v>
      </c>
      <c r="W67" s="8">
        <f t="shared" si="9"/>
        <v>14.2506</v>
      </c>
      <c r="X67" s="9">
        <v>4.915</v>
      </c>
      <c r="Y67" s="3">
        <v>2.7</v>
      </c>
      <c r="Z67" s="9">
        <v>2</v>
      </c>
      <c r="AA67" s="8">
        <f t="shared" si="10"/>
        <v>26.541</v>
      </c>
    </row>
    <row r="68" spans="20:27" x14ac:dyDescent="0.25">
      <c r="T68" s="3">
        <v>1</v>
      </c>
      <c r="U68" s="3">
        <v>2.7</v>
      </c>
      <c r="V68" s="3">
        <v>2</v>
      </c>
      <c r="W68" s="8">
        <f t="shared" si="9"/>
        <v>5.4</v>
      </c>
      <c r="X68" s="9">
        <v>5</v>
      </c>
      <c r="Y68" s="3">
        <v>2.7</v>
      </c>
      <c r="Z68" s="9">
        <v>2</v>
      </c>
      <c r="AA68" s="8">
        <f t="shared" si="10"/>
        <v>27</v>
      </c>
    </row>
    <row r="69" spans="20:27" x14ac:dyDescent="0.25">
      <c r="T69" s="3">
        <v>3.31</v>
      </c>
      <c r="U69" s="3">
        <v>2.7</v>
      </c>
      <c r="V69" s="3">
        <v>2</v>
      </c>
      <c r="W69" s="8">
        <f t="shared" si="9"/>
        <v>17.874000000000002</v>
      </c>
      <c r="X69" s="9">
        <v>3.6150000000000002</v>
      </c>
      <c r="Y69" s="3">
        <v>2.7</v>
      </c>
      <c r="Z69" s="9">
        <v>2</v>
      </c>
      <c r="AA69" s="8">
        <f t="shared" si="10"/>
        <v>19.521000000000001</v>
      </c>
    </row>
    <row r="70" spans="20:27" x14ac:dyDescent="0.25">
      <c r="T70" s="3">
        <v>2</v>
      </c>
      <c r="U70" s="3">
        <v>2.7</v>
      </c>
      <c r="V70" s="3">
        <v>2</v>
      </c>
      <c r="W70" s="8">
        <f t="shared" si="9"/>
        <v>10.8</v>
      </c>
      <c r="X70" s="9">
        <v>1.1850000000000001</v>
      </c>
      <c r="Y70" s="3">
        <v>2.7</v>
      </c>
      <c r="Z70" s="9">
        <v>2</v>
      </c>
      <c r="AA70" s="8">
        <f t="shared" si="10"/>
        <v>6.3990000000000009</v>
      </c>
    </row>
    <row r="71" spans="20:27" x14ac:dyDescent="0.25">
      <c r="T71" s="3">
        <v>4</v>
      </c>
      <c r="U71" s="3">
        <v>2.7</v>
      </c>
      <c r="V71" s="3">
        <v>2</v>
      </c>
      <c r="W71" s="8">
        <f t="shared" si="9"/>
        <v>21.6</v>
      </c>
      <c r="X71" s="9">
        <v>1</v>
      </c>
      <c r="Y71" s="3">
        <v>2.7</v>
      </c>
      <c r="Z71" s="9">
        <v>2</v>
      </c>
      <c r="AA71" s="8">
        <f t="shared" si="10"/>
        <v>5.4</v>
      </c>
    </row>
    <row r="72" spans="20:27" x14ac:dyDescent="0.25">
      <c r="T72" s="3">
        <v>3.218</v>
      </c>
      <c r="U72" s="3">
        <v>2.7</v>
      </c>
      <c r="V72" s="3">
        <v>2</v>
      </c>
      <c r="W72" s="8">
        <f t="shared" si="9"/>
        <v>17.377200000000002</v>
      </c>
      <c r="X72" s="9">
        <v>3.8149999999999999</v>
      </c>
      <c r="Y72" s="3">
        <v>2.7</v>
      </c>
      <c r="Z72" s="9">
        <v>2</v>
      </c>
      <c r="AA72" s="8">
        <f t="shared" si="10"/>
        <v>20.601000000000003</v>
      </c>
    </row>
    <row r="73" spans="20:27" x14ac:dyDescent="0.25">
      <c r="T73" s="3">
        <v>4.4400000000000004</v>
      </c>
      <c r="U73" s="3">
        <v>2.7</v>
      </c>
      <c r="V73" s="3">
        <v>2</v>
      </c>
      <c r="W73" s="8">
        <f t="shared" si="9"/>
        <v>23.976000000000003</v>
      </c>
      <c r="X73" s="9">
        <v>4.915</v>
      </c>
      <c r="Y73" s="3">
        <v>2.7</v>
      </c>
      <c r="Z73" s="9">
        <v>2</v>
      </c>
      <c r="AA73" s="8">
        <f t="shared" si="10"/>
        <v>26.541</v>
      </c>
    </row>
    <row r="74" spans="20:27" x14ac:dyDescent="0.25">
      <c r="T74" s="3">
        <v>2.1</v>
      </c>
      <c r="U74" s="3">
        <v>2.7</v>
      </c>
      <c r="V74" s="3">
        <v>2</v>
      </c>
      <c r="W74" s="8">
        <f t="shared" si="9"/>
        <v>11.340000000000002</v>
      </c>
      <c r="X74" s="9">
        <v>1.35</v>
      </c>
      <c r="Y74" s="3">
        <v>2.7</v>
      </c>
      <c r="Z74" s="9">
        <v>2</v>
      </c>
      <c r="AA74" s="8">
        <f t="shared" si="10"/>
        <v>7.2900000000000009</v>
      </c>
    </row>
    <row r="75" spans="20:27" x14ac:dyDescent="0.25">
      <c r="T75" s="3">
        <v>6.6479999999999997</v>
      </c>
      <c r="U75" s="3">
        <v>2.7</v>
      </c>
      <c r="V75" s="3">
        <v>2</v>
      </c>
      <c r="W75" s="8">
        <f t="shared" ref="W75:W82" si="11">T75*U75*V75</f>
        <v>35.8992</v>
      </c>
      <c r="X75" s="9">
        <v>4.8</v>
      </c>
      <c r="Y75" s="3">
        <v>2.7</v>
      </c>
      <c r="Z75" s="9">
        <v>2</v>
      </c>
      <c r="AA75" s="8">
        <f t="shared" ref="AA75:AA82" si="12">X75*Y75*Z75</f>
        <v>25.92</v>
      </c>
    </row>
    <row r="76" spans="20:27" x14ac:dyDescent="0.25">
      <c r="T76" s="3">
        <v>3.1520000000000001</v>
      </c>
      <c r="U76" s="3">
        <v>2.7</v>
      </c>
      <c r="V76" s="3">
        <v>2</v>
      </c>
      <c r="W76" s="8">
        <f t="shared" si="11"/>
        <v>17.020800000000001</v>
      </c>
      <c r="X76" s="9">
        <v>4.8</v>
      </c>
      <c r="Y76" s="3">
        <v>2.7</v>
      </c>
      <c r="Z76" s="9">
        <v>2</v>
      </c>
      <c r="AA76" s="8">
        <f t="shared" si="12"/>
        <v>25.92</v>
      </c>
    </row>
    <row r="77" spans="20:27" x14ac:dyDescent="0.25">
      <c r="T77" s="3">
        <v>8.4139999999999997</v>
      </c>
      <c r="U77" s="3">
        <v>2.7</v>
      </c>
      <c r="V77" s="3">
        <v>2</v>
      </c>
      <c r="W77" s="8">
        <f t="shared" si="11"/>
        <v>45.435600000000001</v>
      </c>
      <c r="X77" s="9">
        <v>5.085</v>
      </c>
      <c r="Y77" s="3">
        <v>2.7</v>
      </c>
      <c r="Z77" s="9">
        <v>2</v>
      </c>
      <c r="AA77" s="8">
        <f t="shared" si="12"/>
        <v>27.459000000000003</v>
      </c>
    </row>
    <row r="78" spans="20:27" x14ac:dyDescent="0.25">
      <c r="T78" s="3">
        <v>22.88</v>
      </c>
      <c r="U78" s="3">
        <v>2.7</v>
      </c>
      <c r="V78" s="3">
        <v>2</v>
      </c>
      <c r="W78" s="8">
        <f t="shared" si="11"/>
        <v>123.55200000000001</v>
      </c>
      <c r="X78" s="9">
        <v>1.8</v>
      </c>
      <c r="Y78" s="3">
        <v>2.7</v>
      </c>
      <c r="Z78" s="9">
        <v>2</v>
      </c>
      <c r="AA78" s="8">
        <f t="shared" si="12"/>
        <v>9.7200000000000006</v>
      </c>
    </row>
    <row r="79" spans="20:27" x14ac:dyDescent="0.25">
      <c r="T79" s="3">
        <v>8.5</v>
      </c>
      <c r="U79" s="3">
        <v>2.7</v>
      </c>
      <c r="V79" s="3">
        <v>2</v>
      </c>
      <c r="W79" s="8">
        <f t="shared" si="11"/>
        <v>45.900000000000006</v>
      </c>
      <c r="X79" s="9">
        <v>1.8</v>
      </c>
      <c r="Y79" s="3">
        <v>2.7</v>
      </c>
      <c r="Z79" s="9">
        <v>2</v>
      </c>
      <c r="AA79" s="8">
        <f t="shared" si="12"/>
        <v>9.7200000000000006</v>
      </c>
    </row>
    <row r="80" spans="20:27" x14ac:dyDescent="0.25">
      <c r="T80" s="3">
        <v>21.5</v>
      </c>
      <c r="U80" s="3">
        <v>2.7</v>
      </c>
      <c r="V80" s="3">
        <v>2</v>
      </c>
      <c r="W80" s="8">
        <f t="shared" si="11"/>
        <v>116.10000000000001</v>
      </c>
      <c r="X80" s="9">
        <v>1.8</v>
      </c>
      <c r="Y80" s="3">
        <v>2.7</v>
      </c>
      <c r="Z80" s="9">
        <v>2</v>
      </c>
      <c r="AA80" s="8">
        <f t="shared" si="12"/>
        <v>9.7200000000000006</v>
      </c>
    </row>
    <row r="81" spans="20:27" x14ac:dyDescent="0.25">
      <c r="T81" s="3">
        <v>14</v>
      </c>
      <c r="U81" s="3">
        <v>2.7</v>
      </c>
      <c r="V81" s="3">
        <v>2</v>
      </c>
      <c r="W81" s="8">
        <f t="shared" si="11"/>
        <v>75.600000000000009</v>
      </c>
      <c r="X81" s="9">
        <v>1.8</v>
      </c>
      <c r="Y81" s="3">
        <v>2.7</v>
      </c>
      <c r="Z81" s="9">
        <v>2</v>
      </c>
      <c r="AA81" s="8">
        <f t="shared" si="12"/>
        <v>9.7200000000000006</v>
      </c>
    </row>
    <row r="82" spans="20:27" x14ac:dyDescent="0.25">
      <c r="T82" s="3">
        <v>4.5</v>
      </c>
      <c r="U82" s="3">
        <v>2.7</v>
      </c>
      <c r="V82" s="3">
        <v>2</v>
      </c>
      <c r="W82" s="8">
        <f t="shared" si="11"/>
        <v>24.3</v>
      </c>
      <c r="X82" s="9">
        <v>3.8</v>
      </c>
      <c r="Y82" s="3">
        <v>2.7</v>
      </c>
      <c r="Z82" s="9">
        <v>2</v>
      </c>
      <c r="AA82" s="8">
        <f t="shared" si="12"/>
        <v>20.52</v>
      </c>
    </row>
    <row r="83" spans="20:27" x14ac:dyDescent="0.25">
      <c r="W83" s="7">
        <f>SUM(W46:W82)</f>
        <v>906.44400000000007</v>
      </c>
      <c r="AA83" s="7">
        <f>SUM(AA46:AA82)</f>
        <v>586.89900000000011</v>
      </c>
    </row>
    <row r="84" spans="20:27" x14ac:dyDescent="0.25">
      <c r="Y84" s="5">
        <f>W83+AA83</f>
        <v>1493.3430000000003</v>
      </c>
    </row>
    <row r="85" spans="20:27" x14ac:dyDescent="0.25">
      <c r="Y85" s="12">
        <f>Y84-AF6</f>
        <v>1439.7930000000003</v>
      </c>
    </row>
  </sheetData>
  <mergeCells count="4">
    <mergeCell ref="C1:D1"/>
    <mergeCell ref="E1:E2"/>
    <mergeCell ref="B1:B2"/>
    <mergeCell ref="A1:A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 INFRA</dc:creator>
  <cp:lastModifiedBy>ASTA INFRA</cp:lastModifiedBy>
  <dcterms:created xsi:type="dcterms:W3CDTF">2024-07-09T06:37:19Z</dcterms:created>
  <dcterms:modified xsi:type="dcterms:W3CDTF">2024-07-13T11:17:46Z</dcterms:modified>
</cp:coreProperties>
</file>