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Asta\IVF\Quotations\Ahladha-Quotations\IVF-Petlaburj\15-12-2023\"/>
    </mc:Choice>
  </mc:AlternateContent>
  <xr:revisionPtr revIDLastSave="0" documentId="13_ncr:1_{F9CAFD6C-8A91-4036-A57D-A3AE922FBB11}" xr6:coauthVersionLast="47" xr6:coauthVersionMax="47" xr10:uidLastSave="{00000000-0000-0000-0000-000000000000}"/>
  <bookViews>
    <workbookView xWindow="6456" yWindow="4056" windowWidth="17280" windowHeight="8880" xr2:uid="{00000000-000D-0000-FFFF-FFFF00000000}"/>
  </bookViews>
  <sheets>
    <sheet name="Prices" sheetId="19" r:id="rId1"/>
  </sheets>
  <definedNames>
    <definedName name="_xlnm.Print_Area" localSheetId="0">Prices!$A$1:$I$77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9" l="1"/>
  <c r="H41" i="19"/>
  <c r="H42" i="19"/>
  <c r="H43" i="19"/>
  <c r="H44" i="19"/>
  <c r="H45" i="19"/>
  <c r="H46" i="19"/>
  <c r="H47" i="19"/>
  <c r="H48" i="19"/>
  <c r="H49" i="19"/>
  <c r="H33" i="19" l="1"/>
  <c r="H34" i="19"/>
  <c r="H35" i="19"/>
  <c r="H36" i="19"/>
  <c r="H37" i="19"/>
  <c r="H23" i="19"/>
  <c r="H24" i="19"/>
  <c r="H25" i="19"/>
  <c r="H26" i="19"/>
  <c r="H30" i="19"/>
  <c r="A49" i="19"/>
  <c r="A30" i="19"/>
  <c r="G37" i="19" l="1"/>
  <c r="G35" i="19"/>
  <c r="G36" i="19"/>
  <c r="A32" i="19"/>
  <c r="A33" i="19" s="1"/>
  <c r="A34" i="19" s="1"/>
  <c r="A35" i="19" s="1"/>
  <c r="A36" i="19" s="1"/>
  <c r="A37" i="19" s="1"/>
  <c r="G34" i="19"/>
  <c r="G33" i="19" l="1"/>
  <c r="G32" i="19"/>
  <c r="H51" i="19" l="1"/>
  <c r="H50" i="19"/>
  <c r="H32" i="19" l="1"/>
  <c r="H28" i="19" l="1"/>
  <c r="A28" i="19" l="1"/>
  <c r="H18" i="19" l="1"/>
  <c r="A18" i="19"/>
  <c r="H39" i="19" l="1"/>
  <c r="H22" i="19"/>
  <c r="H20" i="19"/>
  <c r="H52" i="19" l="1"/>
  <c r="A39" i="19"/>
  <c r="A40" i="19" s="1"/>
  <c r="A41" i="19" s="1"/>
  <c r="A42" i="19" s="1"/>
  <c r="A43" i="19" s="1"/>
  <c r="A20" i="19"/>
  <c r="A22" i="19"/>
  <c r="A23" i="19" s="1"/>
  <c r="A24" i="19" s="1"/>
  <c r="A25" i="19" s="1"/>
  <c r="A26" i="19" s="1"/>
  <c r="H53" i="19" l="1"/>
  <c r="H54" i="19" s="1"/>
  <c r="A44" i="19"/>
  <c r="A45" i="19" s="1"/>
  <c r="A46" i="19" s="1"/>
  <c r="A47" i="19" s="1"/>
</calcChain>
</file>

<file path=xl/sharedStrings.xml><?xml version="1.0" encoding="utf-8"?>
<sst xmlns="http://schemas.openxmlformats.org/spreadsheetml/2006/main" count="133" uniqueCount="105">
  <si>
    <t>Nos</t>
  </si>
  <si>
    <t xml:space="preserve"> </t>
  </si>
  <si>
    <t>S.No</t>
  </si>
  <si>
    <t>Qty</t>
  </si>
  <si>
    <t>AHLADA CLEAN ROOM TECH PRIVATE LIMITED</t>
  </si>
  <si>
    <t>Hyderabad - 501401, Telangana, India</t>
  </si>
  <si>
    <t>CLIENT</t>
  </si>
  <si>
    <t>ADDRESS</t>
  </si>
  <si>
    <t>PROJECT</t>
  </si>
  <si>
    <t>OFFER NO</t>
  </si>
  <si>
    <t>OFFER DATE</t>
  </si>
  <si>
    <t>KIND ATTN</t>
  </si>
  <si>
    <t>Material Description</t>
  </si>
  <si>
    <t>Unit Rate</t>
  </si>
  <si>
    <t>Total Amount</t>
  </si>
  <si>
    <t>Units</t>
  </si>
  <si>
    <t>Terms &amp; Conditions</t>
  </si>
  <si>
    <t>Unloading, Shifting and Storage</t>
  </si>
  <si>
    <t xml:space="preserve">GST       </t>
  </si>
  <si>
    <t xml:space="preserve">Packing </t>
  </si>
  <si>
    <t>Payment Terms for Supply</t>
  </si>
  <si>
    <t>Payment Terms for Service</t>
  </si>
  <si>
    <t>Transportation</t>
  </si>
  <si>
    <t>Insurance</t>
  </si>
  <si>
    <t>Delivery</t>
  </si>
  <si>
    <t>Offer Validity</t>
  </si>
  <si>
    <t>Warranty</t>
  </si>
  <si>
    <t>Prices are subject to vary as per price escalation of raw material in the market</t>
  </si>
  <si>
    <t>FOR AHLADA CLEAN ROOM TECH PVT LTD</t>
  </si>
  <si>
    <t xml:space="preserve">: Included with Polythene Sheet &amp; Corrugated Sheet. </t>
  </si>
  <si>
    <t>: your site shall be your responsibility and arranged by you at your cost</t>
  </si>
  <si>
    <t>: To your Account</t>
  </si>
  <si>
    <t xml:space="preserve">  commercially clear Purchase order and advance payment</t>
  </si>
  <si>
    <t>: 1 Week</t>
  </si>
  <si>
    <t>: 12 Months from the Date of Supply</t>
  </si>
  <si>
    <t>Authorised Signatory</t>
  </si>
  <si>
    <t>CONTACT PERSON</t>
  </si>
  <si>
    <t>CONTACT NO</t>
  </si>
  <si>
    <t>MAIL ID</t>
  </si>
  <si>
    <r>
      <rPr>
        <b/>
        <sz val="13"/>
        <rFont val="Calibri"/>
        <family val="2"/>
        <scheme val="minor"/>
      </rPr>
      <t>ADDRESS :</t>
    </r>
    <r>
      <rPr>
        <sz val="13"/>
        <rFont val="Calibri"/>
        <family val="2"/>
        <scheme val="minor"/>
      </rPr>
      <t xml:space="preserve"> Sy No. 687 Part, Gundlapochampalli, Medchal - Malkajgiri Dist, </t>
    </r>
  </si>
  <si>
    <r>
      <rPr>
        <b/>
        <sz val="13"/>
        <rFont val="Calibri"/>
        <family val="2"/>
        <scheme val="minor"/>
      </rPr>
      <t>GSTIN :</t>
    </r>
    <r>
      <rPr>
        <sz val="13"/>
        <rFont val="Calibri"/>
        <family val="2"/>
        <scheme val="minor"/>
      </rPr>
      <t xml:space="preserve"> 36AAQCA4826R1ZU</t>
    </r>
  </si>
  <si>
    <t>HSN / SAC Code</t>
  </si>
  <si>
    <t>Sqmt</t>
  </si>
  <si>
    <t>Installation Charges</t>
  </si>
  <si>
    <t>TOTAL AMOUNT - Supply</t>
  </si>
  <si>
    <t>Rmt</t>
  </si>
  <si>
    <t>: On Pro Rata Basis - Immedaitely</t>
  </si>
  <si>
    <t>Aluminium Extruded Male &amp; Female Coving Powder Coated R70 ( Int &amp; Ext )</t>
  </si>
  <si>
    <t>Accessories</t>
  </si>
  <si>
    <t>2D &amp; 3D Cornners</t>
  </si>
  <si>
    <t>50mm thick double skin False cealing panels of skin thick 0.8mm GPSP (120GSM Zinc Coated ) Sheet. PUF as infill material Density 40-42 Kg/Cu mtr with both side powder coating of thickness 60-70 microns.with suitable Ceiling grid and supporting hardware. Joints shall be sealed with cleanroom compatible silicon</t>
  </si>
  <si>
    <t>Ceiling Panels  50mm Thick (Powder Coated)</t>
  </si>
  <si>
    <t>Hardware</t>
  </si>
  <si>
    <t>SS Ball baring hinges of size 102x76x3mm - Dorset</t>
  </si>
  <si>
    <t>Dead Lock with Both side key operating lock-ML 100D+CL206 - Dorset</t>
  </si>
  <si>
    <t>Concealed automatic door drop seal</t>
  </si>
  <si>
    <t xml:space="preserve">: Unloading of the material, Shifting to requied area &amp; storage and security of material on receipt at </t>
  </si>
  <si>
    <t>: Extra At Actuals / Vehicle Client Scope</t>
  </si>
  <si>
    <t>TOTAL AMOUNT (Supply + Installation Charges) - Basic</t>
  </si>
  <si>
    <t>: @ 18% Extra As Applicable</t>
  </si>
  <si>
    <r>
      <t xml:space="preserve">HVAC and Electrical cutouts </t>
    </r>
    <r>
      <rPr>
        <sz val="13"/>
        <color theme="1"/>
        <rFont val="Calibri"/>
        <family val="2"/>
        <scheme val="minor"/>
      </rPr>
      <t xml:space="preserve"> (Approx Qty)</t>
    </r>
  </si>
  <si>
    <t>SS D-Handle 19X254mm on Both Sides - Dorset</t>
  </si>
  <si>
    <t>Bank Name</t>
  </si>
  <si>
    <t>: IDFC First Bank</t>
  </si>
  <si>
    <t>Account No : 10078799632</t>
  </si>
  <si>
    <t>IFSC Code</t>
  </si>
  <si>
    <t>: IDFB0080203</t>
  </si>
  <si>
    <t>Address       : Paradise Secunderabad Branch,</t>
  </si>
  <si>
    <t>Legend Crystal, First Floor, Hyderabad - 500003</t>
  </si>
  <si>
    <t>QUOTATION</t>
  </si>
  <si>
    <t>GI Powder Coated Scientific Doors (0.8mm shutter sheet thk &amp; 1.2mm frame sheet thk with Single Rebate and Honeycomb Infill)</t>
  </si>
  <si>
    <t>Cutouts</t>
  </si>
  <si>
    <t>Concealed Flush Bolt 300mm - Ahlada</t>
  </si>
  <si>
    <t>External 90deg Coving Powder Coated</t>
  </si>
  <si>
    <t>L-Angle (30x230mm)</t>
  </si>
  <si>
    <t>Double Glazed Clear Toughened Glass of size 300x300x6mm with Both side Adhesive tape, Silicon sealent &amp; Black Border</t>
  </si>
  <si>
    <t>SS304 Kick Plates upto 350mmht - Ahlada</t>
  </si>
  <si>
    <t>: Asta Infra Projects Pvt Ltd</t>
  </si>
  <si>
    <t>: Mr. A.Mallikarjun</t>
  </si>
  <si>
    <t>: +91 9963994994</t>
  </si>
  <si>
    <t>: mallikarjun@ahladacleanroom.com</t>
  </si>
  <si>
    <t xml:space="preserve">Top "C" Section Size of 20x53x20  </t>
  </si>
  <si>
    <t>Triple Point Locking Panic Bar - Geze</t>
  </si>
  <si>
    <t>External Trim - Geze</t>
  </si>
  <si>
    <t>: IVF Center in 3rd floor</t>
  </si>
  <si>
    <t>: Modern Government Hospital, Petlaburz</t>
  </si>
  <si>
    <t xml:space="preserve">: Minimum 4 - 6 weeks from the date of receipt of Drawings Approval along with technically &amp; </t>
  </si>
  <si>
    <t>: 20% Advance, 70% against PI, 10% after Installation</t>
  </si>
  <si>
    <t xml:space="preserve">80mm thick double skin wall panels of skin thick 0.8mm GPSP (120GSM Zinc Coated ) Sheet. PUF as infill material Density 40-42 Kg/Cu mtr with both side powder coating of thickness 60-70 microns including Bottom track &amp; silicon sealent etc. </t>
  </si>
  <si>
    <t>Wall Panels 80mm Thick (Powder Coated)</t>
  </si>
  <si>
    <t>Door Closer Standard Arm TS 68 - Dorma Make</t>
  </si>
  <si>
    <t xml:space="preserve">Fire Rated Clear Glass 200 x 300 mm with Ceramic Tape </t>
  </si>
  <si>
    <r>
      <rPr>
        <b/>
        <sz val="13"/>
        <color rgb="FF7030A0"/>
        <rFont val="Calibri"/>
        <family val="2"/>
        <scheme val="minor"/>
      </rPr>
      <t>Supply and Installation of GIPC Air Shower (Straight through Door Opening)                (ISO class -7)(Non-FLP)</t>
    </r>
    <r>
      <rPr>
        <sz val="13"/>
        <rFont val="Calibri"/>
        <family val="2"/>
        <scheme val="minor"/>
      </rPr>
      <t xml:space="preserve">
</t>
    </r>
    <r>
      <rPr>
        <b/>
        <sz val="13"/>
        <rFont val="Calibri"/>
        <family val="2"/>
        <scheme val="minor"/>
      </rPr>
      <t xml:space="preserve">Working Sizes :1700(Width)x1000(Depth)x2300 mm ht                                                    Overall Sizes    :900(width)x910(Depth)x2000 mm ht        </t>
    </r>
    <r>
      <rPr>
        <sz val="13"/>
        <rFont val="Calibri"/>
        <family val="2"/>
        <scheme val="minor"/>
      </rPr>
      <t xml:space="preserve">         
</t>
    </r>
    <r>
      <rPr>
        <b/>
        <sz val="13"/>
        <rFont val="Calibri"/>
        <family val="2"/>
        <scheme val="minor"/>
      </rPr>
      <t>MOC :GIPC ,Finish : Powder coat.</t>
    </r>
    <r>
      <rPr>
        <sz val="13"/>
        <rFont val="Calibri"/>
        <family val="2"/>
        <scheme val="minor"/>
      </rPr>
      <t xml:space="preserve">
Thick : 18swg Body and 22swg Doors
( 1. Pre Filter, 5Micron, 95% EFF                     
2. D Handle for Door 254X19MM                                        
3. SS 304 Adjustable Nozzles                                    
4. LED Batten , 2' ,10W Wipro make  
5. HEPA FILTER, BOX TYPE, BOTH SIDE GASKET, H14,  99.999%EFF, 0.3 Micron, Model: Astrocel II Size: 610 X 610 X 150/117 MM-AAF Make 
6. BLOWER, Dynamic /Eyyani Make, 415V,3 Ph  
7. Double layer Door with infill PUF/Hone Core craft paper material with Toughened glass vision                                                                                                                                        8. SS 304 Hinges, 8 Sets Heavy Duty                                                                                                            9. Door closer DORMA/Equivalent                                                          
10. Service Door For HEPA                                              
11. Service Door For Blower                                                
12. Fresh Air Filter 10 Micron                                                                                                                        13. Digital differential pressure Gauge, 0-100MMwc, Styrax make  ,  
14. Air shower Interlocking System,2 door, styrax Make                                                                 15. Nozzle - DOP, SS304 Grade,(Each Nozzle Face velocity 4000FPM ).      </t>
    </r>
  </si>
  <si>
    <r>
      <rPr>
        <b/>
        <sz val="13"/>
        <color rgb="FF7030A0"/>
        <rFont val="Calibri"/>
        <family val="2"/>
        <scheme val="minor"/>
      </rPr>
      <t>Static Pass Box(Straight Through, panel Mounted),230v.
Overall Size: 580 X 540 X 670 mm ht.,
Working Size: 450 X 450 X 450 mm ht.,</t>
    </r>
    <r>
      <rPr>
        <sz val="13"/>
        <rFont val="Calibri"/>
        <family val="2"/>
        <scheme val="minor"/>
      </rPr>
      <t xml:space="preserve">
MOC: SS304,  Thk: 18SWG,  Finish:No.4( MATT),Electronagnetic interlocking system and separate rocker switch for UV light ON/OFF  ,
 Double Layer SS Door with vision glass ,SS  D Handle ,mechanical  latchs  for door locking, Hinges-SS 304 Grade, LED Day Light wipro make ,UV light Philips make ,Digital Hourmeter selec make .  </t>
    </r>
  </si>
  <si>
    <t>Double Leaf Door 1500x2100mm</t>
  </si>
  <si>
    <t>Double Leaf Door 1500x2100mm - Emergency Exit Fire Door 2 Hrs</t>
  </si>
  <si>
    <t xml:space="preserve">Double Unequal Leaf Door 1250x2115mm </t>
  </si>
  <si>
    <t>Single Leaf Door 1000x2100mm</t>
  </si>
  <si>
    <t>Single Leaf Door 1140x2100mm</t>
  </si>
  <si>
    <t>Single Leaf Door 1000x2600mm with top Double Glazed Fixed Window</t>
  </si>
  <si>
    <t>Frame Work for Inbuilt Return air Risers  (Approx)</t>
  </si>
  <si>
    <t>Inbuilt Risers</t>
  </si>
  <si>
    <t>: ACTPL/QUO/ASTA/0281/23-24 Rev 6</t>
  </si>
  <si>
    <t>: 15-12-2023</t>
  </si>
  <si>
    <t>ANNEXURE-1 (IVF-Petlaburj)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</si>
</sst>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3"/>
      <name val="Calibri"/>
      <family val="2"/>
      <scheme val="minor"/>
    </font>
    <font>
      <sz val="13"/>
      <color indexed="8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sz val="13"/>
      <color rgb="FF0FA9A5"/>
      <name val="Calibri"/>
      <family val="2"/>
      <scheme val="minor"/>
    </font>
    <font>
      <b/>
      <sz val="13"/>
      <color rgb="FF0D959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7030A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rgb="FF7030A0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name val="Arial"/>
      <family val="2"/>
    </font>
    <font>
      <b/>
      <sz val="16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</cellStyleXfs>
  <cellXfs count="147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right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43" fontId="16" fillId="3" borderId="1" xfId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43" fontId="18" fillId="2" borderId="1" xfId="1" applyFont="1" applyFill="1" applyBorder="1" applyAlignment="1">
      <alignment horizontal="right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3" fontId="9" fillId="0" borderId="0" xfId="1" applyFont="1" applyFill="1" applyBorder="1" applyAlignment="1">
      <alignment vertical="center"/>
    </xf>
    <xf numFmtId="43" fontId="18" fillId="0" borderId="0" xfId="1" applyFont="1" applyFill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3" fontId="9" fillId="0" borderId="1" xfId="1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3" fontId="5" fillId="0" borderId="0" xfId="1" applyFont="1" applyFill="1" applyAlignment="1">
      <alignment vertical="center"/>
    </xf>
    <xf numFmtId="0" fontId="6" fillId="0" borderId="0" xfId="0" applyFont="1" applyAlignment="1">
      <alignment vertical="center"/>
    </xf>
    <xf numFmtId="0" fontId="10" fillId="0" borderId="5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4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43" fontId="9" fillId="0" borderId="8" xfId="1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43" fontId="7" fillId="0" borderId="0" xfId="1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43" fontId="9" fillId="0" borderId="3" xfId="1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1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2" fontId="9" fillId="0" borderId="1" xfId="0" applyNumberFormat="1" applyFont="1" applyBorder="1" applyAlignment="1">
      <alignment vertical="center" wrapText="1"/>
    </xf>
    <xf numFmtId="2" fontId="9" fillId="0" borderId="1" xfId="0" applyNumberFormat="1" applyFont="1" applyBorder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0" fillId="0" borderId="3" xfId="0" applyFont="1" applyBorder="1"/>
    <xf numFmtId="0" fontId="13" fillId="0" borderId="3" xfId="0" applyFont="1" applyBorder="1"/>
    <xf numFmtId="0" fontId="10" fillId="0" borderId="4" xfId="0" applyFont="1" applyBorder="1"/>
    <xf numFmtId="0" fontId="12" fillId="0" borderId="5" xfId="0" applyFont="1" applyBorder="1" applyAlignment="1">
      <alignment horizontal="left"/>
    </xf>
    <xf numFmtId="0" fontId="10" fillId="0" borderId="0" xfId="0" applyFont="1"/>
    <xf numFmtId="0" fontId="13" fillId="0" borderId="0" xfId="0" applyFont="1"/>
    <xf numFmtId="0" fontId="10" fillId="0" borderId="6" xfId="0" applyFont="1" applyBorder="1"/>
    <xf numFmtId="14" fontId="13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3" fillId="0" borderId="6" xfId="0" applyFont="1" applyBorder="1"/>
    <xf numFmtId="0" fontId="10" fillId="0" borderId="5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2" fontId="9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left"/>
    </xf>
    <xf numFmtId="0" fontId="9" fillId="0" borderId="0" xfId="0" applyFont="1"/>
    <xf numFmtId="2" fontId="9" fillId="4" borderId="1" xfId="0" applyNumberFormat="1" applyFont="1" applyFill="1" applyBorder="1" applyAlignment="1">
      <alignment horizontal="right" vertical="center" wrapText="1"/>
    </xf>
    <xf numFmtId="2" fontId="20" fillId="4" borderId="1" xfId="0" applyNumberFormat="1" applyFont="1" applyFill="1" applyBorder="1" applyAlignment="1">
      <alignment vertical="center" wrapText="1"/>
    </xf>
    <xf numFmtId="2" fontId="9" fillId="0" borderId="1" xfId="1" applyNumberFormat="1" applyFont="1" applyFill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4" xfId="1" applyNumberFormat="1" applyFont="1" applyFill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5" xfId="1" applyNumberFormat="1" applyFont="1" applyFill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43" fontId="9" fillId="0" borderId="1" xfId="1" applyFont="1" applyFill="1" applyBorder="1" applyAlignment="1">
      <alignment horizontal="right" vertical="center" wrapText="1"/>
    </xf>
    <xf numFmtId="0" fontId="18" fillId="0" borderId="0" xfId="1" applyNumberFormat="1" applyFont="1" applyFill="1" applyBorder="1" applyAlignment="1" applyProtection="1">
      <alignment vertical="center"/>
      <protection locked="0"/>
    </xf>
    <xf numFmtId="0" fontId="10" fillId="0" borderId="0" xfId="2" applyFont="1"/>
    <xf numFmtId="49" fontId="10" fillId="0" borderId="0" xfId="3" applyNumberFormat="1" applyFont="1" applyFill="1" applyBorder="1" applyAlignment="1"/>
    <xf numFmtId="2" fontId="9" fillId="0" borderId="1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left" vertical="center"/>
    </xf>
    <xf numFmtId="0" fontId="9" fillId="4" borderId="12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2" xfId="0" applyFont="1" applyBorder="1" applyAlignment="1" applyProtection="1">
      <alignment horizontal="left" vertical="center" wrapText="1"/>
      <protection locked="0"/>
    </xf>
    <xf numFmtId="0" fontId="9" fillId="0" borderId="11" xfId="0" applyFont="1" applyBorder="1" applyAlignment="1" applyProtection="1">
      <alignment horizontal="left" vertical="center" wrapText="1"/>
      <protection locked="0"/>
    </xf>
    <xf numFmtId="0" fontId="9" fillId="0" borderId="12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left" vertical="center" wrapText="1"/>
    </xf>
    <xf numFmtId="0" fontId="9" fillId="4" borderId="12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2" fontId="18" fillId="2" borderId="1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FFFFCC"/>
      <color rgb="FF6600CC"/>
      <color rgb="FF0D9592"/>
      <color rgb="FF0EA29E"/>
      <color rgb="FF0FA9A5"/>
      <color rgb="FF0FADA9"/>
      <color rgb="FF11BBB7"/>
      <color rgb="FF0000CC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2</xdr:row>
      <xdr:rowOff>76201</xdr:rowOff>
    </xdr:from>
    <xdr:to>
      <xdr:col>3</xdr:col>
      <xdr:colOff>457200</xdr:colOff>
      <xdr:row>4</xdr:row>
      <xdr:rowOff>228600</xdr:rowOff>
    </xdr:to>
    <xdr:pic>
      <xdr:nvPicPr>
        <xdr:cNvPr id="3" name="Picture 10" descr="log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6" y="581026"/>
          <a:ext cx="2981324" cy="685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I84"/>
  <sheetViews>
    <sheetView tabSelected="1" topLeftCell="A22" zoomScaleNormal="100" zoomScaleSheetLayoutView="100" workbookViewId="0">
      <selection activeCell="H39" sqref="H39"/>
    </sheetView>
  </sheetViews>
  <sheetFormatPr defaultColWidth="9.109375" defaultRowHeight="15.6" x14ac:dyDescent="0.25"/>
  <cols>
    <col min="1" max="1" width="6.109375" style="2" customWidth="1"/>
    <col min="2" max="2" width="7.6640625" style="2" customWidth="1"/>
    <col min="3" max="3" width="24.6640625" style="46" customWidth="1"/>
    <col min="4" max="4" width="52" style="46" customWidth="1"/>
    <col min="5" max="6" width="9.5546875" style="2" customWidth="1"/>
    <col min="7" max="7" width="13" style="1" customWidth="1"/>
    <col min="8" max="8" width="19.88671875" style="47" bestFit="1" customWidth="1"/>
    <col min="9" max="9" width="13.6640625" style="1" customWidth="1"/>
    <col min="10" max="16384" width="9.109375" style="1"/>
  </cols>
  <sheetData>
    <row r="1" spans="1:9" s="32" customFormat="1" ht="18.75" customHeight="1" x14ac:dyDescent="0.25">
      <c r="A1" s="28"/>
      <c r="B1" s="28"/>
      <c r="C1" s="29"/>
      <c r="D1" s="29"/>
      <c r="E1" s="3"/>
      <c r="F1" s="30"/>
      <c r="G1" s="30"/>
      <c r="H1" s="31"/>
    </row>
    <row r="2" spans="1:9" s="32" customFormat="1" ht="21" customHeight="1" x14ac:dyDescent="0.25">
      <c r="A2" s="135" t="s">
        <v>69</v>
      </c>
      <c r="B2" s="136"/>
      <c r="C2" s="136"/>
      <c r="D2" s="136"/>
      <c r="E2" s="136"/>
      <c r="F2" s="136"/>
      <c r="G2" s="136"/>
      <c r="H2" s="136"/>
      <c r="I2" s="137"/>
    </row>
    <row r="3" spans="1:9" s="32" customFormat="1" ht="21" customHeight="1" x14ac:dyDescent="0.35">
      <c r="A3" s="33"/>
      <c r="B3" s="34"/>
      <c r="C3" s="35"/>
      <c r="D3" s="35"/>
      <c r="E3" s="62" t="s">
        <v>6</v>
      </c>
      <c r="F3" s="63"/>
      <c r="G3" s="64" t="s">
        <v>77</v>
      </c>
      <c r="H3" s="63"/>
      <c r="I3" s="65"/>
    </row>
    <row r="4" spans="1:9" s="32" customFormat="1" ht="21" customHeight="1" x14ac:dyDescent="0.35">
      <c r="A4" s="36"/>
      <c r="B4" s="34"/>
      <c r="C4" s="35"/>
      <c r="D4" s="35"/>
      <c r="E4" s="66" t="s">
        <v>7</v>
      </c>
      <c r="F4" s="67"/>
      <c r="G4" s="68" t="s">
        <v>85</v>
      </c>
      <c r="H4" s="67"/>
      <c r="I4" s="69"/>
    </row>
    <row r="5" spans="1:9" s="32" customFormat="1" ht="21" customHeight="1" x14ac:dyDescent="0.35">
      <c r="A5" s="33"/>
      <c r="B5" s="34"/>
      <c r="C5" s="35"/>
      <c r="D5" s="35"/>
      <c r="E5" s="66" t="s">
        <v>8</v>
      </c>
      <c r="F5" s="67"/>
      <c r="G5" s="68" t="s">
        <v>84</v>
      </c>
      <c r="H5" s="67"/>
      <c r="I5" s="69"/>
    </row>
    <row r="6" spans="1:9" s="32" customFormat="1" ht="21" customHeight="1" x14ac:dyDescent="0.35">
      <c r="A6" s="37" t="s">
        <v>4</v>
      </c>
      <c r="B6" s="18"/>
      <c r="C6" s="35"/>
      <c r="D6" s="35"/>
      <c r="E6" s="66" t="s">
        <v>9</v>
      </c>
      <c r="F6" s="67"/>
      <c r="G6" s="68" t="s">
        <v>102</v>
      </c>
      <c r="H6" s="67"/>
      <c r="I6" s="69"/>
    </row>
    <row r="7" spans="1:9" s="32" customFormat="1" ht="21" customHeight="1" x14ac:dyDescent="0.35">
      <c r="A7" s="20" t="s">
        <v>39</v>
      </c>
      <c r="B7" s="18"/>
      <c r="C7" s="35"/>
      <c r="D7" s="35"/>
      <c r="E7" s="66" t="s">
        <v>10</v>
      </c>
      <c r="F7" s="67"/>
      <c r="G7" s="70" t="s">
        <v>103</v>
      </c>
      <c r="H7" s="67"/>
      <c r="I7" s="69"/>
    </row>
    <row r="8" spans="1:9" s="32" customFormat="1" ht="21" customHeight="1" x14ac:dyDescent="0.35">
      <c r="A8" s="20" t="s">
        <v>5</v>
      </c>
      <c r="B8" s="18"/>
      <c r="C8" s="35"/>
      <c r="D8" s="35"/>
      <c r="E8" s="66" t="s">
        <v>11</v>
      </c>
      <c r="F8" s="67"/>
      <c r="G8" s="68" t="s">
        <v>78</v>
      </c>
      <c r="H8" s="67"/>
      <c r="I8" s="69"/>
    </row>
    <row r="9" spans="1:9" s="32" customFormat="1" ht="21" customHeight="1" x14ac:dyDescent="0.35">
      <c r="A9" s="20" t="s">
        <v>40</v>
      </c>
      <c r="B9" s="85"/>
      <c r="C9" s="35"/>
      <c r="D9" s="35"/>
      <c r="E9" s="71"/>
      <c r="F9" s="67"/>
      <c r="G9" s="67"/>
      <c r="H9" s="67"/>
      <c r="I9" s="69"/>
    </row>
    <row r="10" spans="1:9" s="32" customFormat="1" ht="21" customHeight="1" x14ac:dyDescent="0.25">
      <c r="A10" s="33"/>
      <c r="B10" s="85"/>
      <c r="C10" s="86"/>
      <c r="D10" s="87"/>
      <c r="E10" s="100"/>
      <c r="F10" s="101"/>
      <c r="G10" s="101"/>
      <c r="H10" s="101"/>
      <c r="I10" s="102"/>
    </row>
    <row r="11" spans="1:9" s="32" customFormat="1" ht="21" customHeight="1" x14ac:dyDescent="0.35">
      <c r="A11" s="88" t="s">
        <v>62</v>
      </c>
      <c r="B11" s="89"/>
      <c r="C11" s="90" t="s">
        <v>63</v>
      </c>
      <c r="D11" s="91" t="s">
        <v>64</v>
      </c>
      <c r="E11" s="72" t="s">
        <v>36</v>
      </c>
      <c r="F11" s="63"/>
      <c r="G11" s="105" t="s">
        <v>78</v>
      </c>
      <c r="H11" s="63"/>
      <c r="I11" s="74"/>
    </row>
    <row r="12" spans="1:9" s="32" customFormat="1" ht="21" customHeight="1" x14ac:dyDescent="0.35">
      <c r="A12" s="92" t="s">
        <v>65</v>
      </c>
      <c r="B12" s="85"/>
      <c r="C12" s="93" t="s">
        <v>66</v>
      </c>
      <c r="D12" s="94" t="s">
        <v>67</v>
      </c>
      <c r="E12" s="73" t="s">
        <v>37</v>
      </c>
      <c r="F12" s="67"/>
      <c r="G12" s="106" t="s">
        <v>79</v>
      </c>
      <c r="H12" s="67"/>
      <c r="I12" s="74"/>
    </row>
    <row r="13" spans="1:9" s="32" customFormat="1" ht="21" customHeight="1" x14ac:dyDescent="0.35">
      <c r="A13" s="92"/>
      <c r="B13" s="85"/>
      <c r="C13" s="93"/>
      <c r="D13" s="95" t="s">
        <v>68</v>
      </c>
      <c r="E13" s="75" t="s">
        <v>38</v>
      </c>
      <c r="F13" s="67"/>
      <c r="G13" s="106" t="s">
        <v>80</v>
      </c>
      <c r="H13" s="67"/>
      <c r="I13" s="74"/>
    </row>
    <row r="14" spans="1:9" s="32" customFormat="1" ht="21" customHeight="1" x14ac:dyDescent="0.35">
      <c r="A14" s="96"/>
      <c r="B14" s="97"/>
      <c r="C14" s="98"/>
      <c r="D14" s="99"/>
      <c r="E14" s="76"/>
      <c r="F14" s="77"/>
      <c r="G14" s="77"/>
      <c r="H14" s="77"/>
      <c r="I14" s="78"/>
    </row>
    <row r="15" spans="1:9" s="32" customFormat="1" ht="24" customHeight="1" x14ac:dyDescent="0.25">
      <c r="A15" s="144" t="s">
        <v>104</v>
      </c>
      <c r="B15" s="145"/>
      <c r="C15" s="145"/>
      <c r="D15" s="145"/>
      <c r="E15" s="145"/>
      <c r="F15" s="145"/>
      <c r="G15" s="145"/>
      <c r="H15" s="145"/>
      <c r="I15" s="146"/>
    </row>
    <row r="16" spans="1:9" ht="35.25" customHeight="1" x14ac:dyDescent="0.25">
      <c r="A16" s="5" t="s">
        <v>2</v>
      </c>
      <c r="B16" s="138" t="s">
        <v>12</v>
      </c>
      <c r="C16" s="139"/>
      <c r="D16" s="140"/>
      <c r="E16" s="6" t="s">
        <v>3</v>
      </c>
      <c r="F16" s="5" t="s">
        <v>15</v>
      </c>
      <c r="G16" s="5" t="s">
        <v>13</v>
      </c>
      <c r="H16" s="7" t="s">
        <v>14</v>
      </c>
      <c r="I16" s="6" t="s">
        <v>41</v>
      </c>
    </row>
    <row r="17" spans="1:9" ht="21.75" customHeight="1" x14ac:dyDescent="0.25">
      <c r="A17" s="23">
        <v>1</v>
      </c>
      <c r="B17" s="141" t="s">
        <v>89</v>
      </c>
      <c r="C17" s="142"/>
      <c r="D17" s="143"/>
      <c r="E17" s="24"/>
      <c r="F17" s="24"/>
      <c r="G17" s="59"/>
      <c r="H17" s="25"/>
      <c r="I17" s="38"/>
    </row>
    <row r="18" spans="1:9" ht="68.25" customHeight="1" x14ac:dyDescent="0.25">
      <c r="A18" s="24">
        <f>A17+0.1</f>
        <v>1.1000000000000001</v>
      </c>
      <c r="B18" s="114" t="s">
        <v>88</v>
      </c>
      <c r="C18" s="121"/>
      <c r="D18" s="122"/>
      <c r="E18" s="26">
        <v>125</v>
      </c>
      <c r="F18" s="24" t="s">
        <v>42</v>
      </c>
      <c r="G18" s="82">
        <v>3500</v>
      </c>
      <c r="H18" s="25">
        <f>G18*E18</f>
        <v>437500</v>
      </c>
      <c r="I18" s="4">
        <v>73089090</v>
      </c>
    </row>
    <row r="19" spans="1:9" ht="21.75" customHeight="1" x14ac:dyDescent="0.25">
      <c r="A19" s="23">
        <v>2</v>
      </c>
      <c r="B19" s="56" t="s">
        <v>51</v>
      </c>
      <c r="C19" s="27"/>
      <c r="D19" s="55"/>
      <c r="E19" s="26"/>
      <c r="F19" s="24"/>
      <c r="G19" s="60"/>
      <c r="H19" s="25"/>
      <c r="I19" s="4"/>
    </row>
    <row r="20" spans="1:9" ht="72.75" customHeight="1" x14ac:dyDescent="0.25">
      <c r="A20" s="24">
        <f>A19+0.1</f>
        <v>2.1</v>
      </c>
      <c r="B20" s="114" t="s">
        <v>50</v>
      </c>
      <c r="C20" s="121"/>
      <c r="D20" s="122"/>
      <c r="E20" s="26">
        <v>65</v>
      </c>
      <c r="F20" s="24" t="s">
        <v>42</v>
      </c>
      <c r="G20" s="79">
        <v>3432</v>
      </c>
      <c r="H20" s="79">
        <f>G20*E20</f>
        <v>223080</v>
      </c>
      <c r="I20" s="4">
        <v>73089090</v>
      </c>
    </row>
    <row r="21" spans="1:9" ht="21.75" customHeight="1" x14ac:dyDescent="0.25">
      <c r="A21" s="23">
        <v>3</v>
      </c>
      <c r="B21" s="117" t="s">
        <v>48</v>
      </c>
      <c r="C21" s="115"/>
      <c r="D21" s="116"/>
      <c r="E21" s="26"/>
      <c r="F21" s="24"/>
      <c r="G21" s="60"/>
      <c r="H21" s="25"/>
      <c r="I21" s="4"/>
    </row>
    <row r="22" spans="1:9" ht="21.75" customHeight="1" x14ac:dyDescent="0.25">
      <c r="A22" s="24">
        <f t="shared" ref="A22:A30" si="0">A21+0.1</f>
        <v>3.1</v>
      </c>
      <c r="B22" s="114" t="s">
        <v>47</v>
      </c>
      <c r="C22" s="121"/>
      <c r="D22" s="122"/>
      <c r="E22" s="26">
        <v>110</v>
      </c>
      <c r="F22" s="24" t="s">
        <v>45</v>
      </c>
      <c r="G22" s="82">
        <v>422</v>
      </c>
      <c r="H22" s="79">
        <f t="shared" ref="H22:H26" si="1">G22*E22</f>
        <v>46420</v>
      </c>
      <c r="I22" s="4">
        <v>73089090</v>
      </c>
    </row>
    <row r="23" spans="1:9" ht="21.75" customHeight="1" x14ac:dyDescent="0.25">
      <c r="A23" s="24">
        <f t="shared" si="0"/>
        <v>3.2</v>
      </c>
      <c r="B23" s="114" t="s">
        <v>73</v>
      </c>
      <c r="C23" s="121"/>
      <c r="D23" s="122"/>
      <c r="E23" s="26">
        <v>22</v>
      </c>
      <c r="F23" s="24" t="s">
        <v>45</v>
      </c>
      <c r="G23" s="82">
        <v>510</v>
      </c>
      <c r="H23" s="79">
        <f t="shared" si="1"/>
        <v>11220</v>
      </c>
      <c r="I23" s="4">
        <v>73089090</v>
      </c>
    </row>
    <row r="24" spans="1:9" ht="21.75" customHeight="1" x14ac:dyDescent="0.25">
      <c r="A24" s="24">
        <f t="shared" si="0"/>
        <v>3.3000000000000003</v>
      </c>
      <c r="B24" s="114" t="s">
        <v>49</v>
      </c>
      <c r="C24" s="115"/>
      <c r="D24" s="116"/>
      <c r="E24" s="26">
        <v>27</v>
      </c>
      <c r="F24" s="24" t="s">
        <v>0</v>
      </c>
      <c r="G24" s="82">
        <v>264</v>
      </c>
      <c r="H24" s="79">
        <f t="shared" si="1"/>
        <v>7128</v>
      </c>
      <c r="I24" s="4">
        <v>73089090</v>
      </c>
    </row>
    <row r="25" spans="1:9" ht="21.75" customHeight="1" x14ac:dyDescent="0.25">
      <c r="A25" s="24">
        <f t="shared" si="0"/>
        <v>3.4000000000000004</v>
      </c>
      <c r="B25" s="114" t="s">
        <v>74</v>
      </c>
      <c r="C25" s="115"/>
      <c r="D25" s="116"/>
      <c r="E25" s="26">
        <v>12</v>
      </c>
      <c r="F25" s="24" t="s">
        <v>45</v>
      </c>
      <c r="G25" s="82">
        <v>194</v>
      </c>
      <c r="H25" s="79">
        <f t="shared" si="1"/>
        <v>2328</v>
      </c>
      <c r="I25" s="4">
        <v>73089090</v>
      </c>
    </row>
    <row r="26" spans="1:9" ht="21.75" customHeight="1" x14ac:dyDescent="0.25">
      <c r="A26" s="24">
        <f t="shared" si="0"/>
        <v>3.5000000000000004</v>
      </c>
      <c r="B26" s="114" t="s">
        <v>81</v>
      </c>
      <c r="C26" s="115"/>
      <c r="D26" s="116"/>
      <c r="E26" s="26">
        <v>25</v>
      </c>
      <c r="F26" s="24" t="s">
        <v>45</v>
      </c>
      <c r="G26" s="82">
        <v>194</v>
      </c>
      <c r="H26" s="79">
        <f t="shared" si="1"/>
        <v>4850</v>
      </c>
      <c r="I26" s="4">
        <v>73089090</v>
      </c>
    </row>
    <row r="27" spans="1:9" ht="21.75" customHeight="1" x14ac:dyDescent="0.25">
      <c r="A27" s="23">
        <v>4</v>
      </c>
      <c r="B27" s="117" t="s">
        <v>71</v>
      </c>
      <c r="C27" s="118"/>
      <c r="D27" s="119"/>
      <c r="E27" s="26"/>
      <c r="F27" s="24"/>
      <c r="G27" s="60"/>
      <c r="H27" s="25"/>
      <c r="I27" s="4"/>
    </row>
    <row r="28" spans="1:9" ht="21.75" customHeight="1" x14ac:dyDescent="0.25">
      <c r="A28" s="24">
        <f t="shared" si="0"/>
        <v>4.0999999999999996</v>
      </c>
      <c r="B28" s="120" t="s">
        <v>60</v>
      </c>
      <c r="C28" s="115"/>
      <c r="D28" s="116"/>
      <c r="E28" s="26">
        <v>38</v>
      </c>
      <c r="F28" s="24" t="s">
        <v>0</v>
      </c>
      <c r="G28" s="82">
        <v>396</v>
      </c>
      <c r="H28" s="103">
        <f>G28*E28</f>
        <v>15048</v>
      </c>
      <c r="I28" s="4">
        <v>73089090</v>
      </c>
    </row>
    <row r="29" spans="1:9" ht="21.75" customHeight="1" x14ac:dyDescent="0.25">
      <c r="A29" s="23">
        <v>5</v>
      </c>
      <c r="B29" s="117" t="s">
        <v>101</v>
      </c>
      <c r="C29" s="118"/>
      <c r="D29" s="119"/>
      <c r="E29" s="26"/>
      <c r="F29" s="24"/>
      <c r="G29" s="82"/>
      <c r="H29" s="103"/>
      <c r="I29" s="4"/>
    </row>
    <row r="30" spans="1:9" ht="21.75" customHeight="1" x14ac:dyDescent="0.25">
      <c r="A30" s="24">
        <f t="shared" si="0"/>
        <v>5.0999999999999996</v>
      </c>
      <c r="B30" s="120" t="s">
        <v>100</v>
      </c>
      <c r="C30" s="123"/>
      <c r="D30" s="124"/>
      <c r="E30" s="26">
        <v>8</v>
      </c>
      <c r="F30" s="24" t="s">
        <v>0</v>
      </c>
      <c r="G30" s="82">
        <v>6000</v>
      </c>
      <c r="H30" s="103">
        <f>G30*E30</f>
        <v>48000</v>
      </c>
      <c r="I30" s="4">
        <v>73089090</v>
      </c>
    </row>
    <row r="31" spans="1:9" ht="34.5" customHeight="1" x14ac:dyDescent="0.25">
      <c r="A31" s="23">
        <v>6</v>
      </c>
      <c r="B31" s="117" t="s">
        <v>70</v>
      </c>
      <c r="C31" s="118"/>
      <c r="D31" s="119"/>
      <c r="E31" s="24"/>
      <c r="F31" s="24"/>
      <c r="G31" s="59"/>
      <c r="H31" s="25"/>
      <c r="I31" s="4"/>
    </row>
    <row r="32" spans="1:9" ht="21.75" customHeight="1" x14ac:dyDescent="0.25">
      <c r="A32" s="26">
        <f t="shared" ref="A32:A37" si="2">A31+0.1</f>
        <v>6.1</v>
      </c>
      <c r="B32" s="111" t="s">
        <v>94</v>
      </c>
      <c r="C32" s="112"/>
      <c r="D32" s="113"/>
      <c r="E32" s="26">
        <v>4</v>
      </c>
      <c r="F32" s="24" t="s">
        <v>0</v>
      </c>
      <c r="G32" s="83">
        <f>1.5*2.1*4224</f>
        <v>13305.600000000002</v>
      </c>
      <c r="H32" s="79">
        <f t="shared" ref="H32:H37" si="3">G32*E32</f>
        <v>53222.400000000009</v>
      </c>
      <c r="I32" s="4">
        <v>73083000</v>
      </c>
    </row>
    <row r="33" spans="1:9" ht="21.75" customHeight="1" x14ac:dyDescent="0.25">
      <c r="A33" s="26">
        <f t="shared" si="2"/>
        <v>6.1999999999999993</v>
      </c>
      <c r="B33" s="108" t="s">
        <v>95</v>
      </c>
      <c r="C33" s="109"/>
      <c r="D33" s="110"/>
      <c r="E33" s="26">
        <v>1</v>
      </c>
      <c r="F33" s="24" t="s">
        <v>0</v>
      </c>
      <c r="G33" s="83">
        <f>1.5*2.1*4224</f>
        <v>13305.600000000002</v>
      </c>
      <c r="H33" s="79">
        <f t="shared" si="3"/>
        <v>13305.600000000002</v>
      </c>
      <c r="I33" s="4">
        <v>73083000</v>
      </c>
    </row>
    <row r="34" spans="1:9" ht="21.75" customHeight="1" x14ac:dyDescent="0.25">
      <c r="A34" s="26">
        <f t="shared" si="2"/>
        <v>6.2999999999999989</v>
      </c>
      <c r="B34" s="111" t="s">
        <v>96</v>
      </c>
      <c r="C34" s="112"/>
      <c r="D34" s="113"/>
      <c r="E34" s="26">
        <v>1</v>
      </c>
      <c r="F34" s="24" t="s">
        <v>0</v>
      </c>
      <c r="G34" s="83">
        <f>1.25*2.115*4224</f>
        <v>11167.2</v>
      </c>
      <c r="H34" s="79">
        <f t="shared" si="3"/>
        <v>11167.2</v>
      </c>
      <c r="I34" s="4">
        <v>73083000</v>
      </c>
    </row>
    <row r="35" spans="1:9" ht="21.75" customHeight="1" x14ac:dyDescent="0.25">
      <c r="A35" s="26">
        <f t="shared" si="2"/>
        <v>6.3999999999999986</v>
      </c>
      <c r="B35" s="111" t="s">
        <v>97</v>
      </c>
      <c r="C35" s="112"/>
      <c r="D35" s="113"/>
      <c r="E35" s="26">
        <v>3</v>
      </c>
      <c r="F35" s="24" t="s">
        <v>0</v>
      </c>
      <c r="G35" s="83">
        <f>1*2.1*4224</f>
        <v>8870.4</v>
      </c>
      <c r="H35" s="79">
        <f t="shared" si="3"/>
        <v>26611.199999999997</v>
      </c>
      <c r="I35" s="4">
        <v>73083000</v>
      </c>
    </row>
    <row r="36" spans="1:9" ht="21.75" customHeight="1" x14ac:dyDescent="0.25">
      <c r="A36" s="26">
        <f t="shared" si="2"/>
        <v>6.4999999999999982</v>
      </c>
      <c r="B36" s="111" t="s">
        <v>98</v>
      </c>
      <c r="C36" s="112"/>
      <c r="D36" s="113"/>
      <c r="E36" s="26">
        <v>1</v>
      </c>
      <c r="F36" s="24" t="s">
        <v>0</v>
      </c>
      <c r="G36" s="83">
        <f>1.14*2.1*4224</f>
        <v>10112.255999999999</v>
      </c>
      <c r="H36" s="79">
        <f t="shared" si="3"/>
        <v>10112.255999999999</v>
      </c>
      <c r="I36" s="4">
        <v>73083000</v>
      </c>
    </row>
    <row r="37" spans="1:9" ht="21.75" customHeight="1" x14ac:dyDescent="0.25">
      <c r="A37" s="26">
        <f t="shared" si="2"/>
        <v>6.5999999999999979</v>
      </c>
      <c r="B37" s="111" t="s">
        <v>99</v>
      </c>
      <c r="C37" s="112"/>
      <c r="D37" s="113"/>
      <c r="E37" s="26">
        <v>1</v>
      </c>
      <c r="F37" s="24" t="s">
        <v>0</v>
      </c>
      <c r="G37" s="83">
        <f>(1*2.1*4224)+7064</f>
        <v>15934.4</v>
      </c>
      <c r="H37" s="79">
        <f t="shared" si="3"/>
        <v>15934.4</v>
      </c>
      <c r="I37" s="4">
        <v>73083000</v>
      </c>
    </row>
    <row r="38" spans="1:9" ht="21.75" customHeight="1" x14ac:dyDescent="0.25">
      <c r="A38" s="23">
        <v>7</v>
      </c>
      <c r="B38" s="141" t="s">
        <v>52</v>
      </c>
      <c r="C38" s="142"/>
      <c r="D38" s="143"/>
      <c r="E38" s="24"/>
      <c r="F38" s="24"/>
      <c r="G38" s="24"/>
      <c r="H38" s="25"/>
      <c r="I38" s="4"/>
    </row>
    <row r="39" spans="1:9" ht="21.75" customHeight="1" x14ac:dyDescent="0.25">
      <c r="A39" s="26">
        <f t="shared" ref="A39:A47" si="4">A38+0.1</f>
        <v>7.1</v>
      </c>
      <c r="B39" s="111" t="s">
        <v>53</v>
      </c>
      <c r="C39" s="112"/>
      <c r="D39" s="113"/>
      <c r="E39" s="24">
        <v>51</v>
      </c>
      <c r="F39" s="24" t="s">
        <v>0</v>
      </c>
      <c r="G39" s="84">
        <v>218</v>
      </c>
      <c r="H39" s="79">
        <f t="shared" ref="H39:H49" si="5">G39*E39</f>
        <v>11118</v>
      </c>
      <c r="I39" s="4">
        <v>83026000</v>
      </c>
    </row>
    <row r="40" spans="1:9" ht="21.75" customHeight="1" x14ac:dyDescent="0.25">
      <c r="A40" s="26">
        <f t="shared" si="4"/>
        <v>7.1999999999999993</v>
      </c>
      <c r="B40" s="108" t="s">
        <v>90</v>
      </c>
      <c r="C40" s="109"/>
      <c r="D40" s="110"/>
      <c r="E40" s="24">
        <v>11</v>
      </c>
      <c r="F40" s="24" t="s">
        <v>0</v>
      </c>
      <c r="G40" s="84">
        <v>2200</v>
      </c>
      <c r="H40" s="79">
        <f t="shared" si="5"/>
        <v>24200</v>
      </c>
      <c r="I40" s="4">
        <v>83026000</v>
      </c>
    </row>
    <row r="41" spans="1:9" ht="21.75" customHeight="1" x14ac:dyDescent="0.25">
      <c r="A41" s="26">
        <f t="shared" si="4"/>
        <v>7.2999999999999989</v>
      </c>
      <c r="B41" s="111" t="s">
        <v>54</v>
      </c>
      <c r="C41" s="112"/>
      <c r="D41" s="113"/>
      <c r="E41" s="24">
        <v>10</v>
      </c>
      <c r="F41" s="24" t="s">
        <v>0</v>
      </c>
      <c r="G41" s="79">
        <v>1446</v>
      </c>
      <c r="H41" s="79">
        <f t="shared" si="5"/>
        <v>14460</v>
      </c>
      <c r="I41" s="4">
        <v>83011000</v>
      </c>
    </row>
    <row r="42" spans="1:9" ht="21.75" customHeight="1" x14ac:dyDescent="0.25">
      <c r="A42" s="26">
        <f t="shared" si="4"/>
        <v>7.3999999999999986</v>
      </c>
      <c r="B42" s="111" t="s">
        <v>61</v>
      </c>
      <c r="C42" s="112"/>
      <c r="D42" s="113"/>
      <c r="E42" s="24">
        <v>15</v>
      </c>
      <c r="F42" s="24" t="s">
        <v>0</v>
      </c>
      <c r="G42" s="84">
        <v>850</v>
      </c>
      <c r="H42" s="79">
        <f t="shared" si="5"/>
        <v>12750</v>
      </c>
      <c r="I42" s="4">
        <v>83024110</v>
      </c>
    </row>
    <row r="43" spans="1:9" ht="21.75" customHeight="1" x14ac:dyDescent="0.25">
      <c r="A43" s="26">
        <f t="shared" si="4"/>
        <v>7.4999999999999982</v>
      </c>
      <c r="B43" s="111" t="s">
        <v>72</v>
      </c>
      <c r="C43" s="112"/>
      <c r="D43" s="113"/>
      <c r="E43" s="24">
        <v>5</v>
      </c>
      <c r="F43" s="24" t="s">
        <v>0</v>
      </c>
      <c r="G43" s="84">
        <v>659</v>
      </c>
      <c r="H43" s="79">
        <f t="shared" ref="H43" si="6">G43*E43</f>
        <v>3295</v>
      </c>
      <c r="I43" s="4">
        <v>83026000</v>
      </c>
    </row>
    <row r="44" spans="1:9" ht="21.75" customHeight="1" x14ac:dyDescent="0.25">
      <c r="A44" s="26">
        <f t="shared" si="4"/>
        <v>7.5999999999999979</v>
      </c>
      <c r="B44" s="111" t="s">
        <v>82</v>
      </c>
      <c r="C44" s="112"/>
      <c r="D44" s="113"/>
      <c r="E44" s="24">
        <v>1</v>
      </c>
      <c r="F44" s="24" t="s">
        <v>0</v>
      </c>
      <c r="G44" s="84">
        <v>11475</v>
      </c>
      <c r="H44" s="79">
        <f t="shared" ref="H44:H45" si="7">G44*E44</f>
        <v>11475</v>
      </c>
      <c r="I44" s="4">
        <v>83026000</v>
      </c>
    </row>
    <row r="45" spans="1:9" ht="21.75" customHeight="1" x14ac:dyDescent="0.25">
      <c r="A45" s="26">
        <f t="shared" si="4"/>
        <v>7.6999999999999975</v>
      </c>
      <c r="B45" s="111" t="s">
        <v>83</v>
      </c>
      <c r="C45" s="112"/>
      <c r="D45" s="113"/>
      <c r="E45" s="24">
        <v>1</v>
      </c>
      <c r="F45" s="24" t="s">
        <v>0</v>
      </c>
      <c r="G45" s="84">
        <v>3995</v>
      </c>
      <c r="H45" s="79">
        <f t="shared" si="7"/>
        <v>3995</v>
      </c>
      <c r="I45" s="4">
        <v>83026000</v>
      </c>
    </row>
    <row r="46" spans="1:9" ht="21.75" customHeight="1" x14ac:dyDescent="0.25">
      <c r="A46" s="26">
        <f t="shared" si="4"/>
        <v>7.7999999999999972</v>
      </c>
      <c r="B46" s="111" t="s">
        <v>55</v>
      </c>
      <c r="C46" s="112"/>
      <c r="D46" s="113"/>
      <c r="E46" s="24">
        <v>17</v>
      </c>
      <c r="F46" s="24" t="s">
        <v>0</v>
      </c>
      <c r="G46" s="84">
        <v>1709</v>
      </c>
      <c r="H46" s="79">
        <f t="shared" si="5"/>
        <v>29053</v>
      </c>
      <c r="I46" s="4">
        <v>83024190</v>
      </c>
    </row>
    <row r="47" spans="1:9" ht="21.75" customHeight="1" x14ac:dyDescent="0.25">
      <c r="A47" s="26">
        <f t="shared" si="4"/>
        <v>7.8999999999999968</v>
      </c>
      <c r="B47" s="111" t="s">
        <v>76</v>
      </c>
      <c r="C47" s="112"/>
      <c r="D47" s="113"/>
      <c r="E47" s="24">
        <v>17</v>
      </c>
      <c r="F47" s="24" t="s">
        <v>0</v>
      </c>
      <c r="G47" s="84">
        <v>1615</v>
      </c>
      <c r="H47" s="79">
        <f t="shared" si="5"/>
        <v>27455</v>
      </c>
      <c r="I47" s="4">
        <v>73089090</v>
      </c>
    </row>
    <row r="48" spans="1:9" ht="35.25" customHeight="1" x14ac:dyDescent="0.25">
      <c r="A48" s="107">
        <v>7.1</v>
      </c>
      <c r="B48" s="120" t="s">
        <v>75</v>
      </c>
      <c r="C48" s="123"/>
      <c r="D48" s="124"/>
      <c r="E48" s="26">
        <v>14</v>
      </c>
      <c r="F48" s="24" t="s">
        <v>0</v>
      </c>
      <c r="G48" s="84">
        <v>968</v>
      </c>
      <c r="H48" s="79">
        <f t="shared" si="5"/>
        <v>13552</v>
      </c>
      <c r="I48" s="4">
        <v>70071900</v>
      </c>
    </row>
    <row r="49" spans="1:9" ht="26.25" customHeight="1" x14ac:dyDescent="0.25">
      <c r="A49" s="107">
        <f>A48+0.01</f>
        <v>7.1099999999999994</v>
      </c>
      <c r="B49" s="128" t="s">
        <v>91</v>
      </c>
      <c r="C49" s="129"/>
      <c r="D49" s="130"/>
      <c r="E49" s="26">
        <v>2</v>
      </c>
      <c r="F49" s="24" t="s">
        <v>0</v>
      </c>
      <c r="G49" s="84">
        <v>2948</v>
      </c>
      <c r="H49" s="79">
        <f t="shared" si="5"/>
        <v>5896</v>
      </c>
      <c r="I49" s="4">
        <v>70071900</v>
      </c>
    </row>
    <row r="50" spans="1:9" ht="409.6" customHeight="1" x14ac:dyDescent="0.25">
      <c r="A50" s="23">
        <v>8</v>
      </c>
      <c r="B50" s="131" t="s">
        <v>92</v>
      </c>
      <c r="C50" s="132"/>
      <c r="D50" s="133"/>
      <c r="E50" s="26">
        <v>1</v>
      </c>
      <c r="F50" s="24" t="s">
        <v>0</v>
      </c>
      <c r="G50" s="84">
        <v>287182</v>
      </c>
      <c r="H50" s="79">
        <f t="shared" ref="H50:H51" si="8">G50*E50</f>
        <v>287182</v>
      </c>
      <c r="I50" s="4">
        <v>84213990</v>
      </c>
    </row>
    <row r="51" spans="1:9" ht="156" customHeight="1" x14ac:dyDescent="0.25">
      <c r="A51" s="23">
        <v>9</v>
      </c>
      <c r="B51" s="120" t="s">
        <v>93</v>
      </c>
      <c r="C51" s="123"/>
      <c r="D51" s="124"/>
      <c r="E51" s="26">
        <v>3</v>
      </c>
      <c r="F51" s="24" t="s">
        <v>0</v>
      </c>
      <c r="G51" s="84">
        <v>47895</v>
      </c>
      <c r="H51" s="79">
        <f t="shared" si="8"/>
        <v>143685</v>
      </c>
      <c r="I51" s="4">
        <v>84213990</v>
      </c>
    </row>
    <row r="52" spans="1:9" ht="21" customHeight="1" x14ac:dyDescent="0.25">
      <c r="A52" s="8"/>
      <c r="B52" s="125" t="s">
        <v>44</v>
      </c>
      <c r="C52" s="126"/>
      <c r="D52" s="127"/>
      <c r="E52" s="134" t="s">
        <v>1</v>
      </c>
      <c r="F52" s="134"/>
      <c r="G52" s="9"/>
      <c r="H52" s="10">
        <f>SUM(H17:H51)</f>
        <v>1514043.0559999999</v>
      </c>
      <c r="I52" s="39"/>
    </row>
    <row r="53" spans="1:9" ht="17.399999999999999" x14ac:dyDescent="0.25">
      <c r="A53" s="8"/>
      <c r="B53" s="125" t="s">
        <v>43</v>
      </c>
      <c r="C53" s="126"/>
      <c r="D53" s="127"/>
      <c r="E53" s="134" t="s">
        <v>1</v>
      </c>
      <c r="F53" s="134"/>
      <c r="G53" s="9"/>
      <c r="H53" s="10">
        <f>H52*10%</f>
        <v>151404.30559999999</v>
      </c>
      <c r="I53" s="58"/>
    </row>
    <row r="54" spans="1:9" ht="17.399999999999999" x14ac:dyDescent="0.25">
      <c r="A54" s="8"/>
      <c r="B54" s="125" t="s">
        <v>58</v>
      </c>
      <c r="C54" s="126"/>
      <c r="D54" s="127"/>
      <c r="E54" s="134" t="s">
        <v>1</v>
      </c>
      <c r="F54" s="134"/>
      <c r="G54" s="9"/>
      <c r="H54" s="10">
        <f>SUM(H52:H53)</f>
        <v>1665447.3615999999</v>
      </c>
      <c r="I54" s="39"/>
    </row>
    <row r="55" spans="1:9" ht="18" customHeight="1" x14ac:dyDescent="0.25">
      <c r="A55" s="49"/>
      <c r="B55" s="50"/>
      <c r="C55" s="51"/>
      <c r="D55" s="51"/>
      <c r="E55" s="50"/>
      <c r="F55" s="50"/>
      <c r="G55" s="52"/>
      <c r="H55" s="53"/>
      <c r="I55" s="54"/>
    </row>
    <row r="56" spans="1:9" ht="18" customHeight="1" x14ac:dyDescent="0.25">
      <c r="A56" s="11"/>
      <c r="B56" s="12"/>
      <c r="C56" s="13"/>
      <c r="D56" s="13"/>
      <c r="E56" s="12"/>
      <c r="F56" s="12"/>
      <c r="G56" s="14"/>
      <c r="H56" s="15"/>
      <c r="I56" s="40"/>
    </row>
    <row r="57" spans="1:9" ht="18" customHeight="1" x14ac:dyDescent="0.25">
      <c r="A57" s="19" t="s">
        <v>16</v>
      </c>
      <c r="B57" s="12"/>
      <c r="C57" s="41"/>
      <c r="D57" s="41"/>
      <c r="E57" s="12"/>
      <c r="F57" s="12"/>
      <c r="G57" s="14"/>
      <c r="H57" s="15"/>
      <c r="I57" s="40"/>
    </row>
    <row r="58" spans="1:9" ht="18" customHeight="1" x14ac:dyDescent="0.25">
      <c r="A58" s="17">
        <v>1</v>
      </c>
      <c r="B58" s="35" t="s">
        <v>18</v>
      </c>
      <c r="C58" s="18"/>
      <c r="D58" s="18" t="s">
        <v>59</v>
      </c>
      <c r="E58" s="12"/>
      <c r="F58" s="12"/>
      <c r="G58" s="14"/>
      <c r="H58" s="15"/>
      <c r="I58" s="40"/>
    </row>
    <row r="59" spans="1:9" ht="18" customHeight="1" x14ac:dyDescent="0.25">
      <c r="A59" s="17">
        <v>2</v>
      </c>
      <c r="B59" s="35" t="s">
        <v>19</v>
      </c>
      <c r="C59" s="41"/>
      <c r="D59" s="18" t="s">
        <v>29</v>
      </c>
      <c r="E59" s="104"/>
      <c r="F59" s="104"/>
      <c r="G59" s="14"/>
      <c r="H59" s="15"/>
      <c r="I59" s="40"/>
    </row>
    <row r="60" spans="1:9" ht="18" customHeight="1" x14ac:dyDescent="0.25">
      <c r="A60" s="17">
        <v>3</v>
      </c>
      <c r="B60" s="35" t="s">
        <v>20</v>
      </c>
      <c r="C60" s="41"/>
      <c r="D60" s="18" t="s">
        <v>87</v>
      </c>
      <c r="E60" s="12"/>
      <c r="F60" s="12"/>
      <c r="G60" s="14"/>
      <c r="H60" s="15"/>
      <c r="I60" s="40"/>
    </row>
    <row r="61" spans="1:9" ht="18" customHeight="1" x14ac:dyDescent="0.25">
      <c r="A61" s="17">
        <v>4</v>
      </c>
      <c r="B61" s="35" t="s">
        <v>21</v>
      </c>
      <c r="C61" s="18"/>
      <c r="D61" s="18" t="s">
        <v>46</v>
      </c>
      <c r="E61" s="12"/>
      <c r="F61" s="12"/>
      <c r="G61" s="14"/>
      <c r="H61" s="15"/>
      <c r="I61" s="40"/>
    </row>
    <row r="62" spans="1:9" ht="18" customHeight="1" x14ac:dyDescent="0.35">
      <c r="A62" s="17">
        <v>5</v>
      </c>
      <c r="B62" s="35" t="s">
        <v>22</v>
      </c>
      <c r="C62" s="18"/>
      <c r="D62" s="80" t="s">
        <v>57</v>
      </c>
      <c r="E62" s="12"/>
      <c r="F62" s="12"/>
      <c r="G62" s="14"/>
      <c r="H62" s="15"/>
      <c r="I62" s="40"/>
    </row>
    <row r="63" spans="1:9" ht="18" customHeight="1" x14ac:dyDescent="0.35">
      <c r="A63" s="17">
        <v>6</v>
      </c>
      <c r="B63" s="35" t="s">
        <v>17</v>
      </c>
      <c r="C63" s="18"/>
      <c r="D63" s="80" t="s">
        <v>56</v>
      </c>
      <c r="E63" s="12"/>
      <c r="F63" s="12"/>
      <c r="G63" s="14"/>
      <c r="H63" s="16"/>
      <c r="I63" s="40"/>
    </row>
    <row r="64" spans="1:9" ht="18" customHeight="1" x14ac:dyDescent="0.35">
      <c r="A64" s="17"/>
      <c r="B64" s="12"/>
      <c r="C64" s="42"/>
      <c r="D64" s="81" t="s">
        <v>30</v>
      </c>
      <c r="E64" s="12"/>
      <c r="F64" s="12"/>
      <c r="G64" s="14"/>
      <c r="H64" s="15"/>
      <c r="I64" s="40"/>
    </row>
    <row r="65" spans="1:9" ht="18" customHeight="1" x14ac:dyDescent="0.25">
      <c r="A65" s="17">
        <v>7</v>
      </c>
      <c r="B65" s="35" t="s">
        <v>23</v>
      </c>
      <c r="C65" s="57"/>
      <c r="D65" s="18" t="s">
        <v>31</v>
      </c>
      <c r="E65" s="12"/>
      <c r="F65" s="12"/>
      <c r="G65" s="14"/>
      <c r="H65" s="16"/>
      <c r="I65" s="40"/>
    </row>
    <row r="66" spans="1:9" ht="18" customHeight="1" x14ac:dyDescent="0.25">
      <c r="A66" s="17">
        <v>8</v>
      </c>
      <c r="B66" s="35" t="s">
        <v>24</v>
      </c>
      <c r="C66" s="13"/>
      <c r="D66" s="18" t="s">
        <v>86</v>
      </c>
      <c r="E66" s="12"/>
      <c r="F66" s="12"/>
      <c r="G66" s="14"/>
      <c r="H66" s="15"/>
      <c r="I66" s="40"/>
    </row>
    <row r="67" spans="1:9" ht="18" customHeight="1" x14ac:dyDescent="0.25">
      <c r="A67" s="17"/>
      <c r="B67" s="14"/>
      <c r="C67" s="13"/>
      <c r="D67" s="18" t="s">
        <v>32</v>
      </c>
      <c r="E67" s="12"/>
      <c r="F67" s="12"/>
      <c r="G67" s="14"/>
      <c r="H67" s="15"/>
      <c r="I67" s="40"/>
    </row>
    <row r="68" spans="1:9" ht="18" customHeight="1" x14ac:dyDescent="0.25">
      <c r="A68" s="17">
        <v>9</v>
      </c>
      <c r="B68" s="35" t="s">
        <v>25</v>
      </c>
      <c r="C68" s="13"/>
      <c r="D68" s="18" t="s">
        <v>33</v>
      </c>
      <c r="E68" s="12"/>
      <c r="F68" s="12"/>
      <c r="G68" s="14"/>
      <c r="H68" s="15"/>
      <c r="I68" s="40"/>
    </row>
    <row r="69" spans="1:9" ht="18" customHeight="1" x14ac:dyDescent="0.25">
      <c r="A69" s="17">
        <v>10</v>
      </c>
      <c r="B69" s="35" t="s">
        <v>26</v>
      </c>
      <c r="C69" s="18"/>
      <c r="D69" s="18" t="s">
        <v>34</v>
      </c>
      <c r="E69" s="12"/>
      <c r="F69" s="12"/>
      <c r="G69" s="14"/>
      <c r="H69" s="15"/>
      <c r="I69" s="40"/>
    </row>
    <row r="70" spans="1:9" ht="18" customHeight="1" x14ac:dyDescent="0.25">
      <c r="A70" s="17">
        <v>11</v>
      </c>
      <c r="B70" s="35" t="s">
        <v>27</v>
      </c>
      <c r="C70" s="18"/>
      <c r="D70" s="18"/>
      <c r="E70" s="12"/>
      <c r="F70" s="12"/>
      <c r="G70" s="14"/>
      <c r="H70" s="15"/>
      <c r="I70" s="40"/>
    </row>
    <row r="71" spans="1:9" ht="18" customHeight="1" x14ac:dyDescent="0.25">
      <c r="A71" s="17"/>
      <c r="B71" s="14"/>
      <c r="C71" s="18"/>
      <c r="D71" s="18"/>
      <c r="E71" s="12"/>
      <c r="F71" s="12"/>
      <c r="G71" s="14"/>
      <c r="H71" s="15"/>
      <c r="I71" s="40"/>
    </row>
    <row r="72" spans="1:9" ht="18" customHeight="1" x14ac:dyDescent="0.25">
      <c r="A72" s="19" t="s">
        <v>28</v>
      </c>
      <c r="B72" s="14"/>
      <c r="C72" s="18"/>
      <c r="D72" s="18"/>
      <c r="E72" s="12"/>
      <c r="F72" s="12"/>
      <c r="G72" s="14"/>
      <c r="H72" s="15"/>
      <c r="I72" s="40"/>
    </row>
    <row r="73" spans="1:9" ht="18" customHeight="1" x14ac:dyDescent="0.25">
      <c r="A73" s="20"/>
      <c r="B73" s="14"/>
      <c r="C73" s="18"/>
      <c r="D73" s="18"/>
      <c r="E73" s="12"/>
      <c r="F73" s="12"/>
      <c r="G73" s="14"/>
      <c r="H73" s="15"/>
      <c r="I73" s="40"/>
    </row>
    <row r="74" spans="1:9" ht="18" customHeight="1" x14ac:dyDescent="0.25">
      <c r="A74" s="20"/>
      <c r="B74" s="14"/>
      <c r="C74" s="18"/>
      <c r="D74" s="18"/>
      <c r="E74" s="12"/>
      <c r="F74" s="12"/>
      <c r="G74" s="14"/>
      <c r="H74" s="15"/>
      <c r="I74" s="40"/>
    </row>
    <row r="75" spans="1:9" ht="18" customHeight="1" x14ac:dyDescent="0.25">
      <c r="A75" s="20"/>
      <c r="B75" s="14"/>
      <c r="C75" s="18"/>
      <c r="D75" s="18"/>
      <c r="E75" s="12"/>
      <c r="F75" s="12"/>
      <c r="G75" s="14"/>
      <c r="H75" s="15"/>
      <c r="I75" s="40"/>
    </row>
    <row r="76" spans="1:9" ht="18" customHeight="1" x14ac:dyDescent="0.25">
      <c r="A76" s="19" t="s">
        <v>35</v>
      </c>
      <c r="B76" s="14"/>
      <c r="C76" s="18"/>
      <c r="D76" s="18"/>
      <c r="E76" s="12"/>
      <c r="F76" s="12"/>
      <c r="G76" s="14"/>
      <c r="H76" s="15"/>
      <c r="I76" s="40"/>
    </row>
    <row r="77" spans="1:9" ht="18" customHeight="1" x14ac:dyDescent="0.25">
      <c r="A77" s="61"/>
      <c r="B77" s="21"/>
      <c r="C77" s="43"/>
      <c r="D77" s="43"/>
      <c r="E77" s="22"/>
      <c r="F77" s="22"/>
      <c r="G77" s="21"/>
      <c r="H77" s="44"/>
      <c r="I77" s="45"/>
    </row>
    <row r="84" spans="3:4" x14ac:dyDescent="0.25">
      <c r="C84" s="48"/>
      <c r="D84" s="48"/>
    </row>
  </sheetData>
  <mergeCells count="43">
    <mergeCell ref="A15:I15"/>
    <mergeCell ref="E53:F53"/>
    <mergeCell ref="B54:D54"/>
    <mergeCell ref="E54:F54"/>
    <mergeCell ref="A2:I2"/>
    <mergeCell ref="E52:F52"/>
    <mergeCell ref="B52:D52"/>
    <mergeCell ref="B16:D16"/>
    <mergeCell ref="B22:D22"/>
    <mergeCell ref="B20:D20"/>
    <mergeCell ref="B38:D38"/>
    <mergeCell ref="B39:D39"/>
    <mergeCell ref="B40:D40"/>
    <mergeCell ref="B48:D48"/>
    <mergeCell ref="B31:D31"/>
    <mergeCell ref="B18:D18"/>
    <mergeCell ref="B17:D17"/>
    <mergeCell ref="B53:D53"/>
    <mergeCell ref="B46:D46"/>
    <mergeCell ref="B41:D41"/>
    <mergeCell ref="B42:D42"/>
    <mergeCell ref="B43:D43"/>
    <mergeCell ref="B47:D47"/>
    <mergeCell ref="B49:D49"/>
    <mergeCell ref="B50:D50"/>
    <mergeCell ref="B51:D51"/>
    <mergeCell ref="B21:D21"/>
    <mergeCell ref="B32:D32"/>
    <mergeCell ref="B27:D27"/>
    <mergeCell ref="B28:D28"/>
    <mergeCell ref="B23:D23"/>
    <mergeCell ref="B25:D25"/>
    <mergeCell ref="B26:D26"/>
    <mergeCell ref="B30:D30"/>
    <mergeCell ref="B29:D29"/>
    <mergeCell ref="B33:D33"/>
    <mergeCell ref="B35:D35"/>
    <mergeCell ref="B44:D44"/>
    <mergeCell ref="B45:D45"/>
    <mergeCell ref="B24:D24"/>
    <mergeCell ref="B34:D34"/>
    <mergeCell ref="B36:D36"/>
    <mergeCell ref="B37:D37"/>
  </mergeCells>
  <pageMargins left="0.31496062992125984" right="0.31496062992125984" top="0.6692913385826772" bottom="0.62992125984251968" header="0.31496062992125984" footer="0.31496062992125984"/>
  <pageSetup paperSize="9" scale="63" fitToHeight="2" orientation="portrait" horizontalDpi="144" verticalDpi="144" r:id="rId1"/>
  <headerFooter>
    <oddFooter>Page &amp;P of &amp;N</oddFooter>
  </headerFooter>
  <rowBreaks count="1" manualBreakCount="1">
    <brk id="54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Prices</vt:lpstr>
      <vt:lpstr>Prices!Print_Area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Sekhar</dc:creator>
  <cp:lastModifiedBy>shiva manohar</cp:lastModifiedBy>
  <cp:lastPrinted>2023-12-15T08:04:32Z</cp:lastPrinted>
  <dcterms:created xsi:type="dcterms:W3CDTF">1996-10-14T23:33:28Z</dcterms:created>
  <dcterms:modified xsi:type="dcterms:W3CDTF">2023-12-15T10:23:48Z</dcterms:modified>
</cp:coreProperties>
</file>