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sta\IVF\Quotations\MGPS\IVF-GANDHI\"/>
    </mc:Choice>
  </mc:AlternateContent>
  <xr:revisionPtr revIDLastSave="0" documentId="13_ncr:1_{AE0AA433-CFDF-4C75-B36D-4530EBCF39A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able 1 (3)" sheetId="3" r:id="rId1"/>
    <sheet name="Table 1 (2)" sheetId="2" r:id="rId2"/>
    <sheet name="Table 1" sheetId="1" r:id="rId3"/>
  </sheets>
  <definedNames>
    <definedName name="_xlnm.Print_Area" localSheetId="2">'Table 1'!$A$6:$J$51</definedName>
    <definedName name="_xlnm.Print_Area" localSheetId="1">'Table 1 (2)'!$A$1:$J$36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3" i="3"/>
  <c r="P31" i="3"/>
  <c r="Q31" i="3" s="1"/>
  <c r="P29" i="3"/>
  <c r="Q29" i="3" s="1"/>
  <c r="P28" i="3"/>
  <c r="Q28" i="3" s="1"/>
  <c r="P27" i="3"/>
  <c r="Q27" i="3" s="1"/>
  <c r="P26" i="3"/>
  <c r="Q26" i="3" s="1"/>
  <c r="P23" i="3"/>
  <c r="Q23" i="3" s="1"/>
  <c r="P22" i="3"/>
  <c r="Q22" i="3" s="1"/>
  <c r="P21" i="3"/>
  <c r="Q21" i="3" s="1"/>
  <c r="P20" i="3"/>
  <c r="Q20" i="3" s="1"/>
  <c r="P19" i="3"/>
  <c r="Q19" i="3" s="1"/>
  <c r="Q17" i="3"/>
  <c r="Q16" i="3"/>
  <c r="Q15" i="3"/>
  <c r="Q14" i="3"/>
  <c r="Q13" i="3"/>
  <c r="Q12" i="3"/>
  <c r="Q11" i="3"/>
  <c r="Q10" i="3"/>
  <c r="Q9" i="3"/>
  <c r="Q8" i="3"/>
  <c r="Q6" i="3"/>
  <c r="Q5" i="3"/>
  <c r="Q4" i="3"/>
  <c r="P3" i="3"/>
  <c r="H30" i="2"/>
  <c r="I30" i="2" s="1"/>
  <c r="H28" i="2"/>
  <c r="I28" i="2" s="1"/>
  <c r="H27" i="2"/>
  <c r="I27" i="2" s="1"/>
  <c r="H26" i="2"/>
  <c r="I26" i="2" s="1"/>
  <c r="H25" i="2"/>
  <c r="I25" i="2" s="1"/>
  <c r="H22" i="2"/>
  <c r="I22" i="2" s="1"/>
  <c r="H21" i="2"/>
  <c r="I21" i="2" s="1"/>
  <c r="H20" i="2"/>
  <c r="I20" i="2" s="1"/>
  <c r="H19" i="2"/>
  <c r="I19" i="2" s="1"/>
  <c r="H18" i="2"/>
  <c r="I18" i="2" s="1"/>
  <c r="I16" i="2"/>
  <c r="I15" i="2"/>
  <c r="I14" i="2"/>
  <c r="I13" i="2"/>
  <c r="I12" i="2"/>
  <c r="I11" i="2"/>
  <c r="I10" i="2"/>
  <c r="I9" i="2"/>
  <c r="I8" i="2"/>
  <c r="I7" i="2"/>
  <c r="I5" i="2"/>
  <c r="I4" i="2"/>
  <c r="I3" i="2"/>
  <c r="H2" i="2"/>
  <c r="I2" i="2" s="1"/>
  <c r="H35" i="1"/>
  <c r="I35" i="1" s="1"/>
  <c r="H33" i="1"/>
  <c r="I33" i="1" s="1"/>
  <c r="H32" i="1"/>
  <c r="I32" i="1" s="1"/>
  <c r="H31" i="1"/>
  <c r="I31" i="1" s="1"/>
  <c r="H30" i="1"/>
  <c r="I30" i="1" s="1"/>
  <c r="P32" i="3" l="1"/>
  <c r="Q34" i="3" s="1"/>
  <c r="Q35" i="3" s="1"/>
  <c r="Q36" i="3" s="1"/>
  <c r="Q3" i="3"/>
  <c r="Q32" i="3" s="1"/>
  <c r="I31" i="2"/>
  <c r="H31" i="2"/>
  <c r="I33" i="2" s="1"/>
  <c r="I27" i="1"/>
  <c r="H27" i="1"/>
  <c r="H26" i="1"/>
  <c r="I26" i="1" s="1"/>
  <c r="H25" i="1"/>
  <c r="I25" i="1" s="1"/>
  <c r="H24" i="1"/>
  <c r="I24" i="1" s="1"/>
  <c r="H23" i="1"/>
  <c r="I23" i="1" s="1"/>
  <c r="I18" i="1"/>
  <c r="I19" i="1"/>
  <c r="I20" i="1"/>
  <c r="I21" i="1"/>
  <c r="I13" i="1"/>
  <c r="I14" i="1"/>
  <c r="I15" i="1"/>
  <c r="I16" i="1"/>
  <c r="I17" i="1"/>
  <c r="I12" i="1"/>
  <c r="I10" i="1"/>
  <c r="I9" i="1"/>
  <c r="I8" i="1"/>
  <c r="H7" i="1"/>
  <c r="I7" i="1" s="1"/>
  <c r="I34" i="2" l="1"/>
  <c r="I35" i="2" s="1"/>
  <c r="I36" i="1"/>
  <c r="H36" i="1"/>
  <c r="I38" i="1" s="1"/>
  <c r="I39" i="1" l="1"/>
  <c r="I40" i="1" s="1"/>
</calcChain>
</file>

<file path=xl/sharedStrings.xml><?xml version="1.0" encoding="utf-8"?>
<sst xmlns="http://schemas.openxmlformats.org/spreadsheetml/2006/main" count="492" uniqueCount="150">
  <si>
    <r>
      <rPr>
        <b/>
        <sz val="11"/>
        <rFont val="Calibri"/>
        <family val="1"/>
      </rPr>
      <t>Pro Forma INVOICE</t>
    </r>
  </si>
  <si>
    <r>
      <rPr>
        <b/>
        <sz val="10"/>
        <rFont val="Calibri"/>
        <family val="1"/>
      </rPr>
      <t xml:space="preserve">GSTIN No. : 07AZFPM8502P1ZV                         Mob. No: 9971-087-971
</t>
    </r>
    <r>
      <rPr>
        <sz val="22"/>
        <color rgb="FF00508C"/>
        <rFont val="Times New Roman"/>
        <family val="1"/>
      </rPr>
      <t xml:space="preserve">LSS ENGINEERING
</t>
    </r>
    <r>
      <rPr>
        <sz val="10"/>
        <rFont val="Times New Roman"/>
        <family val="1"/>
      </rPr>
      <t>“LIFE SUPPORT SYSTEM”</t>
    </r>
  </si>
  <si>
    <r>
      <rPr>
        <sz val="10"/>
        <rFont val="Calibri"/>
        <family val="1"/>
      </rPr>
      <t xml:space="preserve">Pro Forma Invoice No.
</t>
    </r>
    <r>
      <rPr>
        <b/>
        <sz val="11"/>
        <rFont val="Calibri"/>
        <family val="1"/>
      </rPr>
      <t>LS/274/2908/23-24</t>
    </r>
  </si>
  <si>
    <r>
      <rPr>
        <sz val="10"/>
        <rFont val="Calibri"/>
        <family val="1"/>
      </rPr>
      <t>A-3, Pocket-17, Sector-22, Rohini, New Delhi-110086</t>
    </r>
  </si>
  <si>
    <r>
      <rPr>
        <sz val="10"/>
        <rFont val="Calibri"/>
        <family val="1"/>
      </rPr>
      <t xml:space="preserve">Date:
</t>
    </r>
    <r>
      <rPr>
        <b/>
        <sz val="10"/>
        <rFont val="Calibri"/>
        <family val="1"/>
      </rPr>
      <t>27-10-2023</t>
    </r>
  </si>
  <si>
    <r>
      <rPr>
        <sz val="10"/>
        <rFont val="Times New Roman"/>
        <family val="1"/>
      </rPr>
      <t xml:space="preserve">Customer's GSTIN/UIN:
</t>
    </r>
    <r>
      <rPr>
        <sz val="10"/>
        <rFont val="Times New Roman"/>
        <family val="1"/>
      </rPr>
      <t>……………………………………</t>
    </r>
  </si>
  <si>
    <r>
      <rPr>
        <sz val="10"/>
        <rFont val="Calibri"/>
        <family val="1"/>
      </rPr>
      <t xml:space="preserve">Tax is payable on Reverse Charge Yes/No : </t>
    </r>
    <r>
      <rPr>
        <b/>
        <sz val="10"/>
        <rFont val="Calibri"/>
        <family val="1"/>
      </rPr>
      <t>No</t>
    </r>
  </si>
  <si>
    <r>
      <rPr>
        <b/>
        <sz val="11"/>
        <rFont val="Calibri"/>
        <family val="1"/>
      </rPr>
      <t>S. No</t>
    </r>
  </si>
  <si>
    <r>
      <rPr>
        <b/>
        <sz val="11"/>
        <rFont val="Calibri"/>
        <family val="1"/>
      </rPr>
      <t>Product Description</t>
    </r>
  </si>
  <si>
    <r>
      <rPr>
        <b/>
        <sz val="11"/>
        <rFont val="Calibri"/>
        <family val="1"/>
      </rPr>
      <t>Unit</t>
    </r>
  </si>
  <si>
    <r>
      <rPr>
        <b/>
        <u/>
        <sz val="9.5"/>
        <rFont val="Arial"/>
        <family val="2"/>
      </rPr>
      <t xml:space="preserve">Oxygen Main Manifold:
</t>
    </r>
    <r>
      <rPr>
        <sz val="9.5"/>
        <rFont val="Arial MT"/>
        <family val="2"/>
      </rPr>
      <t xml:space="preserve">SITC of </t>
    </r>
    <r>
      <rPr>
        <b/>
        <sz val="9.5"/>
        <rFont val="Arial"/>
        <family val="2"/>
      </rPr>
      <t xml:space="preserve">Emergency Oxygen Manifold maximum for 1+1 </t>
    </r>
    <r>
      <rPr>
        <sz val="9.5"/>
        <rFont val="Arial MT"/>
        <family val="2"/>
      </rPr>
      <t>D-type Gas Cylinders complete with separate NRVs, tail pipes and brass fittings for each cylindes.</t>
    </r>
  </si>
  <si>
    <r>
      <rPr>
        <sz val="9.5"/>
        <rFont val="Arial MT"/>
        <family val="2"/>
      </rPr>
      <t>Set</t>
    </r>
  </si>
  <si>
    <r>
      <rPr>
        <b/>
        <u/>
        <sz val="9.5"/>
        <rFont val="Arial"/>
        <family val="2"/>
      </rPr>
      <t>Fully Automatic Control Panel for Oxygen </t>
    </r>
    <r>
      <rPr>
        <b/>
        <sz val="9.5"/>
        <rFont val="Arial"/>
        <family val="2"/>
      </rPr>
      <t xml:space="preserve"> </t>
    </r>
    <r>
      <rPr>
        <b/>
        <u/>
        <sz val="9.5"/>
        <rFont val="Arial"/>
        <family val="2"/>
      </rPr>
      <t xml:space="preserve">System:
</t>
    </r>
    <r>
      <rPr>
        <sz val="9.5"/>
        <rFont val="Arial MT"/>
        <family val="2"/>
      </rPr>
      <t>Supply, installation and commissioning of Fully Automatic control panel for unintrupted Oxygen supply</t>
    </r>
  </si>
  <si>
    <r>
      <rPr>
        <sz val="9.5"/>
        <rFont val="Arial MT"/>
        <family val="2"/>
      </rPr>
      <t>1,16,786</t>
    </r>
  </si>
  <si>
    <r>
      <rPr>
        <sz val="9.5"/>
        <rFont val="Arial MT"/>
        <family val="2"/>
      </rPr>
      <t xml:space="preserve">SITC of Oxygen Outlet with matching probe as per HTM-2022/02-01 of UK/ NFPA 99C of USA
</t>
    </r>
    <r>
      <rPr>
        <sz val="9.5"/>
        <rFont val="Arial MT"/>
        <family val="2"/>
      </rPr>
      <t>as per enclosed technical Specification.</t>
    </r>
  </si>
  <si>
    <r>
      <rPr>
        <sz val="9.5"/>
        <rFont val="Arial MT"/>
        <family val="2"/>
      </rPr>
      <t>Nos</t>
    </r>
  </si>
  <si>
    <r>
      <rPr>
        <sz val="9.5"/>
        <rFont val="Arial MT"/>
        <family val="2"/>
      </rPr>
      <t>SITC of Oxygen Flowmeter with Humidifier bottle, CE certified with four digit number as per enclosed technical specification</t>
    </r>
  </si>
  <si>
    <r>
      <rPr>
        <b/>
        <sz val="9.5"/>
        <rFont val="Arial"/>
        <family val="2"/>
      </rPr>
      <t>B</t>
    </r>
  </si>
  <si>
    <r>
      <rPr>
        <b/>
        <sz val="9.5"/>
        <rFont val="Arial"/>
        <family val="2"/>
      </rPr>
      <t>Trigas System</t>
    </r>
  </si>
  <si>
    <r>
      <rPr>
        <b/>
        <u/>
        <sz val="9.5"/>
        <rFont val="Arial"/>
        <family val="2"/>
      </rPr>
      <t xml:space="preserve">Trigas Emergency Manifold:
</t>
    </r>
    <r>
      <rPr>
        <sz val="9.5"/>
        <rFont val="Arial MT"/>
        <family val="2"/>
      </rPr>
      <t xml:space="preserve">SITC of </t>
    </r>
    <r>
      <rPr>
        <b/>
        <sz val="9.5"/>
        <rFont val="Arial"/>
        <family val="2"/>
      </rPr>
      <t xml:space="preserve">Emergency Trigas Manifold maximum for 1+1 </t>
    </r>
    <r>
      <rPr>
        <sz val="9.5"/>
        <rFont val="Arial MT"/>
        <family val="2"/>
      </rPr>
      <t>D-type Gas Cylinders complete with separate NRVs, tail pipes and brass fittings for each cylinders.</t>
    </r>
  </si>
  <si>
    <r>
      <rPr>
        <b/>
        <u/>
        <sz val="9.5"/>
        <rFont val="Arial"/>
        <family val="2"/>
      </rPr>
      <t>Fully Automatic Control Panel for Trigas </t>
    </r>
    <r>
      <rPr>
        <b/>
        <sz val="9.5"/>
        <rFont val="Arial"/>
        <family val="2"/>
      </rPr>
      <t xml:space="preserve"> </t>
    </r>
    <r>
      <rPr>
        <b/>
        <u/>
        <sz val="9.5"/>
        <rFont val="Arial"/>
        <family val="2"/>
      </rPr>
      <t xml:space="preserve">System:
</t>
    </r>
    <r>
      <rPr>
        <sz val="9.5"/>
        <rFont val="Arial MT"/>
        <family val="2"/>
      </rPr>
      <t>Supply, installation and commissioning of Fully Automatic control panel for unintrupted Nirous Oxide supply.</t>
    </r>
  </si>
  <si>
    <r>
      <rPr>
        <sz val="9.5"/>
        <rFont val="Arial MT"/>
        <family val="2"/>
      </rPr>
      <t xml:space="preserve">SITC of </t>
    </r>
    <r>
      <rPr>
        <b/>
        <sz val="9.5"/>
        <rFont val="Arial"/>
        <family val="2"/>
      </rPr>
      <t xml:space="preserve">Nitrous Outlet </t>
    </r>
    <r>
      <rPr>
        <sz val="9.5"/>
        <rFont val="Arial MT"/>
        <family val="2"/>
      </rPr>
      <t xml:space="preserve">with matching probe as per HTM-2022/02-01 of UK/ NFPA 99C of USA
</t>
    </r>
    <r>
      <rPr>
        <sz val="9.5"/>
        <rFont val="Arial MT"/>
        <family val="2"/>
      </rPr>
      <t>as per enclosed technical Specification.</t>
    </r>
  </si>
  <si>
    <r>
      <rPr>
        <b/>
        <sz val="9.5"/>
        <rFont val="Arial"/>
        <family val="2"/>
      </rPr>
      <t>C</t>
    </r>
  </si>
  <si>
    <r>
      <rPr>
        <b/>
        <sz val="9.5"/>
        <rFont val="Arial"/>
        <family val="2"/>
      </rPr>
      <t>CO2 System</t>
    </r>
  </si>
  <si>
    <r>
      <rPr>
        <b/>
        <u/>
        <sz val="9.5"/>
        <rFont val="Arial"/>
        <family val="2"/>
      </rPr>
      <t xml:space="preserve">CO2 Emergency Manifold:
</t>
    </r>
    <r>
      <rPr>
        <sz val="9.5"/>
        <rFont val="Arial MT"/>
        <family val="2"/>
      </rPr>
      <t xml:space="preserve">SITC of </t>
    </r>
    <r>
      <rPr>
        <b/>
        <sz val="9.5"/>
        <rFont val="Arial"/>
        <family val="2"/>
      </rPr>
      <t xml:space="preserve">EmergencyCO2 Manifold maximum for 2 </t>
    </r>
    <r>
      <rPr>
        <sz val="9.5"/>
        <rFont val="Arial MT"/>
        <family val="2"/>
      </rPr>
      <t xml:space="preserve">D-type Gas Cylinders complete with separate NRVs, tail pipes and brass fittings for
</t>
    </r>
    <r>
      <rPr>
        <sz val="9.5"/>
        <rFont val="Arial MT"/>
        <family val="2"/>
      </rPr>
      <t>each cylinders</t>
    </r>
  </si>
  <si>
    <r>
      <rPr>
        <b/>
        <u/>
        <sz val="9.5"/>
        <rFont val="Arial"/>
        <family val="2"/>
      </rPr>
      <t>Fully Automatic Control Panel for CO2 </t>
    </r>
    <r>
      <rPr>
        <b/>
        <sz val="9.5"/>
        <rFont val="Arial"/>
        <family val="2"/>
      </rPr>
      <t xml:space="preserve"> </t>
    </r>
    <r>
      <rPr>
        <b/>
        <u/>
        <sz val="9.5"/>
        <rFont val="Arial"/>
        <family val="2"/>
      </rPr>
      <t xml:space="preserve">System:
</t>
    </r>
    <r>
      <rPr>
        <sz val="9.5"/>
        <rFont val="Arial MT"/>
        <family val="2"/>
      </rPr>
      <t>Supply, installation and commissioning of Fully Automatic control panel for unintrupted Nirous Oxide supply.</t>
    </r>
  </si>
  <si>
    <r>
      <rPr>
        <sz val="9.5"/>
        <rFont val="Arial MT"/>
        <family val="2"/>
      </rPr>
      <t xml:space="preserve">SITC of CO2 Outlet with matching probe as per HTM-2022/02-01 of UK/ NFPA 99C of USA as
</t>
    </r>
    <r>
      <rPr>
        <sz val="9.5"/>
        <rFont val="Arial MT"/>
        <family val="2"/>
      </rPr>
      <t>per enclosed technical Specification.</t>
    </r>
  </si>
  <si>
    <r>
      <rPr>
        <b/>
        <sz val="9.5"/>
        <rFont val="Arial"/>
        <family val="2"/>
      </rPr>
      <t>D</t>
    </r>
  </si>
  <si>
    <r>
      <rPr>
        <b/>
        <u/>
        <sz val="9.5"/>
        <rFont val="Arial"/>
        <family val="2"/>
      </rPr>
      <t xml:space="preserve">CO2 Manifold
</t>
    </r>
    <r>
      <rPr>
        <sz val="9.5"/>
        <rFont val="Arial MT"/>
        <family val="2"/>
      </rPr>
      <t xml:space="preserve">SITC of </t>
    </r>
    <r>
      <rPr>
        <b/>
        <sz val="9.5"/>
        <rFont val="Arial"/>
        <family val="2"/>
      </rPr>
      <t xml:space="preserve">EmergencyCO2 Manifold maximum for 2 </t>
    </r>
    <r>
      <rPr>
        <sz val="9.5"/>
        <rFont val="Arial MT"/>
        <family val="2"/>
      </rPr>
      <t>D-type Gas Cylinders complete with separate NRVs, Copper tail pipes and brass fittings for each cylinders with double stage double gauge high pressure regulator</t>
    </r>
  </si>
  <si>
    <r>
      <rPr>
        <b/>
        <sz val="9.5"/>
        <rFont val="Arial"/>
        <family val="2"/>
      </rPr>
      <t>E</t>
    </r>
  </si>
  <si>
    <r>
      <rPr>
        <b/>
        <u/>
        <sz val="9.5"/>
        <rFont val="Arial"/>
        <family val="2"/>
      </rPr>
      <t xml:space="preserve">N2O Manifold
</t>
    </r>
    <r>
      <rPr>
        <sz val="9.5"/>
        <rFont val="Arial MT"/>
        <family val="2"/>
      </rPr>
      <t xml:space="preserve">SITC of </t>
    </r>
    <r>
      <rPr>
        <b/>
        <sz val="9.5"/>
        <rFont val="Arial"/>
        <family val="2"/>
      </rPr>
      <t xml:space="preserve">N2O Manifold maximum for 2 </t>
    </r>
    <r>
      <rPr>
        <sz val="9.5"/>
        <rFont val="Arial MT"/>
        <family val="2"/>
      </rPr>
      <t>D-type Gas Cylinders complete with separate NRVs, Copper tail pipes and brass fittings for each cylinders with double stage double gauge high pressure regulator</t>
    </r>
  </si>
  <si>
    <r>
      <rPr>
        <b/>
        <sz val="9.5"/>
        <rFont val="Arial"/>
        <family val="2"/>
      </rPr>
      <t>F</t>
    </r>
  </si>
  <si>
    <r>
      <rPr>
        <sz val="9.5"/>
        <rFont val="Arial MT"/>
        <family val="2"/>
      </rPr>
      <t xml:space="preserve">SITC of </t>
    </r>
    <r>
      <rPr>
        <b/>
        <sz val="9.5"/>
        <rFont val="Arial"/>
        <family val="2"/>
      </rPr>
      <t xml:space="preserve">Medical Air-4 Outlet </t>
    </r>
    <r>
      <rPr>
        <sz val="9.5"/>
        <rFont val="Arial MT"/>
        <family val="2"/>
      </rPr>
      <t>with matching probe as per HTM-2022/02-01 of UK/ NFPA 99C of USA as per enclosed technical Specification.</t>
    </r>
  </si>
  <si>
    <r>
      <rPr>
        <b/>
        <sz val="9.5"/>
        <rFont val="Arial"/>
        <family val="2"/>
      </rPr>
      <t>G</t>
    </r>
  </si>
  <si>
    <r>
      <rPr>
        <b/>
        <sz val="9.5"/>
        <rFont val="Arial"/>
        <family val="2"/>
      </rPr>
      <t>Copper Pipes: Lloyd's certified</t>
    </r>
    <r>
      <rPr>
        <sz val="9.5"/>
        <rFont val="Arial MT"/>
        <family val="2"/>
      </rPr>
      <t xml:space="preserve">sed will be solid drawn, seamless, deoxidized, non arsenical, half hard, tempered   and degreased,
</t>
    </r>
    <r>
      <rPr>
        <sz val="9.5"/>
        <rFont val="Arial MT"/>
        <family val="2"/>
      </rPr>
      <t>manufactured   as per EN13348:2016</t>
    </r>
  </si>
  <si>
    <r>
      <rPr>
        <sz val="9.5"/>
        <rFont val="Arial MT"/>
        <family val="2"/>
      </rPr>
      <t xml:space="preserve">Maxfl ow/ Man
</t>
    </r>
    <r>
      <rPr>
        <sz val="9.5"/>
        <rFont val="Arial MT"/>
        <family val="2"/>
      </rPr>
      <t>dev</t>
    </r>
  </si>
  <si>
    <r>
      <rPr>
        <sz val="9.5"/>
        <rFont val="Arial MT"/>
        <family val="2"/>
      </rPr>
      <t>*</t>
    </r>
  </si>
  <si>
    <r>
      <rPr>
        <b/>
        <sz val="9.5"/>
        <rFont val="Arial"/>
        <family val="2"/>
      </rPr>
      <t xml:space="preserve">Copper Pipe 12 mm </t>
    </r>
    <r>
      <rPr>
        <sz val="9.5"/>
        <rFont val="Arial MT"/>
        <family val="2"/>
      </rPr>
      <t>OD X 1 mm thick</t>
    </r>
  </si>
  <si>
    <r>
      <rPr>
        <sz val="9.5"/>
        <rFont val="Arial MT"/>
        <family val="2"/>
      </rPr>
      <t>Mtr.</t>
    </r>
  </si>
  <si>
    <r>
      <rPr>
        <b/>
        <sz val="9.5"/>
        <rFont val="Arial"/>
        <family val="2"/>
      </rPr>
      <t xml:space="preserve">Copper Pipe 15 mm </t>
    </r>
    <r>
      <rPr>
        <sz val="9.5"/>
        <rFont val="Arial MT"/>
        <family val="2"/>
      </rPr>
      <t>OD X 1 mm thick</t>
    </r>
  </si>
  <si>
    <r>
      <rPr>
        <b/>
        <sz val="9.5"/>
        <rFont val="Arial"/>
        <family val="2"/>
      </rPr>
      <t xml:space="preserve">Copper Pipe 22 mm </t>
    </r>
    <r>
      <rPr>
        <sz val="9.5"/>
        <rFont val="Arial MT"/>
        <family val="2"/>
      </rPr>
      <t>OD X 1 mm thick</t>
    </r>
  </si>
  <si>
    <r>
      <rPr>
        <b/>
        <sz val="9.5"/>
        <rFont val="Arial"/>
        <family val="2"/>
      </rPr>
      <t xml:space="preserve">Copper Pipe 28 mm </t>
    </r>
    <r>
      <rPr>
        <sz val="9.5"/>
        <rFont val="Arial MT"/>
        <family val="2"/>
      </rPr>
      <t>OD X 1 mm thick</t>
    </r>
  </si>
  <si>
    <r>
      <rPr>
        <b/>
        <sz val="9.5"/>
        <rFont val="Arial"/>
        <family val="2"/>
      </rPr>
      <t>H</t>
    </r>
  </si>
  <si>
    <r>
      <rPr>
        <b/>
        <sz val="9.5"/>
        <rFont val="Arial"/>
        <family val="2"/>
      </rPr>
      <t xml:space="preserve">Area Alarm
</t>
    </r>
    <r>
      <rPr>
        <sz val="9.5"/>
        <rFont val="Arial MT"/>
        <family val="2"/>
      </rPr>
      <t>SITC of Touch Type LCD Area Alarm as per HTM 2022/02-01/ NFPA 99C as per enclosed technical specification (3 Gases- Oxyegn, CO2, Trigas)</t>
    </r>
  </si>
  <si>
    <r>
      <rPr>
        <b/>
        <sz val="9.5"/>
        <rFont val="Arial"/>
        <family val="2"/>
      </rPr>
      <t>I</t>
    </r>
  </si>
  <si>
    <r>
      <rPr>
        <b/>
        <sz val="9.5"/>
        <rFont val="Arial"/>
        <family val="2"/>
      </rPr>
      <t xml:space="preserve">Zonal Valve Box
</t>
    </r>
    <r>
      <rPr>
        <sz val="9.5"/>
        <rFont val="Arial MT"/>
        <family val="2"/>
      </rPr>
      <t>Valve Box With Isolation Valve as per NFPA 99 Std/ HTM-2</t>
    </r>
  </si>
  <si>
    <r>
      <rPr>
        <b/>
        <sz val="9.5"/>
        <rFont val="Arial"/>
        <family val="2"/>
      </rPr>
      <t>J</t>
    </r>
  </si>
  <si>
    <r>
      <rPr>
        <b/>
        <sz val="9.5"/>
        <rFont val="Arial"/>
        <family val="2"/>
      </rPr>
      <t xml:space="preserve">Isolation Valves: </t>
    </r>
    <r>
      <rPr>
        <sz val="9.5"/>
        <rFont val="Arial MT"/>
        <family val="2"/>
      </rPr>
      <t xml:space="preserve">SITC of Factory degreased Isolation Valve </t>
    </r>
    <r>
      <rPr>
        <b/>
        <sz val="9.5"/>
        <rFont val="Arial"/>
        <family val="2"/>
      </rPr>
      <t xml:space="preserve">with brass adaptor and PTFE sheet </t>
    </r>
    <r>
      <rPr>
        <sz val="9.5"/>
        <rFont val="Arial MT"/>
        <family val="2"/>
      </rPr>
      <t xml:space="preserve">having quarter turn handle opening of following sizes suitable for flow capacity 1500 LPM at 4.7 bar with maximum allowed pressure of 30 bar and suitable for working temperature
</t>
    </r>
    <r>
      <rPr>
        <sz val="9.5"/>
        <rFont val="Arial MT"/>
        <family val="2"/>
      </rPr>
      <t>ranging - 20</t>
    </r>
    <r>
      <rPr>
        <vertAlign val="superscript"/>
        <sz val="9.5"/>
        <rFont val="Arial MT"/>
        <family val="2"/>
      </rPr>
      <t>0</t>
    </r>
    <r>
      <rPr>
        <sz val="9.5"/>
        <rFont val="Arial MT"/>
        <family val="2"/>
      </rPr>
      <t>C to 130</t>
    </r>
    <r>
      <rPr>
        <vertAlign val="superscript"/>
        <sz val="9.5"/>
        <rFont val="Arial MT"/>
        <family val="2"/>
      </rPr>
      <t>0</t>
    </r>
    <r>
      <rPr>
        <sz val="9.5"/>
        <rFont val="Arial MT"/>
        <family val="2"/>
      </rPr>
      <t>C. Valve shouldbe CE certified.</t>
    </r>
  </si>
  <si>
    <r>
      <rPr>
        <sz val="9.5"/>
        <rFont val="Arial MT"/>
        <family val="2"/>
      </rPr>
      <t>Indej enou s</t>
    </r>
  </si>
  <si>
    <r>
      <rPr>
        <sz val="9.5"/>
        <rFont val="Arial MT"/>
        <family val="2"/>
      </rPr>
      <t xml:space="preserve">12 mm Valve for 12 mm OD Pipe
</t>
    </r>
    <r>
      <rPr>
        <b/>
        <sz val="9.5"/>
        <rFont val="Arial"/>
        <family val="2"/>
      </rPr>
      <t>Note: New item added</t>
    </r>
  </si>
  <si>
    <r>
      <rPr>
        <sz val="9.5"/>
        <rFont val="Arial MT"/>
        <family val="2"/>
      </rPr>
      <t>Nos.</t>
    </r>
  </si>
  <si>
    <r>
      <rPr>
        <sz val="9.5"/>
        <rFont val="Arial MT"/>
        <family val="2"/>
      </rPr>
      <t xml:space="preserve">15 mm Valve for 15 mm OD Pipe
</t>
    </r>
    <r>
      <rPr>
        <b/>
        <sz val="9.5"/>
        <rFont val="Arial"/>
        <family val="2"/>
      </rPr>
      <t>Note: New item added</t>
    </r>
  </si>
  <si>
    <r>
      <rPr>
        <sz val="9.5"/>
        <rFont val="Arial MT"/>
        <family val="2"/>
      </rPr>
      <t>22 mm Valve for 22 mm OD Pipe</t>
    </r>
  </si>
  <si>
    <r>
      <rPr>
        <sz val="9.5"/>
        <rFont val="Arial MT"/>
        <family val="2"/>
      </rPr>
      <t>28 mm Valve for 28 mm OD Pipe</t>
    </r>
  </si>
  <si>
    <r>
      <rPr>
        <b/>
        <sz val="9.5"/>
        <rFont val="Arial"/>
        <family val="2"/>
      </rPr>
      <t>K</t>
    </r>
  </si>
  <si>
    <r>
      <rPr>
        <b/>
        <sz val="9.5"/>
        <rFont val="Arial"/>
        <family val="2"/>
      </rPr>
      <t>Bed Head Panels</t>
    </r>
  </si>
  <si>
    <r>
      <rPr>
        <sz val="9.5"/>
        <rFont val="Arial MT"/>
        <family val="2"/>
      </rPr>
      <t xml:space="preserve">SITC of </t>
    </r>
    <r>
      <rPr>
        <b/>
        <sz val="9.5"/>
        <rFont val="Arial"/>
        <family val="2"/>
      </rPr>
      <t xml:space="preserve">Bed Head Panel. </t>
    </r>
    <r>
      <rPr>
        <sz val="9.5"/>
        <rFont val="Arial MT"/>
        <family val="2"/>
      </rPr>
      <t xml:space="preserve">It will be made up of Aluminiun extrusion, three compartment, Provision for Gas Outlet, Electrical Switch &amp; Socket,  Nurse Call, etc </t>
    </r>
    <r>
      <rPr>
        <b/>
        <sz val="9.5"/>
        <rFont val="Arial"/>
        <family val="2"/>
      </rPr>
      <t>BHP Length 5 Ft</t>
    </r>
  </si>
  <si>
    <r>
      <rPr>
        <b/>
        <sz val="9.5"/>
        <rFont val="Arial"/>
        <family val="2"/>
      </rPr>
      <t>A</t>
    </r>
  </si>
  <si>
    <r>
      <rPr>
        <b/>
        <sz val="9.5"/>
        <rFont val="Arial"/>
        <family val="2"/>
      </rPr>
      <t>TOTAL</t>
    </r>
  </si>
  <si>
    <r>
      <rPr>
        <b/>
        <sz val="9.5"/>
        <rFont val="Arial"/>
        <family val="2"/>
      </rPr>
      <t>GST 18%</t>
    </r>
  </si>
  <si>
    <r>
      <rPr>
        <b/>
        <sz val="9.5"/>
        <rFont val="Arial"/>
        <family val="2"/>
      </rPr>
      <t>TOTAL WITH GST (A+B)</t>
    </r>
  </si>
  <si>
    <r>
      <rPr>
        <b/>
        <sz val="9.5"/>
        <rFont val="Arial"/>
        <family val="2"/>
      </rPr>
      <t>Discount 5%</t>
    </r>
  </si>
  <si>
    <r>
      <rPr>
        <b/>
        <sz val="9.5"/>
        <rFont val="Arial"/>
        <family val="2"/>
      </rPr>
      <t>TOTAL AFTER DISCOUNT</t>
    </r>
  </si>
  <si>
    <r>
      <rPr>
        <b/>
        <u/>
        <sz val="10"/>
        <rFont val="Times New Roman"/>
        <family val="1"/>
      </rPr>
      <t>ACCOUNT INFORMATION</t>
    </r>
  </si>
  <si>
    <r>
      <rPr>
        <sz val="10"/>
        <rFont val="Times New Roman"/>
        <family val="1"/>
      </rPr>
      <t>Name: LSS ENGINEERING, BANK: AU SMALL FINANCE BANK</t>
    </r>
  </si>
  <si>
    <r>
      <rPr>
        <sz val="10"/>
        <rFont val="Times New Roman"/>
        <family val="1"/>
      </rPr>
      <t>A/C No. 2121-2465-3341-8057, IFSC CODE: AUBL0002465</t>
    </r>
  </si>
  <si>
    <r>
      <rPr>
        <b/>
        <sz val="10"/>
        <rFont val="Calibri"/>
        <family val="1"/>
      </rPr>
      <t>Total Taxable Value of Goods</t>
    </r>
  </si>
  <si>
    <r>
      <rPr>
        <b/>
        <sz val="10"/>
        <rFont val="Calibri"/>
        <family val="1"/>
      </rPr>
      <t>SGST: @ 9 %</t>
    </r>
  </si>
  <si>
    <r>
      <rPr>
        <b/>
        <sz val="10"/>
        <rFont val="Calibri"/>
        <family val="1"/>
      </rPr>
      <t>CGST: @ 9 %</t>
    </r>
  </si>
  <si>
    <r>
      <rPr>
        <b/>
        <sz val="10"/>
        <rFont val="Calibri"/>
        <family val="1"/>
      </rPr>
      <t>IGST @ 18%</t>
    </r>
  </si>
  <si>
    <r>
      <rPr>
        <b/>
        <sz val="10"/>
        <rFont val="Calibri"/>
        <family val="1"/>
      </rPr>
      <t>Total Invoice Value</t>
    </r>
  </si>
  <si>
    <r>
      <rPr>
        <b/>
        <vertAlign val="superscript"/>
        <sz val="6.5"/>
        <rFont val="Calibri"/>
        <family val="1"/>
      </rPr>
      <t xml:space="preserve">E. &amp; O.E                                                                                                                                                                                              </t>
    </r>
    <r>
      <rPr>
        <b/>
        <sz val="14"/>
        <rFont val="Calibri"/>
        <family val="1"/>
      </rPr>
      <t xml:space="preserve">For: </t>
    </r>
    <r>
      <rPr>
        <sz val="13"/>
        <color rgb="FF00508C"/>
        <rFont val="Times New Roman"/>
        <family val="1"/>
      </rPr>
      <t xml:space="preserve">LSS ENGINEERING
</t>
    </r>
    <r>
      <rPr>
        <sz val="8"/>
        <rFont val="Calibri"/>
        <family val="1"/>
      </rPr>
      <t xml:space="preserve">1. Our responsibility cease after delivery of goods
</t>
    </r>
    <r>
      <rPr>
        <sz val="8"/>
        <rFont val="Calibri"/>
        <family val="1"/>
      </rPr>
      <t xml:space="preserve">2. Goods once sold will not be taken back
</t>
    </r>
    <r>
      <rPr>
        <sz val="8"/>
        <rFont val="Calibri"/>
        <family val="1"/>
      </rPr>
      <t xml:space="preserve">3. Interst @ 24% will be charge if bill not paid on due date
</t>
    </r>
    <r>
      <rPr>
        <sz val="8"/>
        <rFont val="Calibri"/>
        <family val="1"/>
      </rPr>
      <t xml:space="preserve">4. Bills not retire in proper time will be at Buyer's Risk &amp; Responsibility                                                                                               </t>
    </r>
    <r>
      <rPr>
        <b/>
        <vertAlign val="subscript"/>
        <sz val="6.5"/>
        <rFont val="Calibri"/>
        <family val="1"/>
      </rPr>
      <t xml:space="preserve">Auth. Signatory
</t>
    </r>
    <r>
      <rPr>
        <sz val="8"/>
        <rFont val="Calibri"/>
        <family val="1"/>
      </rPr>
      <t xml:space="preserve">any demmurage incurred will be at Buyer's cost
</t>
    </r>
    <r>
      <rPr>
        <sz val="8"/>
        <rFont val="Calibri"/>
        <family val="1"/>
      </rPr>
      <t>5. All disputes are subjected to Delhi Jurisdiction only</t>
    </r>
  </si>
  <si>
    <t>Qty as per BOQ</t>
  </si>
  <si>
    <t xml:space="preserve"> </t>
  </si>
  <si>
    <t>Amount in Words: Thirteen lac ninety seven thousand six hundred seven only.</t>
  </si>
  <si>
    <t>Extra Qty</t>
  </si>
  <si>
    <t>Extra Item</t>
  </si>
  <si>
    <t>Remarks</t>
  </si>
  <si>
    <t>Qty (Actual supplied)</t>
  </si>
  <si>
    <t>Total amount</t>
  </si>
  <si>
    <t>Unit Rate</t>
  </si>
  <si>
    <t xml:space="preserve">GST
</t>
  </si>
  <si>
    <t>Total amount with GST</t>
  </si>
  <si>
    <t>Client: Vardhman Medicare Address: Mahipal Pur, Delhi</t>
  </si>
  <si>
    <t>As per Tender</t>
  </si>
  <si>
    <r>
      <rPr>
        <b/>
        <sz val="12"/>
        <rFont val="Times New Roman"/>
        <family val="1"/>
      </rPr>
      <t>MGMH Petlaburj Hospital</t>
    </r>
  </si>
  <si>
    <r>
      <rPr>
        <sz val="12"/>
        <rFont val="Times New Roman"/>
        <family val="1"/>
      </rPr>
      <t>Rmt</t>
    </r>
  </si>
  <si>
    <r>
      <rPr>
        <sz val="12"/>
        <rFont val="Times New Roman"/>
        <family val="1"/>
      </rPr>
      <t>Set</t>
    </r>
  </si>
  <si>
    <r>
      <rPr>
        <sz val="12"/>
        <rFont val="Times New Roman"/>
        <family val="1"/>
      </rPr>
      <t>SITC  of  Oxygen  Manifold  Emergency  for  1  plus  1  Cylinders,  as         per technical specifications. at MGMH Petlaburj</t>
    </r>
  </si>
  <si>
    <r>
      <rPr>
        <sz val="12"/>
        <rFont val="Times New Roman"/>
        <family val="1"/>
      </rPr>
      <t>SITC  of  Oxygen  Outlets  with  matching  probes,  as  per  HTM-2022/02-01 of UK/NFPA99C of USA as per enclosed technical specifications - Imported at MGMH Petlaburj</t>
    </r>
  </si>
  <si>
    <r>
      <rPr>
        <sz val="12"/>
        <rFont val="Times New Roman"/>
        <family val="1"/>
      </rPr>
      <t>each</t>
    </r>
  </si>
  <si>
    <r>
      <rPr>
        <sz val="12"/>
        <rFont val="Times New Roman"/>
        <family val="1"/>
      </rPr>
      <t xml:space="preserve">SITC of Oxygen  Flowmeter with  Humidifier,  CE Certified with four digit
</t>
    </r>
    <r>
      <rPr>
        <sz val="12"/>
        <rFont val="Times New Roman"/>
        <family val="1"/>
      </rPr>
      <t>number  as  per  enclosed  technical  specifications  -  Imported  at  MGMH Petlaburj</t>
    </r>
  </si>
  <si>
    <r>
      <rPr>
        <sz val="12"/>
        <rFont val="Times New Roman"/>
        <family val="1"/>
      </rPr>
      <t xml:space="preserve">SITC  of  Nitrous  Oxide  Manifold  Emergency  for  1  Cylinder,  with  high
</t>
    </r>
    <r>
      <rPr>
        <sz val="12"/>
        <rFont val="Times New Roman"/>
        <family val="1"/>
      </rPr>
      <t xml:space="preserve">pressure  Regulator,  NRV,  tailpipes  etc.  </t>
    </r>
    <r>
      <rPr>
        <sz val="12"/>
        <color rgb="FFBE0000"/>
        <rFont val="Times New Roman"/>
        <family val="1"/>
      </rPr>
      <t xml:space="preserve">as  per  technical  specifications  </t>
    </r>
    <r>
      <rPr>
        <sz val="12"/>
        <rFont val="Times New Roman"/>
        <family val="1"/>
      </rPr>
      <t>at MGMH Petlaburj</t>
    </r>
  </si>
  <si>
    <r>
      <rPr>
        <sz val="12"/>
        <rFont val="Times New Roman"/>
        <family val="1"/>
      </rPr>
      <t xml:space="preserve">SITC  of  N20  Outlets  with  matching  probes,  as  per  HTM-2022/02-01  of UK/NFPA99C of USA </t>
    </r>
    <r>
      <rPr>
        <sz val="12"/>
        <color rgb="FFFF0000"/>
        <rFont val="Times New Roman"/>
        <family val="1"/>
      </rPr>
      <t xml:space="preserve">as per enclosed technical specifications - Imported </t>
    </r>
    <r>
      <rPr>
        <sz val="12"/>
        <rFont val="Times New Roman"/>
        <family val="1"/>
      </rPr>
      <t>at MGMH Petlaburj</t>
    </r>
  </si>
  <si>
    <r>
      <rPr>
        <sz val="12"/>
        <rFont val="Times New Roman"/>
        <family val="1"/>
      </rPr>
      <t>SITC of C02 Manifold for 2 Cylinders, with high pressure  Regulator, NRV, tailpipes etc. as per technical specifications  at MGMH Petlaburj</t>
    </r>
  </si>
  <si>
    <r>
      <rPr>
        <sz val="12"/>
        <rFont val="Times New Roman"/>
        <family val="1"/>
      </rPr>
      <t>SITC   of   C02   Outlets   with   matching   probes,   as   per   HTM-2022102- 01ofUK/NFPA99C   of   USA   as   per   enclosed   technical   specifications   - Imported  at MGMH Petlaburj</t>
    </r>
  </si>
  <si>
    <r>
      <rPr>
        <sz val="12"/>
        <rFont val="Times New Roman"/>
        <family val="1"/>
      </rPr>
      <t>SITC of MEDICAL Grade  BS EN:  13348 Kite Marked  12mm COPPER PIPE  at MGMH Petlaburj</t>
    </r>
  </si>
  <si>
    <r>
      <rPr>
        <sz val="12"/>
        <rFont val="Times New Roman"/>
        <family val="1"/>
      </rPr>
      <t>SITC of MEDICAL Grade  BS EN:  13348 Kite Marked  15mm COPPER PIPE  at MGMH Petlaburj</t>
    </r>
  </si>
  <si>
    <r>
      <rPr>
        <sz val="12"/>
        <rFont val="Times New Roman"/>
        <family val="1"/>
      </rPr>
      <t>SITC of MEDICAL Grade  BS EN:  13348 Kite Marked  22mm COPPER PIPE  at MGMH Petlaburj</t>
    </r>
  </si>
  <si>
    <r>
      <rPr>
        <sz val="12"/>
        <rFont val="Times New Roman"/>
        <family val="1"/>
      </rPr>
      <t>SITC of MEDICAL Grade  BS EN:  13348 Kite Marked  28mm COPPER PIPE  at MGMH Petlaburj</t>
    </r>
  </si>
  <si>
    <r>
      <rPr>
        <sz val="12"/>
        <rFont val="Times New Roman"/>
        <family val="1"/>
      </rPr>
      <t>SITC of  Touch type LCD Area Alarm and Zonal Valve box- as  per  HTM 2022/02-01/  NFPA99C  as  per  enclosed  technical  specifications  imported for 3 gases at MGMH Petlaburj</t>
    </r>
  </si>
  <si>
    <r>
      <rPr>
        <sz val="12"/>
        <color rgb="FF333333"/>
        <rFont val="Times New Roman"/>
        <family val="1"/>
      </rPr>
      <t>e</t>
    </r>
    <r>
      <rPr>
        <sz val="12"/>
        <rFont val="Times New Roman"/>
        <family val="1"/>
      </rPr>
      <t>a</t>
    </r>
    <r>
      <rPr>
        <sz val="12"/>
        <color rgb="FF333333"/>
        <rFont val="Times New Roman"/>
        <family val="1"/>
      </rPr>
      <t>c</t>
    </r>
    <r>
      <rPr>
        <sz val="12"/>
        <rFont val="Times New Roman"/>
        <family val="1"/>
      </rPr>
      <t>h</t>
    </r>
  </si>
  <si>
    <r>
      <rPr>
        <sz val="12"/>
        <rFont val="Times New Roman"/>
        <family val="1"/>
      </rPr>
      <t>SITC of  Touch type LCD Area Alarm and Zonal  Valve box- as  per  HTM 2022/02-01/  NFPA99C  as  per  enclosed  technical  specifications  imported for Master Main Alarm including all Gases at MGMH Petlaburj</t>
    </r>
  </si>
  <si>
    <r>
      <rPr>
        <sz val="12"/>
        <rFont val="Times New Roman"/>
        <family val="1"/>
      </rPr>
      <t>SITC  of    Medical  Line  Valve,    As  per  CE  Certified/UL  Listed,  As  per Technical Specifications- Indian 15mm 0D at MGMH Petlaburj</t>
    </r>
  </si>
  <si>
    <r>
      <rPr>
        <sz val="12"/>
        <rFont val="Times New Roman"/>
        <family val="1"/>
      </rPr>
      <t>SITC  of    Medical  Line  Valve,    As  per  CE  Certified/UL  Listed,  As  per Technical Specifications- Indian 22mm 0D at MGMH Petlaburj</t>
    </r>
  </si>
  <si>
    <r>
      <rPr>
        <sz val="12"/>
        <rFont val="Times New Roman"/>
        <family val="1"/>
      </rPr>
      <t>SITC  of    Medical  Line  Valve,    As  per  CE  Certified/UL  Listed,  As  per Technical Specifications- Indian 28mm 0D at MGMH Petlaburj</t>
    </r>
  </si>
  <si>
    <r>
      <rPr>
        <sz val="12"/>
        <rFont val="Times New Roman"/>
        <family val="1"/>
      </rPr>
      <t>SITC of  Bed Head Panel - as  per  HTM  2022/02-01/  NFPA99C  as  per enclosed technical specifications  at MGMH Petlaburj</t>
    </r>
  </si>
  <si>
    <r>
      <rPr>
        <b/>
        <sz val="8.5"/>
        <rFont val="Times New Roman"/>
        <family val="1"/>
      </rPr>
      <t>Item No</t>
    </r>
  </si>
  <si>
    <r>
      <rPr>
        <b/>
        <sz val="8.5"/>
        <rFont val="Times New Roman"/>
        <family val="1"/>
      </rPr>
      <t>Description</t>
    </r>
  </si>
  <si>
    <r>
      <rPr>
        <b/>
        <sz val="8.5"/>
        <rFont val="Times New Roman"/>
        <family val="1"/>
      </rPr>
      <t xml:space="preserve">Make / Country of
</t>
    </r>
    <r>
      <rPr>
        <b/>
        <sz val="8.5"/>
        <rFont val="Times New Roman"/>
        <family val="1"/>
      </rPr>
      <t>Origine</t>
    </r>
  </si>
  <si>
    <r>
      <rPr>
        <b/>
        <sz val="8.5"/>
        <rFont val="Times New Roman"/>
        <family val="1"/>
      </rPr>
      <t>Unit</t>
    </r>
  </si>
  <si>
    <r>
      <rPr>
        <b/>
        <sz val="8.5"/>
        <rFont val="Times New Roman"/>
        <family val="1"/>
      </rPr>
      <t>QTY</t>
    </r>
  </si>
  <si>
    <r>
      <rPr>
        <b/>
        <sz val="8.5"/>
        <rFont val="Times New Roman"/>
        <family val="1"/>
      </rPr>
      <t>Unit Price (INR)</t>
    </r>
  </si>
  <si>
    <r>
      <rPr>
        <b/>
        <sz val="8.5"/>
        <rFont val="Times New Roman"/>
        <family val="1"/>
      </rPr>
      <t>Total  Price (INR)</t>
    </r>
  </si>
  <si>
    <r>
      <rPr>
        <b/>
        <sz val="8.5"/>
        <rFont val="Arial"/>
        <family val="2"/>
      </rPr>
      <t>0.9mm Thickness, Degreased Copper Pipe with Fittings, Supports &amp; Welding/Brazing(As Per Specification):</t>
    </r>
  </si>
  <si>
    <r>
      <rPr>
        <sz val="8"/>
        <rFont val="Arial MT"/>
        <family val="2"/>
      </rPr>
      <t>12mm/10mm OD Degreased Copper Pipe</t>
    </r>
  </si>
  <si>
    <r>
      <rPr>
        <sz val="8"/>
        <rFont val="Arial MT"/>
        <family val="2"/>
      </rPr>
      <t>Mexflow/Mandev</t>
    </r>
  </si>
  <si>
    <r>
      <rPr>
        <sz val="8.5"/>
        <rFont val="Times New Roman"/>
        <family val="1"/>
      </rPr>
      <t>MTR</t>
    </r>
  </si>
  <si>
    <r>
      <rPr>
        <sz val="8"/>
        <rFont val="Arial MT"/>
        <family val="2"/>
      </rPr>
      <t>15mm OD Degreased Copper Pipe</t>
    </r>
  </si>
  <si>
    <r>
      <rPr>
        <sz val="8"/>
        <rFont val="Arial MT"/>
        <family val="2"/>
      </rPr>
      <t>22mm OD Degreased Copper Pipe</t>
    </r>
  </si>
  <si>
    <r>
      <rPr>
        <b/>
        <sz val="8.5"/>
        <rFont val="Arial"/>
        <family val="2"/>
      </rPr>
      <t>Isolation Valve:</t>
    </r>
  </si>
  <si>
    <r>
      <rPr>
        <sz val="8"/>
        <rFont val="Arial MT"/>
        <family val="2"/>
      </rPr>
      <t>15mm Isolation Valve</t>
    </r>
  </si>
  <si>
    <r>
      <rPr>
        <sz val="8"/>
        <rFont val="Arial MT"/>
        <family val="2"/>
      </rPr>
      <t>Connex-UK</t>
    </r>
  </si>
  <si>
    <r>
      <rPr>
        <sz val="8.5"/>
        <rFont val="Times New Roman"/>
        <family val="1"/>
      </rPr>
      <t>EA</t>
    </r>
  </si>
  <si>
    <r>
      <rPr>
        <sz val="8"/>
        <rFont val="Arial MT"/>
        <family val="2"/>
      </rPr>
      <t>22mm Isolation Valve</t>
    </r>
  </si>
  <si>
    <r>
      <rPr>
        <b/>
        <sz val="8.5"/>
        <rFont val="Arial"/>
        <family val="2"/>
      </rPr>
      <t>Area Alarm Panel &amp; Valve Box:</t>
    </r>
  </si>
  <si>
    <r>
      <rPr>
        <sz val="8"/>
        <rFont val="Arial MT"/>
        <family val="2"/>
      </rPr>
      <t>Area Alarm Panel Digital (3 Gas)</t>
    </r>
  </si>
  <si>
    <r>
      <rPr>
        <sz val="8"/>
        <rFont val="Arial MT"/>
        <family val="2"/>
      </rPr>
      <t>API-India</t>
    </r>
  </si>
  <si>
    <r>
      <rPr>
        <sz val="8"/>
        <rFont val="Arial MT"/>
        <family val="2"/>
      </rPr>
      <t>Valve Box (3 Gas)</t>
    </r>
  </si>
  <si>
    <r>
      <rPr>
        <b/>
        <sz val="8.5"/>
        <rFont val="Arial"/>
        <family val="2"/>
      </rPr>
      <t>Medical Gas Outlets:</t>
    </r>
  </si>
  <si>
    <r>
      <rPr>
        <sz val="8"/>
        <rFont val="Arial MT"/>
        <family val="2"/>
      </rPr>
      <t>O2 Outlet (HTM) Incl. Probe(As per Specs)</t>
    </r>
  </si>
  <si>
    <r>
      <rPr>
        <sz val="8"/>
        <rFont val="Arial MT"/>
        <family val="2"/>
      </rPr>
      <t>EA</t>
    </r>
  </si>
  <si>
    <r>
      <rPr>
        <sz val="8"/>
        <rFont val="Arial MT"/>
        <family val="2"/>
      </rPr>
      <t>N2O Outlet (HTM) Incl. Probe(As per Specs)</t>
    </r>
  </si>
  <si>
    <r>
      <rPr>
        <sz val="8"/>
        <rFont val="Arial MT"/>
        <family val="2"/>
      </rPr>
      <t>MA4 Outlet (HTM) Incl. Probe(As per Specs)</t>
    </r>
  </si>
  <si>
    <r>
      <rPr>
        <sz val="8"/>
        <rFont val="Arial MT"/>
        <family val="2"/>
      </rPr>
      <t>CO2 (HTM) Incl. Probe(As per Specs)</t>
    </r>
  </si>
  <si>
    <r>
      <rPr>
        <sz val="8"/>
        <rFont val="Arial MT"/>
        <family val="2"/>
      </rPr>
      <t>Try Gas (HTM) Incl. Probe(As per Specs)</t>
    </r>
  </si>
  <si>
    <r>
      <rPr>
        <sz val="8"/>
        <rFont val="Arial MT"/>
        <family val="2"/>
      </rPr>
      <t>BPC Flow Meter</t>
    </r>
  </si>
  <si>
    <r>
      <rPr>
        <b/>
        <sz val="8.5"/>
        <rFont val="Arial"/>
        <family val="2"/>
      </rPr>
      <t>Manifold &amp; Control Panels:</t>
    </r>
  </si>
  <si>
    <r>
      <rPr>
        <sz val="8"/>
        <rFont val="Arial MT"/>
        <family val="2"/>
      </rPr>
      <t>O2 Manifold 1+1 with Fully Automatic Control Panel Including NRV &amp; Tail Pipe (As per Specification)</t>
    </r>
  </si>
  <si>
    <r>
      <rPr>
        <sz val="8"/>
        <rFont val="Arial MT"/>
        <family val="2"/>
      </rPr>
      <t>Try Gas Manifold 1+1 with Fully Automatic Control Panel Including NRV &amp; Tail Pipe (As per Specification)</t>
    </r>
  </si>
  <si>
    <r>
      <rPr>
        <sz val="8"/>
        <rFont val="Arial MT"/>
        <family val="2"/>
      </rPr>
      <t>CO2 Manifold 1+1 with Fully Automatic Control Panel Including NRV &amp; Tail Pipe (As per Specification)</t>
    </r>
  </si>
  <si>
    <r>
      <rPr>
        <sz val="8"/>
        <rFont val="Arial MT"/>
        <family val="2"/>
      </rPr>
      <t>CO2 Manifold 1+1 Semi Auto Control Panel Including  NRV &amp; Tail Pipe (As per Specification)</t>
    </r>
  </si>
  <si>
    <r>
      <rPr>
        <b/>
        <sz val="8.5"/>
        <rFont val="Arial"/>
        <family val="2"/>
      </rPr>
      <t>Bed Head Panel:</t>
    </r>
  </si>
  <si>
    <r>
      <rPr>
        <sz val="8"/>
        <rFont val="Arial MT"/>
        <family val="2"/>
      </rPr>
      <t xml:space="preserve">3" Extruded Aluminum Powder Coated
</t>
    </r>
    <r>
      <rPr>
        <sz val="8"/>
        <rFont val="Arial MT"/>
        <family val="2"/>
      </rPr>
      <t>Gas Outlet: Provision Electrical: Provision Data: Provision Color: As per client</t>
    </r>
  </si>
  <si>
    <r>
      <rPr>
        <sz val="8"/>
        <rFont val="Arial MT"/>
        <family val="2"/>
      </rPr>
      <t>Saras Healthcare India</t>
    </r>
  </si>
  <si>
    <r>
      <rPr>
        <b/>
        <sz val="8.5"/>
        <color rgb="FF0070BF"/>
        <rFont val="Times New Roman"/>
        <family val="1"/>
      </rPr>
      <t>Basic (INR)</t>
    </r>
  </si>
  <si>
    <r>
      <rPr>
        <b/>
        <sz val="8.5"/>
        <rFont val="Times New Roman"/>
        <family val="1"/>
      </rPr>
      <t>GST(18%):</t>
    </r>
  </si>
  <si>
    <r>
      <rPr>
        <b/>
        <sz val="8.5"/>
        <color rgb="FFFF0000"/>
        <rFont val="Times New Roman"/>
        <family val="1"/>
      </rPr>
      <t>Total (INR)</t>
    </r>
  </si>
  <si>
    <t>Unit Rate (Rs.)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</si>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</sst>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5" formatCode="#,##0.00;[Red]#,##0.00"/>
  </numFmts>
  <fonts count="46">
    <font>
      <sz val="10"/>
      <color rgb="FF000000"/>
      <name val="Times New Roman"/>
      <charset val="204"/>
    </font>
    <font>
      <b/>
      <sz val="11"/>
      <name val="Calibri"/>
      <family val="2"/>
    </font>
    <font>
      <sz val="10"/>
      <name val="Calibri"/>
      <family val="2"/>
    </font>
    <font>
      <sz val="9.5"/>
      <color rgb="FF000000"/>
      <name val="Arial MT"/>
      <family val="2"/>
    </font>
    <font>
      <sz val="9.5"/>
      <name val="Arial MT"/>
    </font>
    <font>
      <b/>
      <sz val="9.5"/>
      <name val="Arial"/>
      <family val="2"/>
    </font>
    <font>
      <b/>
      <sz val="9.5"/>
      <color rgb="FF00000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Calibri"/>
      <family val="2"/>
    </font>
    <font>
      <b/>
      <sz val="11"/>
      <name val="Calibri"/>
      <family val="1"/>
    </font>
    <font>
      <b/>
      <sz val="10"/>
      <name val="Calibri"/>
      <family val="1"/>
    </font>
    <font>
      <sz val="22"/>
      <color rgb="FF00508C"/>
      <name val="Times New Roman"/>
      <family val="1"/>
    </font>
    <font>
      <sz val="10"/>
      <name val="Calibri"/>
      <family val="1"/>
    </font>
    <font>
      <b/>
      <u/>
      <sz val="9.5"/>
      <name val="Arial"/>
      <family val="2"/>
    </font>
    <font>
      <sz val="9.5"/>
      <name val="Arial MT"/>
      <family val="2"/>
    </font>
    <font>
      <b/>
      <sz val="9.5"/>
      <name val="Arial"/>
      <family val="2"/>
    </font>
    <font>
      <vertAlign val="superscript"/>
      <sz val="9.5"/>
      <name val="Arial MT"/>
      <family val="2"/>
    </font>
    <font>
      <b/>
      <u/>
      <sz val="10"/>
      <name val="Times New Roman"/>
      <family val="1"/>
    </font>
    <font>
      <b/>
      <sz val="12"/>
      <name val="Times New Roman"/>
      <family val="1"/>
    </font>
    <font>
      <b/>
      <vertAlign val="superscript"/>
      <sz val="6.5"/>
      <name val="Calibri"/>
      <family val="1"/>
    </font>
    <font>
      <b/>
      <sz val="14"/>
      <name val="Calibri"/>
      <family val="1"/>
    </font>
    <font>
      <sz val="13"/>
      <color rgb="FF00508C"/>
      <name val="Times New Roman"/>
      <family val="1"/>
    </font>
    <font>
      <sz val="8"/>
      <name val="Calibri"/>
      <family val="1"/>
    </font>
    <font>
      <b/>
      <vertAlign val="subscript"/>
      <sz val="6.5"/>
      <name val="Calibri"/>
      <family val="1"/>
    </font>
    <font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2"/>
    </font>
    <font>
      <sz val="12"/>
      <name val="Times New Roman"/>
      <family val="1"/>
    </font>
    <font>
      <sz val="12"/>
      <color rgb="FFBE0000"/>
      <name val="Times New Roman"/>
      <family val="1"/>
    </font>
    <font>
      <sz val="12"/>
      <color rgb="FFFF0000"/>
      <name val="Times New Roman"/>
      <family val="1"/>
    </font>
    <font>
      <sz val="12"/>
      <color rgb="FF333333"/>
      <name val="Times New Roman"/>
      <family val="1"/>
    </font>
    <font>
      <sz val="8.5"/>
      <name val="Times New Roman"/>
      <family val="1"/>
    </font>
    <font>
      <b/>
      <sz val="8.5"/>
      <name val="Times New Roman"/>
      <family val="1"/>
    </font>
    <font>
      <b/>
      <sz val="8.5"/>
      <color rgb="FF000000"/>
      <name val="Times New Roman"/>
      <family val="2"/>
    </font>
    <font>
      <b/>
      <sz val="8.5"/>
      <name val="Arial"/>
      <family val="2"/>
    </font>
    <font>
      <sz val="8"/>
      <name val="Arial MT"/>
    </font>
    <font>
      <sz val="8"/>
      <name val="Arial MT"/>
      <family val="2"/>
    </font>
    <font>
      <sz val="8"/>
      <color rgb="FF000000"/>
      <name val="Arial MT"/>
      <family val="2"/>
    </font>
    <font>
      <b/>
      <sz val="8.5"/>
      <color rgb="FF0070BF"/>
      <name val="Times New Roman"/>
      <family val="1"/>
    </font>
    <font>
      <b/>
      <sz val="8.5"/>
      <color rgb="FF0070BF"/>
      <name val="Times New Roman"/>
      <family val="2"/>
    </font>
    <font>
      <b/>
      <sz val="8.5"/>
      <color rgb="FFFF0000"/>
      <name val="Times New Roman"/>
      <family val="1"/>
    </font>
    <font>
      <b/>
      <sz val="8.5"/>
      <color rgb="FFFF0000"/>
      <name val="Times New Roman"/>
      <family val="2"/>
    </font>
    <font>
      <sz val="10"/>
      <color rgb="FF000000"/>
      <name val="Times New Roman"/>
      <charset val="204"/>
    </font>
    <font>
      <sz val="14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7" fillId="0" borderId="0"/>
    <xf numFmtId="43" fontId="44" fillId="0" borderId="0" applyFont="0" applyFill="0" applyBorder="0" applyAlignment="0" applyProtection="0"/>
  </cellStyleXfs>
  <cellXfs count="172"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horizontal="left" vertical="top" wrapText="1" inden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 wrapText="1"/>
    </xf>
    <xf numFmtId="1" fontId="3" fillId="0" borderId="1" xfId="0" applyNumberFormat="1" applyFont="1" applyBorder="1" applyAlignment="1">
      <alignment horizontal="center" vertical="top" shrinkToFit="1"/>
    </xf>
    <xf numFmtId="0" fontId="4" fillId="0" borderId="1" xfId="0" applyFont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top" shrinkToFit="1"/>
    </xf>
    <xf numFmtId="9" fontId="3" fillId="0" borderId="1" xfId="0" applyNumberFormat="1" applyFont="1" applyBorder="1" applyAlignment="1">
      <alignment horizontal="right" vertical="top" indent="1" shrinkToFit="1"/>
    </xf>
    <xf numFmtId="3" fontId="3" fillId="0" borderId="1" xfId="0" applyNumberFormat="1" applyFont="1" applyBorder="1" applyAlignment="1">
      <alignment horizontal="center" vertical="top" shrinkToFi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indent="2" shrinkToFit="1"/>
    </xf>
    <xf numFmtId="9" fontId="3" fillId="0" borderId="1" xfId="0" applyNumberFormat="1" applyFont="1" applyBorder="1" applyAlignment="1">
      <alignment horizontal="left" vertical="top" indent="1" shrinkToFit="1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 wrapText="1"/>
    </xf>
    <xf numFmtId="0" fontId="10" fillId="2" borderId="1" xfId="0" applyFont="1" applyFill="1" applyBorder="1" applyAlignment="1">
      <alignment horizontal="center" vertical="top" wrapText="1"/>
    </xf>
    <xf numFmtId="1" fontId="3" fillId="0" borderId="5" xfId="0" applyNumberFormat="1" applyFont="1" applyBorder="1" applyAlignment="1">
      <alignment horizontal="center" vertical="top" shrinkToFit="1"/>
    </xf>
    <xf numFmtId="1" fontId="3" fillId="3" borderId="1" xfId="0" applyNumberFormat="1" applyFont="1" applyFill="1" applyBorder="1" applyAlignment="1">
      <alignment horizontal="center" vertical="top" shrinkToFit="1"/>
    </xf>
    <xf numFmtId="0" fontId="0" fillId="3" borderId="1" xfId="0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right" vertical="top" wrapText="1"/>
    </xf>
    <xf numFmtId="3" fontId="3" fillId="3" borderId="1" xfId="0" applyNumberFormat="1" applyFont="1" applyFill="1" applyBorder="1" applyAlignment="1">
      <alignment horizontal="right" vertical="top" shrinkToFit="1"/>
    </xf>
    <xf numFmtId="9" fontId="3" fillId="3" borderId="1" xfId="0" applyNumberFormat="1" applyFont="1" applyFill="1" applyBorder="1" applyAlignment="1">
      <alignment horizontal="right" vertical="top" indent="1" shrinkToFit="1"/>
    </xf>
    <xf numFmtId="3" fontId="3" fillId="3" borderId="1" xfId="0" applyNumberFormat="1" applyFont="1" applyFill="1" applyBorder="1" applyAlignment="1">
      <alignment horizontal="center" vertical="top" shrinkToFit="1"/>
    </xf>
    <xf numFmtId="1" fontId="3" fillId="4" borderId="1" xfId="0" applyNumberFormat="1" applyFont="1" applyFill="1" applyBorder="1" applyAlignment="1">
      <alignment horizontal="center" vertical="top" shrinkToFit="1"/>
    </xf>
    <xf numFmtId="0" fontId="0" fillId="4" borderId="1" xfId="0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shrinkToFit="1"/>
    </xf>
    <xf numFmtId="9" fontId="3" fillId="4" borderId="1" xfId="0" applyNumberFormat="1" applyFont="1" applyFill="1" applyBorder="1" applyAlignment="1">
      <alignment horizontal="right" vertical="top" indent="1" shrinkToFit="1"/>
    </xf>
    <xf numFmtId="3" fontId="3" fillId="4" borderId="1" xfId="0" applyNumberFormat="1" applyFont="1" applyFill="1" applyBorder="1" applyAlignment="1">
      <alignment horizontal="center" vertical="top" shrinkToFit="1"/>
    </xf>
    <xf numFmtId="0" fontId="4" fillId="4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164" fontId="3" fillId="4" borderId="1" xfId="0" applyNumberFormat="1" applyFont="1" applyFill="1" applyBorder="1" applyAlignment="1">
      <alignment horizontal="center" vertical="top" shrinkToFit="1"/>
    </xf>
    <xf numFmtId="1" fontId="3" fillId="4" borderId="1" xfId="0" applyNumberFormat="1" applyFont="1" applyFill="1" applyBorder="1" applyAlignment="1">
      <alignment horizontal="right" vertical="top" shrinkToFit="1"/>
    </xf>
    <xf numFmtId="0" fontId="4" fillId="3" borderId="1" xfId="0" applyFont="1" applyFill="1" applyBorder="1" applyAlignment="1">
      <alignment horizontal="center" vertical="top" wrapText="1"/>
    </xf>
    <xf numFmtId="1" fontId="3" fillId="3" borderId="1" xfId="0" applyNumberFormat="1" applyFont="1" applyFill="1" applyBorder="1" applyAlignment="1">
      <alignment horizontal="right" vertical="top" shrinkToFit="1"/>
    </xf>
    <xf numFmtId="0" fontId="4" fillId="0" borderId="5" xfId="0" applyFont="1" applyBorder="1" applyAlignment="1">
      <alignment vertical="center" wrapText="1"/>
    </xf>
    <xf numFmtId="9" fontId="3" fillId="0" borderId="5" xfId="0" applyNumberFormat="1" applyFont="1" applyBorder="1" applyAlignment="1">
      <alignment vertical="center" shrinkToFit="1"/>
    </xf>
    <xf numFmtId="3" fontId="3" fillId="5" borderId="1" xfId="0" applyNumberFormat="1" applyFont="1" applyFill="1" applyBorder="1" applyAlignment="1">
      <alignment horizontal="center" vertical="center" shrinkToFit="1"/>
    </xf>
    <xf numFmtId="0" fontId="4" fillId="0" borderId="14" xfId="0" applyFont="1" applyBorder="1" applyAlignment="1">
      <alignment horizontal="right" vertical="center" wrapText="1"/>
    </xf>
    <xf numFmtId="9" fontId="3" fillId="0" borderId="14" xfId="0" applyNumberFormat="1" applyFont="1" applyBorder="1" applyAlignment="1">
      <alignment vertical="center" shrinkToFit="1"/>
    </xf>
    <xf numFmtId="1" fontId="3" fillId="0" borderId="14" xfId="0" applyNumberFormat="1" applyFont="1" applyBorder="1" applyAlignment="1">
      <alignment horizontal="center" vertical="center" shrinkToFit="1"/>
    </xf>
    <xf numFmtId="3" fontId="5" fillId="0" borderId="1" xfId="0" applyNumberFormat="1" applyFont="1" applyBorder="1" applyAlignment="1">
      <alignment horizontal="right" vertical="top" wrapText="1" indent="1"/>
    </xf>
    <xf numFmtId="0" fontId="0" fillId="0" borderId="1" xfId="0" applyBorder="1" applyAlignment="1">
      <alignment horizontal="right" wrapText="1"/>
    </xf>
    <xf numFmtId="3" fontId="6" fillId="0" borderId="1" xfId="0" applyNumberFormat="1" applyFont="1" applyBorder="1" applyAlignment="1">
      <alignment horizontal="right" vertical="top" indent="2" shrinkToFit="1"/>
    </xf>
    <xf numFmtId="3" fontId="5" fillId="0" borderId="1" xfId="0" applyNumberFormat="1" applyFont="1" applyBorder="1" applyAlignment="1">
      <alignment horizontal="center" vertical="top" wrapText="1"/>
    </xf>
    <xf numFmtId="3" fontId="5" fillId="0" borderId="1" xfId="0" applyNumberFormat="1" applyFont="1" applyBorder="1" applyAlignment="1">
      <alignment horizontal="right" vertical="top" wrapText="1"/>
    </xf>
    <xf numFmtId="0" fontId="19" fillId="0" borderId="1" xfId="0" applyFont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left" wrapText="1"/>
    </xf>
    <xf numFmtId="164" fontId="3" fillId="3" borderId="1" xfId="0" applyNumberFormat="1" applyFont="1" applyFill="1" applyBorder="1" applyAlignment="1">
      <alignment horizontal="center" vertical="top" shrinkToFit="1"/>
    </xf>
    <xf numFmtId="1" fontId="3" fillId="3" borderId="5" xfId="0" applyNumberFormat="1" applyFont="1" applyFill="1" applyBorder="1" applyAlignment="1">
      <alignment horizontal="center" vertical="top" shrinkToFit="1"/>
    </xf>
    <xf numFmtId="0" fontId="8" fillId="3" borderId="4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3" fontId="3" fillId="0" borderId="2" xfId="0" applyNumberFormat="1" applyFont="1" applyBorder="1" applyAlignment="1">
      <alignment horizontal="right" vertical="top" shrinkToFit="1"/>
    </xf>
    <xf numFmtId="3" fontId="3" fillId="4" borderId="2" xfId="0" applyNumberFormat="1" applyFont="1" applyFill="1" applyBorder="1" applyAlignment="1">
      <alignment horizontal="right" vertical="top" shrinkToFit="1"/>
    </xf>
    <xf numFmtId="1" fontId="3" fillId="0" borderId="2" xfId="0" applyNumberFormat="1" applyFont="1" applyBorder="1" applyAlignment="1">
      <alignment horizontal="right" vertical="top" shrinkToFit="1"/>
    </xf>
    <xf numFmtId="3" fontId="3" fillId="3" borderId="2" xfId="0" applyNumberFormat="1" applyFont="1" applyFill="1" applyBorder="1" applyAlignment="1">
      <alignment horizontal="right" vertical="top" shrinkToFit="1"/>
    </xf>
    <xf numFmtId="3" fontId="3" fillId="0" borderId="2" xfId="0" applyNumberFormat="1" applyFont="1" applyBorder="1" applyAlignment="1">
      <alignment horizontal="right" vertical="center" shrinkToFit="1"/>
    </xf>
    <xf numFmtId="0" fontId="4" fillId="0" borderId="11" xfId="0" applyFont="1" applyBorder="1" applyAlignment="1">
      <alignment vertical="center" wrapText="1"/>
    </xf>
    <xf numFmtId="0" fontId="25" fillId="0" borderId="0" xfId="0" applyFont="1" applyAlignment="1">
      <alignment horizontal="left" vertical="top"/>
    </xf>
    <xf numFmtId="0" fontId="26" fillId="3" borderId="15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 wrapText="1" indent="2"/>
    </xf>
    <xf numFmtId="0" fontId="10" fillId="2" borderId="1" xfId="0" applyFont="1" applyFill="1" applyBorder="1" applyAlignment="1">
      <alignment horizontal="left" vertical="top" wrapText="1" indent="1"/>
    </xf>
    <xf numFmtId="0" fontId="10" fillId="2" borderId="2" xfId="0" applyFont="1" applyFill="1" applyBorder="1" applyAlignment="1">
      <alignment horizontal="right" vertical="top" wrapText="1"/>
    </xf>
    <xf numFmtId="0" fontId="26" fillId="3" borderId="15" xfId="0" applyFont="1" applyFill="1" applyBorder="1" applyAlignment="1">
      <alignment horizontal="left" vertical="top" wrapText="1"/>
    </xf>
    <xf numFmtId="1" fontId="3" fillId="3" borderId="14" xfId="0" applyNumberFormat="1" applyFont="1" applyFill="1" applyBorder="1" applyAlignment="1">
      <alignment horizontal="center" vertical="center" shrinkToFit="1"/>
    </xf>
    <xf numFmtId="0" fontId="26" fillId="3" borderId="15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26" fillId="5" borderId="15" xfId="0" applyFont="1" applyFill="1" applyBorder="1" applyAlignment="1">
      <alignment horizontal="left" vertical="center" wrapText="1"/>
    </xf>
    <xf numFmtId="0" fontId="27" fillId="0" borderId="1" xfId="1" applyBorder="1" applyAlignment="1">
      <alignment horizontal="left" wrapText="1"/>
    </xf>
    <xf numFmtId="0" fontId="27" fillId="0" borderId="0" xfId="1" applyAlignment="1">
      <alignment horizontal="left" vertical="top"/>
    </xf>
    <xf numFmtId="0" fontId="19" fillId="0" borderId="1" xfId="1" applyFont="1" applyBorder="1" applyAlignment="1">
      <alignment horizontal="left" vertical="top" wrapText="1"/>
    </xf>
    <xf numFmtId="1" fontId="28" fillId="0" borderId="1" xfId="1" applyNumberFormat="1" applyFont="1" applyBorder="1" applyAlignment="1">
      <alignment horizontal="center" vertical="top" shrinkToFit="1"/>
    </xf>
    <xf numFmtId="0" fontId="29" fillId="0" borderId="1" xfId="1" applyFont="1" applyBorder="1" applyAlignment="1">
      <alignment horizontal="left" vertical="top" wrapText="1"/>
    </xf>
    <xf numFmtId="1" fontId="28" fillId="0" borderId="1" xfId="1" applyNumberFormat="1" applyFont="1" applyBorder="1" applyAlignment="1">
      <alignment horizontal="right" vertical="top" shrinkToFit="1"/>
    </xf>
    <xf numFmtId="0" fontId="27" fillId="0" borderId="1" xfId="1" applyBorder="1" applyAlignment="1">
      <alignment horizontal="left" vertical="top" wrapText="1"/>
    </xf>
    <xf numFmtId="0" fontId="34" fillId="0" borderId="1" xfId="1" applyFont="1" applyBorder="1" applyAlignment="1">
      <alignment horizontal="left" vertical="center" wrapText="1"/>
    </xf>
    <xf numFmtId="0" fontId="34" fillId="0" borderId="1" xfId="1" applyFont="1" applyBorder="1" applyAlignment="1">
      <alignment horizontal="center" vertical="center" wrapText="1"/>
    </xf>
    <xf numFmtId="0" fontId="27" fillId="0" borderId="1" xfId="1" applyBorder="1" applyAlignment="1">
      <alignment horizontal="left" vertical="top" wrapText="1" indent="1"/>
    </xf>
    <xf numFmtId="0" fontId="34" fillId="0" borderId="1" xfId="1" applyFont="1" applyBorder="1" applyAlignment="1">
      <alignment horizontal="left" vertical="top" wrapText="1" indent="1"/>
    </xf>
    <xf numFmtId="1" fontId="35" fillId="6" borderId="1" xfId="1" applyNumberFormat="1" applyFont="1" applyFill="1" applyBorder="1" applyAlignment="1">
      <alignment horizontal="center" vertical="top" shrinkToFit="1"/>
    </xf>
    <xf numFmtId="0" fontId="36" fillId="6" borderId="1" xfId="1" applyFont="1" applyFill="1" applyBorder="1" applyAlignment="1">
      <alignment horizontal="left" vertical="top" wrapText="1"/>
    </xf>
    <xf numFmtId="0" fontId="27" fillId="6" borderId="1" xfId="1" applyFill="1" applyBorder="1" applyAlignment="1">
      <alignment horizontal="left" vertical="top" wrapText="1"/>
    </xf>
    <xf numFmtId="164" fontId="35" fillId="0" borderId="1" xfId="1" applyNumberFormat="1" applyFont="1" applyBorder="1" applyAlignment="1">
      <alignment horizontal="center" vertical="top" shrinkToFit="1"/>
    </xf>
    <xf numFmtId="0" fontId="37" fillId="0" borderId="1" xfId="1" applyFont="1" applyBorder="1" applyAlignment="1">
      <alignment horizontal="left" vertical="top" wrapText="1"/>
    </xf>
    <xf numFmtId="0" fontId="37" fillId="0" borderId="1" xfId="1" applyFont="1" applyBorder="1" applyAlignment="1">
      <alignment horizontal="center" vertical="top" wrapText="1"/>
    </xf>
    <xf numFmtId="0" fontId="33" fillId="0" borderId="1" xfId="1" applyFont="1" applyBorder="1" applyAlignment="1">
      <alignment horizontal="center" vertical="top" wrapText="1"/>
    </xf>
    <xf numFmtId="1" fontId="39" fillId="0" borderId="1" xfId="1" applyNumberFormat="1" applyFont="1" applyBorder="1" applyAlignment="1">
      <alignment horizontal="center" vertical="top" shrinkToFit="1"/>
    </xf>
    <xf numFmtId="2" fontId="39" fillId="0" borderId="1" xfId="1" applyNumberFormat="1" applyFont="1" applyBorder="1" applyAlignment="1">
      <alignment horizontal="right" vertical="top" shrinkToFit="1"/>
    </xf>
    <xf numFmtId="4" fontId="39" fillId="0" borderId="1" xfId="1" applyNumberFormat="1" applyFont="1" applyBorder="1" applyAlignment="1">
      <alignment horizontal="right" vertical="top" shrinkToFit="1"/>
    </xf>
    <xf numFmtId="0" fontId="27" fillId="6" borderId="1" xfId="1" applyFill="1" applyBorder="1" applyAlignment="1">
      <alignment horizontal="left" wrapText="1"/>
    </xf>
    <xf numFmtId="164" fontId="35" fillId="0" borderId="1" xfId="1" applyNumberFormat="1" applyFont="1" applyBorder="1" applyAlignment="1">
      <alignment horizontal="center" vertical="center" shrinkToFit="1"/>
    </xf>
    <xf numFmtId="4" fontId="39" fillId="0" borderId="1" xfId="1" applyNumberFormat="1" applyFont="1" applyBorder="1" applyAlignment="1">
      <alignment horizontal="center" vertical="top" shrinkToFit="1"/>
    </xf>
    <xf numFmtId="0" fontId="37" fillId="0" borderId="1" xfId="1" applyFont="1" applyBorder="1" applyAlignment="1">
      <alignment horizontal="left" vertical="center" wrapText="1"/>
    </xf>
    <xf numFmtId="0" fontId="33" fillId="0" borderId="1" xfId="1" applyFont="1" applyBorder="1" applyAlignment="1">
      <alignment horizontal="center" vertical="center" wrapText="1"/>
    </xf>
    <xf numFmtId="1" fontId="39" fillId="0" borderId="1" xfId="1" applyNumberFormat="1" applyFont="1" applyBorder="1" applyAlignment="1">
      <alignment horizontal="center" vertical="center" shrinkToFit="1"/>
    </xf>
    <xf numFmtId="4" fontId="39" fillId="0" borderId="1" xfId="1" applyNumberFormat="1" applyFont="1" applyBorder="1" applyAlignment="1">
      <alignment horizontal="center" vertical="center" shrinkToFit="1"/>
    </xf>
    <xf numFmtId="4" fontId="39" fillId="0" borderId="1" xfId="1" applyNumberFormat="1" applyFont="1" applyBorder="1" applyAlignment="1">
      <alignment horizontal="right" vertical="center" shrinkToFit="1"/>
    </xf>
    <xf numFmtId="4" fontId="41" fillId="0" borderId="1" xfId="1" applyNumberFormat="1" applyFont="1" applyBorder="1" applyAlignment="1">
      <alignment horizontal="right" vertical="top" shrinkToFit="1"/>
    </xf>
    <xf numFmtId="4" fontId="35" fillId="0" borderId="1" xfId="1" applyNumberFormat="1" applyFont="1" applyBorder="1" applyAlignment="1">
      <alignment horizontal="right" vertical="top" shrinkToFit="1"/>
    </xf>
    <xf numFmtId="165" fontId="43" fillId="0" borderId="1" xfId="1" applyNumberFormat="1" applyFont="1" applyBorder="1" applyAlignment="1">
      <alignment horizontal="right" vertical="top" shrinkToFit="1"/>
    </xf>
    <xf numFmtId="0" fontId="37" fillId="3" borderId="1" xfId="1" applyFont="1" applyFill="1" applyBorder="1" applyAlignment="1">
      <alignment horizontal="left" vertical="top" wrapText="1"/>
    </xf>
    <xf numFmtId="0" fontId="37" fillId="3" borderId="1" xfId="1" applyFont="1" applyFill="1" applyBorder="1" applyAlignment="1">
      <alignment horizontal="center" vertical="top" wrapText="1"/>
    </xf>
    <xf numFmtId="0" fontId="33" fillId="3" borderId="1" xfId="1" applyFont="1" applyFill="1" applyBorder="1" applyAlignment="1">
      <alignment horizontal="center" vertical="top" wrapText="1"/>
    </xf>
    <xf numFmtId="1" fontId="39" fillId="3" borderId="1" xfId="1" applyNumberFormat="1" applyFont="1" applyFill="1" applyBorder="1" applyAlignment="1">
      <alignment horizontal="center" vertical="top" shrinkToFit="1"/>
    </xf>
    <xf numFmtId="4" fontId="39" fillId="3" borderId="1" xfId="1" applyNumberFormat="1" applyFont="1" applyFill="1" applyBorder="1" applyAlignment="1">
      <alignment horizontal="right" vertical="top" shrinkToFit="1"/>
    </xf>
    <xf numFmtId="4" fontId="39" fillId="3" borderId="1" xfId="1" applyNumberFormat="1" applyFont="1" applyFill="1" applyBorder="1" applyAlignment="1">
      <alignment horizontal="center" vertical="top" shrinkToFit="1"/>
    </xf>
    <xf numFmtId="0" fontId="27" fillId="0" borderId="0" xfId="1" applyAlignment="1">
      <alignment horizontal="left" wrapText="1"/>
    </xf>
    <xf numFmtId="0" fontId="29" fillId="0" borderId="0" xfId="1" applyFont="1" applyAlignment="1">
      <alignment horizontal="left" vertical="top" wrapText="1"/>
    </xf>
    <xf numFmtId="0" fontId="27" fillId="0" borderId="2" xfId="1" applyBorder="1" applyAlignment="1">
      <alignment horizontal="left" wrapText="1"/>
    </xf>
    <xf numFmtId="0" fontId="27" fillId="0" borderId="16" xfId="1" applyBorder="1" applyAlignment="1">
      <alignment horizontal="left" wrapText="1"/>
    </xf>
    <xf numFmtId="0" fontId="27" fillId="0" borderId="17" xfId="1" applyBorder="1" applyAlignment="1">
      <alignment horizontal="left" wrapText="1"/>
    </xf>
    <xf numFmtId="0" fontId="29" fillId="0" borderId="11" xfId="1" applyFont="1" applyBorder="1" applyAlignment="1">
      <alignment horizontal="left" vertical="top" wrapText="1"/>
    </xf>
    <xf numFmtId="0" fontId="29" fillId="0" borderId="2" xfId="1" applyFont="1" applyBorder="1" applyAlignment="1">
      <alignment horizontal="left" vertical="top" wrapText="1"/>
    </xf>
    <xf numFmtId="43" fontId="25" fillId="0" borderId="15" xfId="2" applyFont="1" applyFill="1" applyBorder="1" applyAlignment="1">
      <alignment vertical="top" wrapText="1"/>
    </xf>
    <xf numFmtId="43" fontId="29" fillId="0" borderId="15" xfId="1" applyNumberFormat="1" applyFont="1" applyBorder="1" applyAlignment="1">
      <alignment horizontal="left" vertical="top" wrapText="1"/>
    </xf>
    <xf numFmtId="0" fontId="45" fillId="0" borderId="15" xfId="1" applyFont="1" applyBorder="1" applyAlignment="1">
      <alignment horizontal="center" vertical="center" wrapText="1"/>
    </xf>
    <xf numFmtId="0" fontId="26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center" wrapText="1"/>
    </xf>
    <xf numFmtId="0" fontId="8" fillId="0" borderId="0" xfId="1" applyFont="1" applyAlignment="1">
      <alignment horizontal="left" vertical="top"/>
    </xf>
    <xf numFmtId="0" fontId="29" fillId="0" borderId="0" xfId="0" applyFont="1" applyAlignment="1">
      <alignment horizontal="left" vertical="top"/>
    </xf>
    <xf numFmtId="0" fontId="29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center" wrapText="1"/>
    </xf>
    <xf numFmtId="0" fontId="34" fillId="0" borderId="2" xfId="1" applyFont="1" applyBorder="1" applyAlignment="1">
      <alignment horizontal="right" vertical="top" wrapText="1"/>
    </xf>
    <xf numFmtId="0" fontId="34" fillId="0" borderId="3" xfId="1" applyFont="1" applyBorder="1" applyAlignment="1">
      <alignment horizontal="right" vertical="top" wrapText="1"/>
    </xf>
    <xf numFmtId="0" fontId="34" fillId="0" borderId="4" xfId="1" applyFont="1" applyBorder="1" applyAlignment="1">
      <alignment horizontal="right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0" fillId="0" borderId="4" xfId="0" applyBorder="1" applyAlignment="1">
      <alignment horizontal="left" vertical="top" wrapText="1" indent="2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9" fillId="2" borderId="4" xfId="0" applyFon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 indent="2"/>
    </xf>
    <xf numFmtId="0" fontId="13" fillId="0" borderId="11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9" fillId="2" borderId="6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/>
    </xf>
    <xf numFmtId="0" fontId="9" fillId="2" borderId="8" xfId="0" applyFont="1" applyFill="1" applyBorder="1" applyAlignment="1">
      <alignment horizontal="left" vertical="top" wrapText="1"/>
    </xf>
    <xf numFmtId="0" fontId="0" fillId="0" borderId="16" xfId="0" applyBorder="1" applyAlignment="1">
      <alignment horizontal="left" wrapText="1"/>
    </xf>
    <xf numFmtId="0" fontId="0" fillId="0" borderId="0" xfId="0" applyBorder="1" applyAlignment="1">
      <alignment horizontal="left" vertical="top" wrapText="1"/>
    </xf>
  </cellXfs>
  <cellStyles count="3">
    <cellStyle name="Comma" xfId="2" builtinId="3"/>
    <cellStyle name="Normal" xfId="0" builtinId="0"/>
    <cellStyle name="Normal 2" xfId="1" xr:uid="{DCCC4AD2-090E-4EF7-8782-F661A85D76F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253999</xdr:colOff>
      <xdr:row>37</xdr:row>
      <xdr:rowOff>0</xdr:rowOff>
    </xdr:from>
    <xdr:ext cx="522732" cy="370332"/>
    <xdr:pic>
      <xdr:nvPicPr>
        <xdr:cNvPr id="3" name="image1.jpeg">
          <a:extLst>
            <a:ext uri="{FF2B5EF4-FFF2-40B4-BE49-F238E27FC236}">
              <a16:creationId xmlns:a16="http://schemas.microsoft.com/office/drawing/2014/main" id="{A0091732-43E4-41BD-8832-B4E0FD357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9119" y="18867120"/>
          <a:ext cx="522732" cy="37033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253999</xdr:colOff>
      <xdr:row>36</xdr:row>
      <xdr:rowOff>0</xdr:rowOff>
    </xdr:from>
    <xdr:ext cx="522732" cy="370332"/>
    <xdr:pic>
      <xdr:nvPicPr>
        <xdr:cNvPr id="2" name="image1.jpeg">
          <a:extLst>
            <a:ext uri="{FF2B5EF4-FFF2-40B4-BE49-F238E27FC236}">
              <a16:creationId xmlns:a16="http://schemas.microsoft.com/office/drawing/2014/main" id="{7D59B060-FC6B-450D-94EE-F3828F621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9119" y="23160228"/>
          <a:ext cx="522732" cy="37033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175260</xdr:colOff>
      <xdr:row>50</xdr:row>
      <xdr:rowOff>284988</xdr:rowOff>
    </xdr:from>
    <xdr:ext cx="522732" cy="370332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2080" y="23129748"/>
          <a:ext cx="522732" cy="37033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D7DB5-C46C-4451-9F19-92898E7B7040}">
  <dimension ref="A1:AA38"/>
  <sheetViews>
    <sheetView topLeftCell="A3" zoomScale="89" zoomScaleNormal="89" workbookViewId="0">
      <selection activeCell="N13" sqref="N13"/>
    </sheetView>
  </sheetViews>
  <sheetFormatPr defaultRowHeight="13.2"/>
  <cols>
    <col min="1" max="1" width="7.5546875" style="79" customWidth="1"/>
    <col min="2" max="2" width="49.88671875" style="79" customWidth="1"/>
    <col min="3" max="4" width="8" style="79" customWidth="1"/>
    <col min="5" max="5" width="13.6640625" style="79" customWidth="1"/>
    <col min="6" max="6" width="19.5546875" style="79" customWidth="1"/>
    <col min="7" max="7" width="8" style="79" customWidth="1"/>
    <col min="8" max="8" width="5.21875" style="79" customWidth="1"/>
    <col min="9" max="9" width="8.88671875" style="79"/>
    <col min="10" max="10" width="41.109375" style="79" customWidth="1"/>
    <col min="11" max="17" width="8.88671875" style="79"/>
    <col min="18" max="18" width="10.5546875" style="79" customWidth="1"/>
    <col min="19" max="19" width="8.88671875" style="79"/>
    <col min="20" max="20" width="6.33203125" style="129" customWidth="1"/>
    <col min="21" max="21" width="8.88671875" style="79"/>
    <col min="22" max="22" width="26.33203125" style="79" customWidth="1"/>
    <col min="23" max="16384" width="8.88671875" style="79"/>
  </cols>
  <sheetData>
    <row r="1" spans="1:27" ht="16.2" customHeight="1">
      <c r="A1" s="78"/>
      <c r="B1" s="78"/>
      <c r="C1" s="78"/>
      <c r="D1" s="119"/>
      <c r="E1" s="116"/>
      <c r="F1" s="116"/>
      <c r="G1" s="116"/>
    </row>
    <row r="2" spans="1:27" ht="43.2">
      <c r="A2" s="78"/>
      <c r="B2" s="80" t="s">
        <v>85</v>
      </c>
      <c r="C2" s="118"/>
      <c r="D2" s="120"/>
      <c r="E2" s="125" t="s">
        <v>148</v>
      </c>
      <c r="F2" s="125" t="s">
        <v>149</v>
      </c>
      <c r="G2" s="116"/>
      <c r="I2" s="4" t="s">
        <v>7</v>
      </c>
      <c r="J2" s="5" t="s">
        <v>8</v>
      </c>
      <c r="K2" s="6" t="s">
        <v>9</v>
      </c>
      <c r="L2" s="20" t="s">
        <v>72</v>
      </c>
      <c r="M2" s="53" t="s">
        <v>78</v>
      </c>
      <c r="N2" s="69" t="s">
        <v>80</v>
      </c>
      <c r="O2" s="70" t="s">
        <v>81</v>
      </c>
      <c r="P2" s="20" t="s">
        <v>79</v>
      </c>
      <c r="Q2" s="71" t="s">
        <v>82</v>
      </c>
      <c r="R2" s="68" t="s">
        <v>77</v>
      </c>
      <c r="S2" s="126"/>
      <c r="T2" s="130"/>
      <c r="U2" s="85" t="s">
        <v>107</v>
      </c>
      <c r="V2" s="86" t="s">
        <v>108</v>
      </c>
      <c r="W2" s="87" t="s">
        <v>109</v>
      </c>
      <c r="X2" s="86" t="s">
        <v>110</v>
      </c>
      <c r="Y2" s="86" t="s">
        <v>111</v>
      </c>
      <c r="Z2" s="88" t="s">
        <v>112</v>
      </c>
      <c r="AA2" s="88" t="s">
        <v>113</v>
      </c>
    </row>
    <row r="3" spans="1:27" ht="61.8">
      <c r="A3" s="81">
        <v>379</v>
      </c>
      <c r="B3" s="82" t="s">
        <v>88</v>
      </c>
      <c r="C3" s="83">
        <v>1</v>
      </c>
      <c r="D3" s="121" t="s">
        <v>87</v>
      </c>
      <c r="E3" s="123">
        <v>20750</v>
      </c>
      <c r="F3" s="124">
        <f>E3*C3</f>
        <v>20750</v>
      </c>
      <c r="G3" s="117"/>
      <c r="H3" s="79">
        <v>379</v>
      </c>
      <c r="I3" s="7">
        <v>1</v>
      </c>
      <c r="J3" s="2" t="s">
        <v>10</v>
      </c>
      <c r="K3" s="8" t="s">
        <v>11</v>
      </c>
      <c r="L3" s="7">
        <v>1</v>
      </c>
      <c r="M3" s="22">
        <v>1</v>
      </c>
      <c r="N3" s="9">
        <v>6414</v>
      </c>
      <c r="O3" s="10">
        <v>0.18</v>
      </c>
      <c r="P3" s="11">
        <f>M3*N3</f>
        <v>6414</v>
      </c>
      <c r="Q3" s="61">
        <f>P3+P3*O3</f>
        <v>7568.52</v>
      </c>
      <c r="R3" s="72" t="s">
        <v>84</v>
      </c>
      <c r="S3" s="127"/>
      <c r="T3" s="131"/>
      <c r="U3" s="89">
        <v>1</v>
      </c>
      <c r="V3" s="90" t="s">
        <v>114</v>
      </c>
      <c r="W3" s="91"/>
      <c r="X3" s="91"/>
      <c r="Y3" s="91"/>
      <c r="Z3" s="91"/>
      <c r="AA3" s="91"/>
    </row>
    <row r="4" spans="1:27" ht="62.4">
      <c r="A4" s="81">
        <v>380</v>
      </c>
      <c r="B4" s="82" t="s">
        <v>89</v>
      </c>
      <c r="C4" s="83">
        <v>4</v>
      </c>
      <c r="D4" s="122" t="s">
        <v>90</v>
      </c>
      <c r="E4" s="123">
        <v>2506</v>
      </c>
      <c r="F4" s="124">
        <f t="shared" ref="F4:F19" si="0">E4*C4</f>
        <v>10024</v>
      </c>
      <c r="G4" s="117"/>
      <c r="I4" s="22">
        <v>2</v>
      </c>
      <c r="J4" s="23" t="s">
        <v>12</v>
      </c>
      <c r="K4" s="24" t="s">
        <v>11</v>
      </c>
      <c r="L4" s="22">
        <v>0</v>
      </c>
      <c r="M4" s="22">
        <v>1</v>
      </c>
      <c r="N4" s="24" t="s">
        <v>13</v>
      </c>
      <c r="O4" s="26">
        <v>0.18</v>
      </c>
      <c r="P4" s="39">
        <v>116786</v>
      </c>
      <c r="Q4" s="64">
        <f>P4+P4*O4</f>
        <v>137807.48000000001</v>
      </c>
      <c r="R4" s="72" t="s">
        <v>76</v>
      </c>
      <c r="S4" s="127"/>
      <c r="T4" s="131"/>
      <c r="U4" s="92">
        <v>1.1000000000000001</v>
      </c>
      <c r="V4" s="93" t="s">
        <v>115</v>
      </c>
      <c r="W4" s="94" t="s">
        <v>116</v>
      </c>
      <c r="X4" s="95" t="s">
        <v>117</v>
      </c>
      <c r="Y4" s="96">
        <v>22</v>
      </c>
      <c r="Z4" s="97">
        <v>350</v>
      </c>
      <c r="AA4" s="98">
        <v>7700</v>
      </c>
    </row>
    <row r="5" spans="1:27" ht="62.4">
      <c r="A5" s="81">
        <v>381</v>
      </c>
      <c r="B5" s="84" t="s">
        <v>91</v>
      </c>
      <c r="C5" s="83">
        <v>4</v>
      </c>
      <c r="D5" s="122" t="s">
        <v>90</v>
      </c>
      <c r="E5" s="123">
        <v>1805</v>
      </c>
      <c r="F5" s="124">
        <f t="shared" si="0"/>
        <v>7220</v>
      </c>
      <c r="G5" s="117"/>
      <c r="H5" s="79">
        <v>380</v>
      </c>
      <c r="I5" s="28">
        <v>3</v>
      </c>
      <c r="J5" s="29" t="s">
        <v>14</v>
      </c>
      <c r="K5" s="30" t="s">
        <v>15</v>
      </c>
      <c r="L5" s="28">
        <v>4</v>
      </c>
      <c r="M5" s="28">
        <v>6</v>
      </c>
      <c r="N5" s="31">
        <v>8311</v>
      </c>
      <c r="O5" s="32">
        <v>0.18</v>
      </c>
      <c r="P5" s="33">
        <v>49866</v>
      </c>
      <c r="Q5" s="62">
        <f>P5+P5*O5</f>
        <v>58841.88</v>
      </c>
      <c r="R5" s="68" t="s">
        <v>75</v>
      </c>
      <c r="S5" s="126"/>
      <c r="T5" s="130"/>
      <c r="U5" s="92">
        <v>1.2</v>
      </c>
      <c r="V5" s="93" t="s">
        <v>118</v>
      </c>
      <c r="W5" s="94" t="s">
        <v>116</v>
      </c>
      <c r="X5" s="95" t="s">
        <v>117</v>
      </c>
      <c r="Y5" s="96">
        <v>350</v>
      </c>
      <c r="Z5" s="97">
        <v>550</v>
      </c>
      <c r="AA5" s="98">
        <v>192500</v>
      </c>
    </row>
    <row r="6" spans="1:27" ht="62.4">
      <c r="A6" s="81">
        <v>382</v>
      </c>
      <c r="B6" s="84" t="s">
        <v>92</v>
      </c>
      <c r="C6" s="83">
        <v>1</v>
      </c>
      <c r="D6" s="122" t="s">
        <v>87</v>
      </c>
      <c r="E6" s="123">
        <v>13250</v>
      </c>
      <c r="F6" s="124">
        <f t="shared" si="0"/>
        <v>13250</v>
      </c>
      <c r="G6" s="117"/>
      <c r="I6" s="28">
        <v>4</v>
      </c>
      <c r="J6" s="34" t="s">
        <v>16</v>
      </c>
      <c r="K6" s="30" t="s">
        <v>15</v>
      </c>
      <c r="L6" s="28">
        <v>4</v>
      </c>
      <c r="M6" s="28">
        <v>6</v>
      </c>
      <c r="N6" s="31">
        <v>13773</v>
      </c>
      <c r="O6" s="32">
        <v>0.18</v>
      </c>
      <c r="P6" s="33">
        <v>82638</v>
      </c>
      <c r="Q6" s="62">
        <f>P6+P6*O6</f>
        <v>97512.84</v>
      </c>
      <c r="R6" s="68" t="s">
        <v>75</v>
      </c>
      <c r="S6" s="126"/>
      <c r="T6" s="130"/>
      <c r="U6" s="92">
        <v>1.3</v>
      </c>
      <c r="V6" s="93" t="s">
        <v>119</v>
      </c>
      <c r="W6" s="94" t="s">
        <v>116</v>
      </c>
      <c r="X6" s="95" t="s">
        <v>117</v>
      </c>
      <c r="Y6" s="96">
        <v>30</v>
      </c>
      <c r="Z6" s="97">
        <v>820</v>
      </c>
      <c r="AA6" s="98">
        <v>24600</v>
      </c>
    </row>
    <row r="7" spans="1:27" ht="62.4">
      <c r="A7" s="81">
        <v>383</v>
      </c>
      <c r="B7" s="82" t="s">
        <v>93</v>
      </c>
      <c r="C7" s="83">
        <v>4</v>
      </c>
      <c r="D7" s="122" t="s">
        <v>90</v>
      </c>
      <c r="E7" s="123">
        <v>2506</v>
      </c>
      <c r="F7" s="124">
        <f t="shared" si="0"/>
        <v>10024</v>
      </c>
      <c r="G7" s="117"/>
      <c r="I7" s="14" t="s">
        <v>17</v>
      </c>
      <c r="J7" s="15" t="s">
        <v>18</v>
      </c>
      <c r="K7" s="3"/>
      <c r="L7" s="3"/>
      <c r="M7" s="54"/>
      <c r="N7" s="3"/>
      <c r="O7" s="10"/>
      <c r="P7" s="7"/>
      <c r="Q7" s="63"/>
      <c r="R7" s="68"/>
      <c r="S7" s="126"/>
      <c r="T7" s="130"/>
      <c r="U7" s="89">
        <v>2</v>
      </c>
      <c r="V7" s="90" t="s">
        <v>120</v>
      </c>
      <c r="W7" s="99"/>
      <c r="X7" s="99"/>
      <c r="Y7" s="99"/>
      <c r="Z7" s="99"/>
      <c r="AA7" s="99"/>
    </row>
    <row r="8" spans="1:27" ht="61.8">
      <c r="A8" s="81">
        <v>384</v>
      </c>
      <c r="B8" s="82" t="s">
        <v>94</v>
      </c>
      <c r="C8" s="83">
        <v>1</v>
      </c>
      <c r="D8" s="122" t="s">
        <v>87</v>
      </c>
      <c r="E8" s="123">
        <v>20750</v>
      </c>
      <c r="F8" s="124">
        <f t="shared" si="0"/>
        <v>20750</v>
      </c>
      <c r="G8" s="117"/>
      <c r="I8" s="22">
        <v>1</v>
      </c>
      <c r="J8" s="23" t="s">
        <v>19</v>
      </c>
      <c r="K8" s="24" t="s">
        <v>11</v>
      </c>
      <c r="L8" s="22">
        <v>0</v>
      </c>
      <c r="M8" s="22">
        <v>1</v>
      </c>
      <c r="N8" s="25">
        <v>6414</v>
      </c>
      <c r="O8" s="26">
        <v>0.18</v>
      </c>
      <c r="P8" s="27">
        <v>6414</v>
      </c>
      <c r="Q8" s="64">
        <f>P8+P8*O8</f>
        <v>7568.52</v>
      </c>
      <c r="R8" s="68" t="s">
        <v>76</v>
      </c>
      <c r="S8" s="126"/>
      <c r="T8" s="130"/>
      <c r="U8" s="92">
        <v>2.1</v>
      </c>
      <c r="V8" s="93" t="s">
        <v>121</v>
      </c>
      <c r="W8" s="94" t="s">
        <v>122</v>
      </c>
      <c r="X8" s="95" t="s">
        <v>123</v>
      </c>
      <c r="Y8" s="96">
        <v>10</v>
      </c>
      <c r="Z8" s="98">
        <v>1200</v>
      </c>
      <c r="AA8" s="98">
        <v>12000</v>
      </c>
    </row>
    <row r="9" spans="1:27" ht="62.4">
      <c r="A9" s="81">
        <v>385</v>
      </c>
      <c r="B9" s="82" t="s">
        <v>95</v>
      </c>
      <c r="C9" s="83">
        <v>4</v>
      </c>
      <c r="D9" s="122" t="s">
        <v>90</v>
      </c>
      <c r="E9" s="123">
        <v>2506</v>
      </c>
      <c r="F9" s="124">
        <f t="shared" si="0"/>
        <v>10024</v>
      </c>
      <c r="G9" s="117"/>
      <c r="I9" s="22">
        <v>2</v>
      </c>
      <c r="J9" s="23" t="s">
        <v>20</v>
      </c>
      <c r="K9" s="24" t="s">
        <v>11</v>
      </c>
      <c r="L9" s="22">
        <v>0</v>
      </c>
      <c r="M9" s="22">
        <v>1</v>
      </c>
      <c r="N9" s="24" t="s">
        <v>13</v>
      </c>
      <c r="O9" s="26">
        <v>0.18</v>
      </c>
      <c r="P9" s="39">
        <v>116786</v>
      </c>
      <c r="Q9" s="64">
        <f t="shared" ref="Q9:Q23" si="1">P9+P9*O9</f>
        <v>137807.48000000001</v>
      </c>
      <c r="R9" s="68" t="s">
        <v>76</v>
      </c>
      <c r="S9" s="126"/>
      <c r="T9" s="130"/>
      <c r="U9" s="92">
        <v>2.2000000000000002</v>
      </c>
      <c r="V9" s="93" t="s">
        <v>124</v>
      </c>
      <c r="W9" s="94" t="s">
        <v>122</v>
      </c>
      <c r="X9" s="95" t="s">
        <v>123</v>
      </c>
      <c r="Y9" s="96">
        <v>1</v>
      </c>
      <c r="Z9" s="98">
        <v>1500</v>
      </c>
      <c r="AA9" s="98">
        <v>1500</v>
      </c>
    </row>
    <row r="10" spans="1:27" ht="36.6">
      <c r="A10" s="81">
        <v>386</v>
      </c>
      <c r="B10" s="82" t="s">
        <v>96</v>
      </c>
      <c r="C10" s="83">
        <v>24</v>
      </c>
      <c r="D10" s="122" t="s">
        <v>86</v>
      </c>
      <c r="E10" s="123">
        <v>642</v>
      </c>
      <c r="F10" s="124">
        <f t="shared" si="0"/>
        <v>15408</v>
      </c>
      <c r="G10" s="117"/>
      <c r="I10" s="7">
        <v>3</v>
      </c>
      <c r="J10" s="2" t="s">
        <v>21</v>
      </c>
      <c r="K10" s="8" t="s">
        <v>15</v>
      </c>
      <c r="L10" s="7">
        <v>4</v>
      </c>
      <c r="M10" s="22">
        <v>4</v>
      </c>
      <c r="N10" s="9">
        <v>8311</v>
      </c>
      <c r="O10" s="10">
        <v>0.18</v>
      </c>
      <c r="P10" s="11">
        <v>33244</v>
      </c>
      <c r="Q10" s="61">
        <f t="shared" si="1"/>
        <v>39227.919999999998</v>
      </c>
      <c r="R10" s="72" t="s">
        <v>84</v>
      </c>
      <c r="S10" s="127"/>
      <c r="T10" s="131"/>
      <c r="U10" s="89">
        <v>3</v>
      </c>
      <c r="V10" s="90" t="s">
        <v>125</v>
      </c>
      <c r="W10" s="99"/>
      <c r="X10" s="99"/>
      <c r="Y10" s="99"/>
      <c r="Z10" s="99"/>
      <c r="AA10" s="99"/>
    </row>
    <row r="11" spans="1:27" ht="31.2">
      <c r="A11" s="81">
        <v>387</v>
      </c>
      <c r="B11" s="82" t="s">
        <v>97</v>
      </c>
      <c r="C11" s="83">
        <v>114</v>
      </c>
      <c r="D11" s="122" t="s">
        <v>86</v>
      </c>
      <c r="E11" s="123">
        <v>824</v>
      </c>
      <c r="F11" s="124">
        <f t="shared" si="0"/>
        <v>93936</v>
      </c>
      <c r="G11" s="117"/>
      <c r="I11" s="14" t="s">
        <v>22</v>
      </c>
      <c r="J11" s="15" t="s">
        <v>23</v>
      </c>
      <c r="K11" s="3"/>
      <c r="L11" s="3"/>
      <c r="M11" s="54" t="s">
        <v>73</v>
      </c>
      <c r="N11" s="3"/>
      <c r="O11" s="10">
        <v>0.18</v>
      </c>
      <c r="P11" s="7">
        <v>0</v>
      </c>
      <c r="Q11" s="61">
        <f t="shared" si="1"/>
        <v>0</v>
      </c>
      <c r="R11" s="72"/>
      <c r="S11" s="127"/>
      <c r="T11" s="131"/>
      <c r="U11" s="92">
        <v>3.1</v>
      </c>
      <c r="V11" s="110" t="s">
        <v>126</v>
      </c>
      <c r="W11" s="111" t="s">
        <v>127</v>
      </c>
      <c r="X11" s="112" t="s">
        <v>123</v>
      </c>
      <c r="Y11" s="113">
        <v>1</v>
      </c>
      <c r="Z11" s="114">
        <v>16000</v>
      </c>
      <c r="AA11" s="114">
        <v>16000</v>
      </c>
    </row>
    <row r="12" spans="1:27" ht="61.8">
      <c r="A12" s="81">
        <v>388</v>
      </c>
      <c r="B12" s="82" t="s">
        <v>98</v>
      </c>
      <c r="C12" s="83">
        <v>36</v>
      </c>
      <c r="D12" s="122" t="s">
        <v>86</v>
      </c>
      <c r="E12" s="123">
        <v>1191</v>
      </c>
      <c r="F12" s="124">
        <f t="shared" si="0"/>
        <v>42876</v>
      </c>
      <c r="G12" s="117"/>
      <c r="I12" s="7">
        <v>1</v>
      </c>
      <c r="J12" s="2" t="s">
        <v>24</v>
      </c>
      <c r="K12" s="8" t="s">
        <v>11</v>
      </c>
      <c r="L12" s="7">
        <v>1</v>
      </c>
      <c r="M12" s="22">
        <v>1</v>
      </c>
      <c r="N12" s="9">
        <v>6414</v>
      </c>
      <c r="O12" s="10">
        <v>0.18</v>
      </c>
      <c r="P12" s="11">
        <v>6414</v>
      </c>
      <c r="Q12" s="61">
        <f t="shared" si="1"/>
        <v>7568.52</v>
      </c>
      <c r="R12" s="72" t="s">
        <v>84</v>
      </c>
      <c r="S12" s="127"/>
      <c r="T12" s="131"/>
      <c r="U12" s="92">
        <v>3.2</v>
      </c>
      <c r="V12" s="110" t="s">
        <v>128</v>
      </c>
      <c r="W12" s="111" t="s">
        <v>127</v>
      </c>
      <c r="X12" s="112" t="s">
        <v>123</v>
      </c>
      <c r="Y12" s="113">
        <v>1</v>
      </c>
      <c r="Z12" s="114">
        <v>12000</v>
      </c>
      <c r="AA12" s="114">
        <v>12000</v>
      </c>
    </row>
    <row r="13" spans="1:27" ht="61.2">
      <c r="A13" s="81">
        <v>389</v>
      </c>
      <c r="B13" s="82" t="s">
        <v>99</v>
      </c>
      <c r="C13" s="83">
        <v>18</v>
      </c>
      <c r="D13" s="122" t="s">
        <v>86</v>
      </c>
      <c r="E13" s="123">
        <v>1473</v>
      </c>
      <c r="F13" s="124">
        <f t="shared" si="0"/>
        <v>26514</v>
      </c>
      <c r="G13" s="117"/>
      <c r="I13" s="22">
        <v>2</v>
      </c>
      <c r="J13" s="23" t="s">
        <v>25</v>
      </c>
      <c r="K13" s="24" t="s">
        <v>11</v>
      </c>
      <c r="L13" s="22">
        <v>0</v>
      </c>
      <c r="M13" s="22">
        <v>1</v>
      </c>
      <c r="N13" s="24" t="s">
        <v>13</v>
      </c>
      <c r="O13" s="26">
        <v>0.18</v>
      </c>
      <c r="P13" s="39">
        <v>116786</v>
      </c>
      <c r="Q13" s="64">
        <f t="shared" si="1"/>
        <v>137807.48000000001</v>
      </c>
      <c r="R13" s="68" t="s">
        <v>76</v>
      </c>
      <c r="S13" s="126"/>
      <c r="T13" s="130"/>
      <c r="U13" s="89">
        <v>4</v>
      </c>
      <c r="V13" s="90" t="s">
        <v>129</v>
      </c>
      <c r="W13" s="99"/>
      <c r="X13" s="99"/>
      <c r="Y13" s="99"/>
      <c r="Z13" s="99"/>
      <c r="AA13" s="99"/>
    </row>
    <row r="14" spans="1:27" ht="62.4">
      <c r="A14" s="81">
        <v>390</v>
      </c>
      <c r="B14" s="82" t="s">
        <v>100</v>
      </c>
      <c r="C14" s="83">
        <v>1</v>
      </c>
      <c r="D14" s="122" t="s">
        <v>101</v>
      </c>
      <c r="E14" s="123">
        <v>275000</v>
      </c>
      <c r="F14" s="124">
        <f t="shared" si="0"/>
        <v>275000</v>
      </c>
      <c r="G14" s="117"/>
      <c r="I14" s="28">
        <v>3</v>
      </c>
      <c r="J14" s="29" t="s">
        <v>26</v>
      </c>
      <c r="K14" s="30" t="s">
        <v>15</v>
      </c>
      <c r="L14" s="28">
        <v>4</v>
      </c>
      <c r="M14" s="28">
        <v>6</v>
      </c>
      <c r="N14" s="31">
        <v>8311</v>
      </c>
      <c r="O14" s="32">
        <v>0.18</v>
      </c>
      <c r="P14" s="33">
        <v>49866</v>
      </c>
      <c r="Q14" s="62">
        <f>P14+P14*O14</f>
        <v>58841.88</v>
      </c>
      <c r="R14" s="68" t="s">
        <v>75</v>
      </c>
      <c r="S14" s="126"/>
      <c r="T14" s="130">
        <v>380</v>
      </c>
      <c r="U14" s="92">
        <v>4.0999999999999996</v>
      </c>
      <c r="V14" s="93" t="s">
        <v>130</v>
      </c>
      <c r="W14" s="94" t="s">
        <v>127</v>
      </c>
      <c r="X14" s="94" t="s">
        <v>131</v>
      </c>
      <c r="Y14" s="96">
        <v>6</v>
      </c>
      <c r="Z14" s="98">
        <v>1500</v>
      </c>
      <c r="AA14" s="98">
        <v>9000</v>
      </c>
    </row>
    <row r="15" spans="1:27" ht="78">
      <c r="A15" s="81">
        <v>391</v>
      </c>
      <c r="B15" s="82" t="s">
        <v>102</v>
      </c>
      <c r="C15" s="83">
        <v>1</v>
      </c>
      <c r="D15" s="122" t="s">
        <v>90</v>
      </c>
      <c r="E15" s="123">
        <v>375000</v>
      </c>
      <c r="F15" s="124">
        <f t="shared" si="0"/>
        <v>375000</v>
      </c>
      <c r="G15" s="117"/>
      <c r="I15" s="35" t="s">
        <v>27</v>
      </c>
      <c r="J15" s="23" t="s">
        <v>28</v>
      </c>
      <c r="K15" s="24" t="s">
        <v>11</v>
      </c>
      <c r="L15" s="22">
        <v>0</v>
      </c>
      <c r="M15" s="22">
        <v>1</v>
      </c>
      <c r="N15" s="25">
        <v>11964</v>
      </c>
      <c r="O15" s="26">
        <v>0.18</v>
      </c>
      <c r="P15" s="27">
        <v>11964</v>
      </c>
      <c r="Q15" s="64">
        <f t="shared" si="1"/>
        <v>14117.52</v>
      </c>
      <c r="R15" s="68" t="s">
        <v>76</v>
      </c>
      <c r="S15" s="126"/>
      <c r="T15" s="130"/>
      <c r="U15" s="92">
        <v>4.2</v>
      </c>
      <c r="V15" s="93" t="s">
        <v>132</v>
      </c>
      <c r="W15" s="94" t="s">
        <v>127</v>
      </c>
      <c r="X15" s="94" t="s">
        <v>131</v>
      </c>
      <c r="Y15" s="96">
        <v>2</v>
      </c>
      <c r="Z15" s="98">
        <v>1500</v>
      </c>
      <c r="AA15" s="98">
        <v>3000</v>
      </c>
    </row>
    <row r="16" spans="1:27" ht="73.2">
      <c r="A16" s="81">
        <v>392</v>
      </c>
      <c r="B16" s="82" t="s">
        <v>103</v>
      </c>
      <c r="C16" s="83">
        <v>3</v>
      </c>
      <c r="D16" s="122" t="s">
        <v>90</v>
      </c>
      <c r="E16" s="123">
        <v>1938</v>
      </c>
      <c r="F16" s="124">
        <f t="shared" si="0"/>
        <v>5814</v>
      </c>
      <c r="G16" s="117"/>
      <c r="I16" s="14" t="s">
        <v>29</v>
      </c>
      <c r="J16" s="2" t="s">
        <v>30</v>
      </c>
      <c r="K16" s="8" t="s">
        <v>11</v>
      </c>
      <c r="L16" s="7">
        <v>1</v>
      </c>
      <c r="M16" s="22">
        <v>1</v>
      </c>
      <c r="N16" s="9">
        <v>12114</v>
      </c>
      <c r="O16" s="10">
        <v>0.18</v>
      </c>
      <c r="P16" s="11">
        <v>12114</v>
      </c>
      <c r="Q16" s="61">
        <f t="shared" si="1"/>
        <v>14294.52</v>
      </c>
      <c r="R16" s="72" t="s">
        <v>84</v>
      </c>
      <c r="S16" s="127"/>
      <c r="T16" s="131"/>
      <c r="U16" s="92">
        <v>4.3</v>
      </c>
      <c r="V16" s="93" t="s">
        <v>133</v>
      </c>
      <c r="W16" s="94" t="s">
        <v>127</v>
      </c>
      <c r="X16" s="94" t="s">
        <v>131</v>
      </c>
      <c r="Y16" s="96">
        <v>6</v>
      </c>
      <c r="Z16" s="98">
        <v>1500</v>
      </c>
      <c r="AA16" s="98">
        <v>9000</v>
      </c>
    </row>
    <row r="17" spans="1:27" ht="46.8">
      <c r="A17" s="81">
        <v>393</v>
      </c>
      <c r="B17" s="82" t="s">
        <v>104</v>
      </c>
      <c r="C17" s="83">
        <v>3</v>
      </c>
      <c r="D17" s="122" t="s">
        <v>90</v>
      </c>
      <c r="E17" s="123">
        <v>2740</v>
      </c>
      <c r="F17" s="124">
        <f t="shared" si="0"/>
        <v>8220</v>
      </c>
      <c r="G17" s="117"/>
      <c r="I17" s="35" t="s">
        <v>31</v>
      </c>
      <c r="J17" s="23" t="s">
        <v>32</v>
      </c>
      <c r="K17" s="24" t="s">
        <v>15</v>
      </c>
      <c r="L17" s="22">
        <v>0</v>
      </c>
      <c r="M17" s="22">
        <v>6</v>
      </c>
      <c r="N17" s="25">
        <v>8311</v>
      </c>
      <c r="O17" s="26">
        <v>0.18</v>
      </c>
      <c r="P17" s="27">
        <v>49866</v>
      </c>
      <c r="Q17" s="64">
        <f t="shared" si="1"/>
        <v>58841.88</v>
      </c>
      <c r="R17" s="68" t="s">
        <v>76</v>
      </c>
      <c r="S17" s="126"/>
      <c r="T17" s="130"/>
      <c r="U17" s="92">
        <v>4.4000000000000004</v>
      </c>
      <c r="V17" s="93" t="s">
        <v>134</v>
      </c>
      <c r="W17" s="94" t="s">
        <v>127</v>
      </c>
      <c r="X17" s="94" t="s">
        <v>131</v>
      </c>
      <c r="Y17" s="96">
        <v>6</v>
      </c>
      <c r="Z17" s="98">
        <v>1500</v>
      </c>
      <c r="AA17" s="98">
        <v>9000</v>
      </c>
    </row>
    <row r="18" spans="1:27" ht="48.6">
      <c r="A18" s="81">
        <v>394</v>
      </c>
      <c r="B18" s="82" t="s">
        <v>105</v>
      </c>
      <c r="C18" s="83">
        <v>4</v>
      </c>
      <c r="D18" s="122" t="s">
        <v>90</v>
      </c>
      <c r="E18" s="123">
        <v>4378</v>
      </c>
      <c r="F18" s="124">
        <f t="shared" si="0"/>
        <v>17512</v>
      </c>
      <c r="G18" s="117"/>
      <c r="I18" s="14" t="s">
        <v>33</v>
      </c>
      <c r="J18" s="2" t="s">
        <v>34</v>
      </c>
      <c r="K18" s="1" t="s">
        <v>35</v>
      </c>
      <c r="L18" s="2"/>
      <c r="M18" s="23"/>
      <c r="N18" s="2"/>
      <c r="O18" s="10"/>
      <c r="P18" s="7"/>
      <c r="Q18" s="63"/>
      <c r="R18" s="68"/>
      <c r="S18" s="126"/>
      <c r="T18" s="130"/>
      <c r="U18" s="92">
        <v>4.5</v>
      </c>
      <c r="V18" s="93" t="s">
        <v>135</v>
      </c>
      <c r="W18" s="94" t="s">
        <v>127</v>
      </c>
      <c r="X18" s="94" t="s">
        <v>131</v>
      </c>
      <c r="Y18" s="96">
        <v>2</v>
      </c>
      <c r="Z18" s="98">
        <v>1500</v>
      </c>
      <c r="AA18" s="98">
        <v>3000</v>
      </c>
    </row>
    <row r="19" spans="1:27" ht="46.8">
      <c r="A19" s="81">
        <v>395</v>
      </c>
      <c r="B19" s="82" t="s">
        <v>106</v>
      </c>
      <c r="C19" s="83">
        <v>2</v>
      </c>
      <c r="D19" s="122" t="s">
        <v>90</v>
      </c>
      <c r="E19" s="123">
        <v>36750</v>
      </c>
      <c r="F19" s="124">
        <f t="shared" si="0"/>
        <v>73500</v>
      </c>
      <c r="G19" s="117"/>
      <c r="I19" s="36" t="s">
        <v>36</v>
      </c>
      <c r="J19" s="29" t="s">
        <v>37</v>
      </c>
      <c r="K19" s="30" t="s">
        <v>38</v>
      </c>
      <c r="L19" s="37">
        <v>24</v>
      </c>
      <c r="M19" s="55">
        <v>38.299999999999997</v>
      </c>
      <c r="N19" s="38">
        <v>450</v>
      </c>
      <c r="O19" s="32">
        <v>0.18</v>
      </c>
      <c r="P19" s="33">
        <f>M19*N19</f>
        <v>17235</v>
      </c>
      <c r="Q19" s="62">
        <f t="shared" si="1"/>
        <v>20337.3</v>
      </c>
      <c r="R19" s="68" t="s">
        <v>75</v>
      </c>
      <c r="S19" s="126"/>
      <c r="T19" s="130"/>
      <c r="U19" s="92">
        <v>3.2</v>
      </c>
      <c r="V19" s="93" t="s">
        <v>136</v>
      </c>
      <c r="W19" s="94" t="s">
        <v>127</v>
      </c>
      <c r="X19" s="94" t="s">
        <v>131</v>
      </c>
      <c r="Y19" s="96">
        <v>6</v>
      </c>
      <c r="Z19" s="97">
        <v>750</v>
      </c>
      <c r="AA19" s="98">
        <v>4500</v>
      </c>
    </row>
    <row r="20" spans="1:27" ht="15.6">
      <c r="A20" s="78"/>
      <c r="B20" s="78"/>
      <c r="C20" s="78"/>
      <c r="D20" s="78"/>
      <c r="E20" s="116"/>
      <c r="F20" s="116"/>
      <c r="G20" s="116"/>
      <c r="I20" s="36" t="s">
        <v>36</v>
      </c>
      <c r="J20" s="29" t="s">
        <v>39</v>
      </c>
      <c r="K20" s="30" t="s">
        <v>38</v>
      </c>
      <c r="L20" s="37">
        <v>114</v>
      </c>
      <c r="M20" s="55">
        <v>157.69999999999999</v>
      </c>
      <c r="N20" s="38">
        <v>732</v>
      </c>
      <c r="O20" s="32">
        <v>0.18</v>
      </c>
      <c r="P20" s="33">
        <f>M20*N20</f>
        <v>115436.4</v>
      </c>
      <c r="Q20" s="62">
        <f t="shared" si="1"/>
        <v>136214.95199999999</v>
      </c>
      <c r="R20" s="68" t="s">
        <v>75</v>
      </c>
      <c r="S20" s="126"/>
      <c r="T20" s="130"/>
      <c r="U20" s="89">
        <v>5</v>
      </c>
      <c r="V20" s="90" t="s">
        <v>137</v>
      </c>
      <c r="W20" s="99"/>
      <c r="X20" s="99"/>
      <c r="Y20" s="99"/>
      <c r="Z20" s="99"/>
      <c r="AA20" s="99"/>
    </row>
    <row r="21" spans="1:27" ht="30.6">
      <c r="I21" s="36" t="s">
        <v>36</v>
      </c>
      <c r="J21" s="29" t="s">
        <v>40</v>
      </c>
      <c r="K21" s="30" t="s">
        <v>38</v>
      </c>
      <c r="L21" s="37">
        <v>36</v>
      </c>
      <c r="M21" s="55">
        <v>79.5</v>
      </c>
      <c r="N21" s="38">
        <v>990</v>
      </c>
      <c r="O21" s="32">
        <v>0.18</v>
      </c>
      <c r="P21" s="33">
        <f>M21*N21</f>
        <v>78705</v>
      </c>
      <c r="Q21" s="62">
        <f t="shared" si="1"/>
        <v>92871.9</v>
      </c>
      <c r="R21" s="68" t="s">
        <v>75</v>
      </c>
      <c r="S21" s="126"/>
      <c r="T21" s="130">
        <v>379</v>
      </c>
      <c r="U21" s="100">
        <v>5.0999999999999996</v>
      </c>
      <c r="V21" s="93" t="s">
        <v>138</v>
      </c>
      <c r="W21" s="94" t="s">
        <v>127</v>
      </c>
      <c r="X21" s="94" t="s">
        <v>131</v>
      </c>
      <c r="Y21" s="96">
        <v>1</v>
      </c>
      <c r="Z21" s="98">
        <v>149000</v>
      </c>
      <c r="AA21" s="98">
        <v>149000</v>
      </c>
    </row>
    <row r="22" spans="1:27" ht="30.6">
      <c r="I22" s="36" t="s">
        <v>36</v>
      </c>
      <c r="J22" s="29" t="s">
        <v>41</v>
      </c>
      <c r="K22" s="30" t="s">
        <v>38</v>
      </c>
      <c r="L22" s="28">
        <v>18</v>
      </c>
      <c r="M22" s="22">
        <v>27</v>
      </c>
      <c r="N22" s="31">
        <v>1182</v>
      </c>
      <c r="O22" s="32">
        <v>0.18</v>
      </c>
      <c r="P22" s="33">
        <f>M22*N22</f>
        <v>31914</v>
      </c>
      <c r="Q22" s="62">
        <f t="shared" si="1"/>
        <v>37658.519999999997</v>
      </c>
      <c r="R22" s="68" t="s">
        <v>75</v>
      </c>
      <c r="S22" s="126"/>
      <c r="T22" s="130"/>
      <c r="U22" s="100">
        <v>5.2</v>
      </c>
      <c r="V22" s="93" t="s">
        <v>139</v>
      </c>
      <c r="W22" s="94" t="s">
        <v>127</v>
      </c>
      <c r="X22" s="94" t="s">
        <v>131</v>
      </c>
      <c r="Y22" s="96">
        <v>1</v>
      </c>
      <c r="Z22" s="98">
        <v>149000</v>
      </c>
      <c r="AA22" s="98">
        <v>149000</v>
      </c>
    </row>
    <row r="23" spans="1:27" ht="48.6">
      <c r="I23" s="14" t="s">
        <v>42</v>
      </c>
      <c r="J23" s="2" t="s">
        <v>43</v>
      </c>
      <c r="K23" s="8" t="s">
        <v>15</v>
      </c>
      <c r="L23" s="46">
        <v>1</v>
      </c>
      <c r="M23" s="73">
        <v>1</v>
      </c>
      <c r="N23" s="44">
        <v>277036</v>
      </c>
      <c r="O23" s="45">
        <v>0.18</v>
      </c>
      <c r="P23" s="43">
        <f>L23*N23</f>
        <v>277036</v>
      </c>
      <c r="Q23" s="65">
        <f t="shared" si="1"/>
        <v>326902.48</v>
      </c>
      <c r="R23" s="74" t="s">
        <v>84</v>
      </c>
      <c r="S23" s="128"/>
      <c r="T23" s="132"/>
      <c r="U23" s="100">
        <v>5.3</v>
      </c>
      <c r="V23" s="93" t="s">
        <v>140</v>
      </c>
      <c r="W23" s="94" t="s">
        <v>127</v>
      </c>
      <c r="X23" s="94" t="s">
        <v>131</v>
      </c>
      <c r="Y23" s="96">
        <v>1</v>
      </c>
      <c r="Z23" s="101">
        <v>149000</v>
      </c>
      <c r="AA23" s="98">
        <v>149000</v>
      </c>
    </row>
    <row r="24" spans="1:27" ht="36.6">
      <c r="I24" s="14" t="s">
        <v>44</v>
      </c>
      <c r="J24" s="2" t="s">
        <v>45</v>
      </c>
      <c r="K24" s="8" t="s">
        <v>15</v>
      </c>
      <c r="L24" s="21">
        <v>1</v>
      </c>
      <c r="M24" s="56">
        <v>1</v>
      </c>
      <c r="N24" s="41"/>
      <c r="O24" s="42"/>
      <c r="P24" s="41"/>
      <c r="Q24" s="66"/>
      <c r="R24" s="74" t="s">
        <v>84</v>
      </c>
      <c r="S24" s="128"/>
      <c r="T24" s="132"/>
      <c r="U24" s="92">
        <v>5.4</v>
      </c>
      <c r="V24" s="110" t="s">
        <v>141</v>
      </c>
      <c r="W24" s="111" t="s">
        <v>127</v>
      </c>
      <c r="X24" s="111" t="s">
        <v>131</v>
      </c>
      <c r="Y24" s="113">
        <v>1</v>
      </c>
      <c r="Z24" s="115">
        <v>70000</v>
      </c>
      <c r="AA24" s="98">
        <v>70000</v>
      </c>
    </row>
    <row r="25" spans="1:27" ht="100.2">
      <c r="I25" s="14" t="s">
        <v>46</v>
      </c>
      <c r="J25" s="2" t="s">
        <v>47</v>
      </c>
      <c r="K25" s="12" t="s">
        <v>48</v>
      </c>
      <c r="L25" s="2"/>
      <c r="M25" s="75"/>
      <c r="N25" s="75"/>
      <c r="O25" s="75"/>
      <c r="P25" s="75"/>
      <c r="Q25" s="76"/>
      <c r="R25" s="77" t="s">
        <v>73</v>
      </c>
      <c r="S25" s="128"/>
      <c r="T25" s="132"/>
      <c r="U25" s="89">
        <v>6</v>
      </c>
      <c r="V25" s="90" t="s">
        <v>142</v>
      </c>
      <c r="W25" s="99"/>
      <c r="X25" s="99"/>
      <c r="Y25" s="99"/>
      <c r="Z25" s="99"/>
      <c r="AA25" s="99"/>
    </row>
    <row r="26" spans="1:27" ht="40.799999999999997">
      <c r="I26" s="39" t="s">
        <v>36</v>
      </c>
      <c r="J26" s="23" t="s">
        <v>49</v>
      </c>
      <c r="K26" s="24" t="s">
        <v>50</v>
      </c>
      <c r="L26" s="22">
        <v>0</v>
      </c>
      <c r="M26" s="22">
        <v>3</v>
      </c>
      <c r="N26" s="40">
        <v>620</v>
      </c>
      <c r="O26" s="26">
        <v>0.18</v>
      </c>
      <c r="P26" s="27">
        <f>M26*N26</f>
        <v>1860</v>
      </c>
      <c r="Q26" s="64">
        <f>P26+P26*O26</f>
        <v>2194.8000000000002</v>
      </c>
      <c r="R26" s="68" t="s">
        <v>76</v>
      </c>
      <c r="S26" s="126"/>
      <c r="T26" s="130"/>
      <c r="U26" s="100">
        <v>6.1</v>
      </c>
      <c r="V26" s="84" t="s">
        <v>143</v>
      </c>
      <c r="W26" s="102" t="s">
        <v>144</v>
      </c>
      <c r="X26" s="103" t="s">
        <v>123</v>
      </c>
      <c r="Y26" s="104">
        <v>2</v>
      </c>
      <c r="Z26" s="105">
        <v>10900</v>
      </c>
      <c r="AA26" s="106">
        <v>21800</v>
      </c>
    </row>
    <row r="27" spans="1:27" ht="24.6">
      <c r="I27" s="36" t="s">
        <v>36</v>
      </c>
      <c r="J27" s="29" t="s">
        <v>51</v>
      </c>
      <c r="K27" s="30" t="s">
        <v>50</v>
      </c>
      <c r="L27" s="28">
        <v>3</v>
      </c>
      <c r="M27" s="28">
        <v>8</v>
      </c>
      <c r="N27" s="31">
        <v>1620</v>
      </c>
      <c r="O27" s="32">
        <v>0.18</v>
      </c>
      <c r="P27" s="33">
        <f>N27*M27</f>
        <v>12960</v>
      </c>
      <c r="Q27" s="62">
        <f>P27+P27*O27</f>
        <v>15292.8</v>
      </c>
      <c r="R27" s="68" t="s">
        <v>75</v>
      </c>
      <c r="S27" s="126"/>
      <c r="T27" s="130"/>
      <c r="U27" s="133" t="s">
        <v>145</v>
      </c>
      <c r="V27" s="134"/>
      <c r="W27" s="134"/>
      <c r="X27" s="134"/>
      <c r="Y27" s="134"/>
      <c r="Z27" s="135"/>
      <c r="AA27" s="107">
        <v>842600</v>
      </c>
    </row>
    <row r="28" spans="1:27" ht="31.2">
      <c r="I28" s="12" t="s">
        <v>36</v>
      </c>
      <c r="J28" s="13" t="s">
        <v>52</v>
      </c>
      <c r="K28" s="8" t="s">
        <v>50</v>
      </c>
      <c r="L28" s="7">
        <v>3</v>
      </c>
      <c r="M28" s="22">
        <v>3</v>
      </c>
      <c r="N28" s="9">
        <v>2676</v>
      </c>
      <c r="O28" s="10">
        <v>0.18</v>
      </c>
      <c r="P28" s="11">
        <f>N28*M28</f>
        <v>8028</v>
      </c>
      <c r="Q28" s="61">
        <f>P28+P28*18/100</f>
        <v>9473.0400000000009</v>
      </c>
      <c r="R28" s="72" t="s">
        <v>84</v>
      </c>
      <c r="S28" s="127"/>
      <c r="T28" s="131"/>
      <c r="U28" s="133" t="s">
        <v>146</v>
      </c>
      <c r="V28" s="134"/>
      <c r="W28" s="134"/>
      <c r="X28" s="134"/>
      <c r="Y28" s="134"/>
      <c r="Z28" s="135"/>
      <c r="AA28" s="108">
        <v>151668</v>
      </c>
    </row>
    <row r="29" spans="1:27" ht="31.2">
      <c r="I29" s="12" t="s">
        <v>36</v>
      </c>
      <c r="J29" s="13" t="s">
        <v>53</v>
      </c>
      <c r="K29" s="8" t="s">
        <v>50</v>
      </c>
      <c r="L29" s="7">
        <v>4</v>
      </c>
      <c r="M29" s="22">
        <v>4</v>
      </c>
      <c r="N29" s="9">
        <v>4301</v>
      </c>
      <c r="O29" s="10">
        <v>0.18</v>
      </c>
      <c r="P29" s="11">
        <f>N29*M29</f>
        <v>17204</v>
      </c>
      <c r="Q29" s="61">
        <f>P29+P29*18/100</f>
        <v>20300.72</v>
      </c>
      <c r="R29" s="72" t="s">
        <v>84</v>
      </c>
      <c r="S29" s="127"/>
      <c r="T29" s="131"/>
      <c r="U29" s="133" t="s">
        <v>147</v>
      </c>
      <c r="V29" s="134"/>
      <c r="W29" s="134"/>
      <c r="X29" s="134"/>
      <c r="Y29" s="134"/>
      <c r="Z29" s="135"/>
      <c r="AA29" s="109">
        <v>994268</v>
      </c>
    </row>
    <row r="30" spans="1:27" ht="15.6">
      <c r="I30" s="14" t="s">
        <v>54</v>
      </c>
      <c r="J30" s="15" t="s">
        <v>55</v>
      </c>
      <c r="K30" s="3"/>
      <c r="L30" s="3"/>
      <c r="M30" s="54"/>
      <c r="N30" s="3"/>
      <c r="O30" s="10"/>
      <c r="P30" s="7"/>
      <c r="Q30" s="63"/>
      <c r="R30" s="72"/>
      <c r="S30" s="127"/>
      <c r="T30" s="131"/>
    </row>
    <row r="31" spans="1:27" ht="49.2">
      <c r="I31" s="2"/>
      <c r="J31" s="2" t="s">
        <v>56</v>
      </c>
      <c r="K31" s="13" t="s">
        <v>50</v>
      </c>
      <c r="L31" s="7">
        <v>2</v>
      </c>
      <c r="M31" s="22">
        <v>2</v>
      </c>
      <c r="N31" s="16">
        <v>13607</v>
      </c>
      <c r="O31" s="17">
        <v>0.18</v>
      </c>
      <c r="P31" s="11">
        <f>M31*N31</f>
        <v>27214</v>
      </c>
      <c r="Q31" s="61">
        <f>P31+P31*O31</f>
        <v>32112.52</v>
      </c>
      <c r="R31" s="72" t="s">
        <v>84</v>
      </c>
      <c r="S31" s="127"/>
      <c r="T31" s="131"/>
    </row>
    <row r="32" spans="1:27" ht="15.6">
      <c r="I32" s="14" t="s">
        <v>57</v>
      </c>
      <c r="J32" s="15" t="s">
        <v>58</v>
      </c>
      <c r="K32" s="3"/>
      <c r="L32" s="3"/>
      <c r="M32" s="54"/>
      <c r="N32" s="3"/>
      <c r="O32" s="3"/>
      <c r="P32" s="50">
        <f>SUM(P3:P31)</f>
        <v>1246750.3999999999</v>
      </c>
      <c r="Q32" s="47">
        <f>SUM(Q3:Q31)</f>
        <v>1471165.4720000001</v>
      </c>
      <c r="R32" s="67"/>
      <c r="S32" s="67"/>
      <c r="T32" s="130"/>
    </row>
    <row r="33" spans="9:20" ht="15.6">
      <c r="I33" s="14" t="s">
        <v>17</v>
      </c>
      <c r="J33" s="15" t="s">
        <v>59</v>
      </c>
      <c r="K33" s="3"/>
      <c r="L33" s="3"/>
      <c r="M33" s="54"/>
      <c r="N33" s="3"/>
      <c r="O33" s="3"/>
      <c r="P33" s="14">
        <v>224415</v>
      </c>
      <c r="Q33" s="48"/>
      <c r="R33" s="67"/>
      <c r="S33" s="67"/>
      <c r="T33" s="130"/>
    </row>
    <row r="34" spans="9:20" ht="15.6">
      <c r="I34" s="14" t="s">
        <v>22</v>
      </c>
      <c r="J34" s="15" t="s">
        <v>60</v>
      </c>
      <c r="K34" s="3"/>
      <c r="L34" s="3"/>
      <c r="M34" s="54"/>
      <c r="N34" s="3"/>
      <c r="O34" s="3"/>
      <c r="P34" s="3"/>
      <c r="Q34" s="51">
        <f>P32+P33</f>
        <v>1471165.4</v>
      </c>
      <c r="R34" s="67"/>
      <c r="S34" s="67"/>
      <c r="T34" s="130"/>
    </row>
    <row r="35" spans="9:20" ht="15.6">
      <c r="I35" s="14" t="s">
        <v>27</v>
      </c>
      <c r="J35" s="15" t="s">
        <v>61</v>
      </c>
      <c r="K35" s="3"/>
      <c r="L35" s="3"/>
      <c r="M35" s="54"/>
      <c r="N35" s="3"/>
      <c r="O35" s="3"/>
      <c r="P35" s="3"/>
      <c r="Q35" s="49">
        <f>Q34*5/100</f>
        <v>73558.27</v>
      </c>
      <c r="R35" s="67"/>
      <c r="S35" s="67"/>
      <c r="T35" s="130"/>
    </row>
    <row r="36" spans="9:20" ht="15.6">
      <c r="I36" s="14" t="s">
        <v>29</v>
      </c>
      <c r="J36" s="15" t="s">
        <v>62</v>
      </c>
      <c r="K36" s="3"/>
      <c r="L36" s="3"/>
      <c r="M36" s="54"/>
      <c r="N36" s="3"/>
      <c r="O36" s="3"/>
      <c r="P36" s="3"/>
      <c r="Q36" s="47">
        <f>Q34-Q35</f>
        <v>1397607.13</v>
      </c>
      <c r="R36" s="67"/>
      <c r="S36" s="67"/>
      <c r="T36" s="130"/>
    </row>
    <row r="37" spans="9:20" ht="15.6">
      <c r="I37" s="14"/>
      <c r="J37" s="15"/>
      <c r="K37" s="3"/>
      <c r="L37" s="3"/>
      <c r="M37" s="54"/>
      <c r="N37" s="3"/>
      <c r="O37" s="3"/>
      <c r="P37" s="3"/>
      <c r="Q37" s="47"/>
      <c r="R37" s="67"/>
      <c r="S37" s="67"/>
      <c r="T37" s="130"/>
    </row>
    <row r="38" spans="9:20" ht="15.6">
      <c r="I38"/>
      <c r="J38"/>
      <c r="K38"/>
      <c r="L38"/>
      <c r="M38" s="60"/>
      <c r="N38"/>
      <c r="O38"/>
      <c r="P38"/>
      <c r="Q38"/>
      <c r="R38" s="67"/>
      <c r="S38" s="67"/>
      <c r="T38" s="130"/>
    </row>
  </sheetData>
  <mergeCells count="3">
    <mergeCell ref="U27:Z27"/>
    <mergeCell ref="U28:Z28"/>
    <mergeCell ref="U29:Z29"/>
  </mergeCells>
  <pageMargins left="0.70866141732283472" right="0.70866141732283472" top="0.74803149606299213" bottom="0.74803149606299213" header="0.31496062992125984" footer="0.31496062992125984"/>
  <pageSetup paperSize="9" scale="12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884D5-9462-47E7-9DEF-54EADB7E3D94}">
  <dimension ref="A1:J36"/>
  <sheetViews>
    <sheetView zoomScaleNormal="100" zoomScaleSheetLayoutView="100" workbookViewId="0">
      <pane ySplit="1" topLeftCell="A25" activePane="bottomLeft" state="frozen"/>
      <selection pane="bottomLeft" sqref="A1:J37"/>
    </sheetView>
  </sheetViews>
  <sheetFormatPr defaultRowHeight="15.6"/>
  <cols>
    <col min="1" max="1" width="8.44140625" customWidth="1"/>
    <col min="2" max="2" width="48.6640625" customWidth="1"/>
    <col min="3" max="3" width="6.109375" customWidth="1"/>
    <col min="4" max="4" width="9.6640625" customWidth="1"/>
    <col min="5" max="5" width="12.6640625" style="60" customWidth="1"/>
    <col min="6" max="6" width="11.77734375" customWidth="1"/>
    <col min="7" max="7" width="8.77734375" customWidth="1"/>
    <col min="8" max="8" width="14.6640625" customWidth="1"/>
    <col min="9" max="9" width="15.44140625" customWidth="1"/>
    <col min="10" max="10" width="14.109375" style="67" customWidth="1"/>
  </cols>
  <sheetData>
    <row r="1" spans="1:10" ht="33" customHeight="1">
      <c r="A1" s="4" t="s">
        <v>7</v>
      </c>
      <c r="B1" s="5" t="s">
        <v>8</v>
      </c>
      <c r="C1" s="6" t="s">
        <v>9</v>
      </c>
      <c r="D1" s="20" t="s">
        <v>72</v>
      </c>
      <c r="E1" s="53" t="s">
        <v>78</v>
      </c>
      <c r="F1" s="69" t="s">
        <v>80</v>
      </c>
      <c r="G1" s="70" t="s">
        <v>81</v>
      </c>
      <c r="H1" s="20" t="s">
        <v>79</v>
      </c>
      <c r="I1" s="71" t="s">
        <v>82</v>
      </c>
      <c r="J1" s="68" t="s">
        <v>77</v>
      </c>
    </row>
    <row r="2" spans="1:10" ht="71.25" customHeight="1">
      <c r="A2" s="7">
        <v>1</v>
      </c>
      <c r="B2" s="2" t="s">
        <v>10</v>
      </c>
      <c r="C2" s="8" t="s">
        <v>11</v>
      </c>
      <c r="D2" s="7">
        <v>1</v>
      </c>
      <c r="E2" s="22">
        <v>1</v>
      </c>
      <c r="F2" s="9">
        <v>6414</v>
      </c>
      <c r="G2" s="10">
        <v>0.18</v>
      </c>
      <c r="H2" s="11">
        <f>E2*F2</f>
        <v>6414</v>
      </c>
      <c r="I2" s="61">
        <f>H2+H2*G2</f>
        <v>7568.52</v>
      </c>
      <c r="J2" s="72" t="s">
        <v>84</v>
      </c>
    </row>
    <row r="3" spans="1:10" ht="71.25" customHeight="1">
      <c r="A3" s="22">
        <v>2</v>
      </c>
      <c r="B3" s="23" t="s">
        <v>12</v>
      </c>
      <c r="C3" s="24" t="s">
        <v>11</v>
      </c>
      <c r="D3" s="22">
        <v>0</v>
      </c>
      <c r="E3" s="22">
        <v>1</v>
      </c>
      <c r="F3" s="24" t="s">
        <v>13</v>
      </c>
      <c r="G3" s="26">
        <v>0.18</v>
      </c>
      <c r="H3" s="39">
        <v>116786</v>
      </c>
      <c r="I3" s="64">
        <f>H3+H3*G3</f>
        <v>137807.48000000001</v>
      </c>
      <c r="J3" s="72" t="s">
        <v>76</v>
      </c>
    </row>
    <row r="4" spans="1:10" ht="47.4" customHeight="1">
      <c r="A4" s="28">
        <v>3</v>
      </c>
      <c r="B4" s="29" t="s">
        <v>14</v>
      </c>
      <c r="C4" s="30" t="s">
        <v>15</v>
      </c>
      <c r="D4" s="28">
        <v>4</v>
      </c>
      <c r="E4" s="28">
        <v>6</v>
      </c>
      <c r="F4" s="31">
        <v>8311</v>
      </c>
      <c r="G4" s="32">
        <v>0.18</v>
      </c>
      <c r="H4" s="33">
        <v>49866</v>
      </c>
      <c r="I4" s="62">
        <f>H4+H4*G4</f>
        <v>58841.88</v>
      </c>
      <c r="J4" s="68" t="s">
        <v>75</v>
      </c>
    </row>
    <row r="5" spans="1:10" ht="47.4" customHeight="1">
      <c r="A5" s="28">
        <v>4</v>
      </c>
      <c r="B5" s="34" t="s">
        <v>16</v>
      </c>
      <c r="C5" s="30" t="s">
        <v>15</v>
      </c>
      <c r="D5" s="28">
        <v>4</v>
      </c>
      <c r="E5" s="28">
        <v>6</v>
      </c>
      <c r="F5" s="31">
        <v>13773</v>
      </c>
      <c r="G5" s="32">
        <v>0.18</v>
      </c>
      <c r="H5" s="33">
        <v>82638</v>
      </c>
      <c r="I5" s="62">
        <f>H5+H5*G5</f>
        <v>97512.84</v>
      </c>
      <c r="J5" s="68" t="s">
        <v>75</v>
      </c>
    </row>
    <row r="6" spans="1:10" ht="13.5" customHeight="1">
      <c r="A6" s="14" t="s">
        <v>17</v>
      </c>
      <c r="B6" s="15" t="s">
        <v>18</v>
      </c>
      <c r="C6" s="3"/>
      <c r="D6" s="3"/>
      <c r="E6" s="54"/>
      <c r="F6" s="3"/>
      <c r="G6" s="10"/>
      <c r="H6" s="7"/>
      <c r="I6" s="63"/>
      <c r="J6" s="68"/>
    </row>
    <row r="7" spans="1:10" ht="71.25" customHeight="1">
      <c r="A7" s="22">
        <v>1</v>
      </c>
      <c r="B7" s="23" t="s">
        <v>19</v>
      </c>
      <c r="C7" s="24" t="s">
        <v>11</v>
      </c>
      <c r="D7" s="22">
        <v>0</v>
      </c>
      <c r="E7" s="22">
        <v>1</v>
      </c>
      <c r="F7" s="25">
        <v>6414</v>
      </c>
      <c r="G7" s="26">
        <v>0.18</v>
      </c>
      <c r="H7" s="27">
        <v>6414</v>
      </c>
      <c r="I7" s="64">
        <f>H7+H7*G7</f>
        <v>7568.52</v>
      </c>
      <c r="J7" s="68" t="s">
        <v>76</v>
      </c>
    </row>
    <row r="8" spans="1:10" ht="63.75" customHeight="1">
      <c r="A8" s="22">
        <v>2</v>
      </c>
      <c r="B8" s="23" t="s">
        <v>20</v>
      </c>
      <c r="C8" s="24" t="s">
        <v>11</v>
      </c>
      <c r="D8" s="22">
        <v>0</v>
      </c>
      <c r="E8" s="22">
        <v>1</v>
      </c>
      <c r="F8" s="24" t="s">
        <v>13</v>
      </c>
      <c r="G8" s="26">
        <v>0.18</v>
      </c>
      <c r="H8" s="39">
        <v>116786</v>
      </c>
      <c r="I8" s="64">
        <f t="shared" ref="I8:I22" si="0">H8+H8*G8</f>
        <v>137807.48000000001</v>
      </c>
      <c r="J8" s="68" t="s">
        <v>76</v>
      </c>
    </row>
    <row r="9" spans="1:10" ht="47.4" customHeight="1">
      <c r="A9" s="7">
        <v>3</v>
      </c>
      <c r="B9" s="2" t="s">
        <v>21</v>
      </c>
      <c r="C9" s="8" t="s">
        <v>15</v>
      </c>
      <c r="D9" s="7">
        <v>4</v>
      </c>
      <c r="E9" s="22">
        <v>4</v>
      </c>
      <c r="F9" s="9">
        <v>8311</v>
      </c>
      <c r="G9" s="10">
        <v>0.18</v>
      </c>
      <c r="H9" s="11">
        <v>33244</v>
      </c>
      <c r="I9" s="61">
        <f t="shared" si="0"/>
        <v>39227.919999999998</v>
      </c>
      <c r="J9" s="72" t="s">
        <v>84</v>
      </c>
    </row>
    <row r="10" spans="1:10" ht="13.5" customHeight="1">
      <c r="A10" s="14" t="s">
        <v>22</v>
      </c>
      <c r="B10" s="15" t="s">
        <v>23</v>
      </c>
      <c r="C10" s="3"/>
      <c r="D10" s="3"/>
      <c r="E10" s="54" t="s">
        <v>73</v>
      </c>
      <c r="F10" s="3"/>
      <c r="G10" s="10">
        <v>0.18</v>
      </c>
      <c r="H10" s="7">
        <v>0</v>
      </c>
      <c r="I10" s="61">
        <f t="shared" si="0"/>
        <v>0</v>
      </c>
      <c r="J10" s="72"/>
    </row>
    <row r="11" spans="1:10" ht="59.25" customHeight="1">
      <c r="A11" s="7">
        <v>1</v>
      </c>
      <c r="B11" s="2" t="s">
        <v>24</v>
      </c>
      <c r="C11" s="8" t="s">
        <v>11</v>
      </c>
      <c r="D11" s="7">
        <v>1</v>
      </c>
      <c r="E11" s="22">
        <v>1</v>
      </c>
      <c r="F11" s="9">
        <v>6414</v>
      </c>
      <c r="G11" s="10">
        <v>0.18</v>
      </c>
      <c r="H11" s="11">
        <v>6414</v>
      </c>
      <c r="I11" s="61">
        <f t="shared" si="0"/>
        <v>7568.52</v>
      </c>
      <c r="J11" s="72" t="s">
        <v>84</v>
      </c>
    </row>
    <row r="12" spans="1:10" ht="71.25" customHeight="1">
      <c r="A12" s="22">
        <v>2</v>
      </c>
      <c r="B12" s="23" t="s">
        <v>25</v>
      </c>
      <c r="C12" s="24" t="s">
        <v>11</v>
      </c>
      <c r="D12" s="22">
        <v>0</v>
      </c>
      <c r="E12" s="22">
        <v>1</v>
      </c>
      <c r="F12" s="24" t="s">
        <v>13</v>
      </c>
      <c r="G12" s="26">
        <v>0.18</v>
      </c>
      <c r="H12" s="39">
        <v>116786</v>
      </c>
      <c r="I12" s="64">
        <f t="shared" si="0"/>
        <v>137807.48000000001</v>
      </c>
      <c r="J12" s="68" t="s">
        <v>76</v>
      </c>
    </row>
    <row r="13" spans="1:10" ht="47.4" customHeight="1">
      <c r="A13" s="28">
        <v>3</v>
      </c>
      <c r="B13" s="29" t="s">
        <v>26</v>
      </c>
      <c r="C13" s="30" t="s">
        <v>15</v>
      </c>
      <c r="D13" s="28">
        <v>4</v>
      </c>
      <c r="E13" s="28">
        <v>6</v>
      </c>
      <c r="F13" s="31">
        <v>8311</v>
      </c>
      <c r="G13" s="32">
        <v>0.18</v>
      </c>
      <c r="H13" s="33">
        <v>49866</v>
      </c>
      <c r="I13" s="62">
        <f>H13+H13*G13</f>
        <v>58841.88</v>
      </c>
      <c r="J13" s="68" t="s">
        <v>75</v>
      </c>
    </row>
    <row r="14" spans="1:10" ht="83.1" customHeight="1">
      <c r="A14" s="35" t="s">
        <v>27</v>
      </c>
      <c r="B14" s="23" t="s">
        <v>28</v>
      </c>
      <c r="C14" s="24" t="s">
        <v>11</v>
      </c>
      <c r="D14" s="22">
        <v>0</v>
      </c>
      <c r="E14" s="22">
        <v>1</v>
      </c>
      <c r="F14" s="25">
        <v>11964</v>
      </c>
      <c r="G14" s="26">
        <v>0.18</v>
      </c>
      <c r="H14" s="27">
        <v>11964</v>
      </c>
      <c r="I14" s="64">
        <f t="shared" si="0"/>
        <v>14117.52</v>
      </c>
      <c r="J14" s="68" t="s">
        <v>76</v>
      </c>
    </row>
    <row r="15" spans="1:10" ht="83.1" customHeight="1">
      <c r="A15" s="14" t="s">
        <v>29</v>
      </c>
      <c r="B15" s="2" t="s">
        <v>30</v>
      </c>
      <c r="C15" s="8" t="s">
        <v>11</v>
      </c>
      <c r="D15" s="7">
        <v>1</v>
      </c>
      <c r="E15" s="22">
        <v>1</v>
      </c>
      <c r="F15" s="9">
        <v>12114</v>
      </c>
      <c r="G15" s="10">
        <v>0.18</v>
      </c>
      <c r="H15" s="11">
        <v>12114</v>
      </c>
      <c r="I15" s="61">
        <f t="shared" si="0"/>
        <v>14294.52</v>
      </c>
      <c r="J15" s="72" t="s">
        <v>84</v>
      </c>
    </row>
    <row r="16" spans="1:10" ht="60.15" customHeight="1">
      <c r="A16" s="35" t="s">
        <v>31</v>
      </c>
      <c r="B16" s="23" t="s">
        <v>32</v>
      </c>
      <c r="C16" s="24" t="s">
        <v>15</v>
      </c>
      <c r="D16" s="22">
        <v>0</v>
      </c>
      <c r="E16" s="22">
        <v>6</v>
      </c>
      <c r="F16" s="25">
        <v>8311</v>
      </c>
      <c r="G16" s="26">
        <v>0.18</v>
      </c>
      <c r="H16" s="27">
        <v>49866</v>
      </c>
      <c r="I16" s="64">
        <f t="shared" si="0"/>
        <v>58841.88</v>
      </c>
      <c r="J16" s="68" t="s">
        <v>76</v>
      </c>
    </row>
    <row r="17" spans="1:10" ht="52.5" customHeight="1">
      <c r="A17" s="14" t="s">
        <v>33</v>
      </c>
      <c r="B17" s="2" t="s">
        <v>34</v>
      </c>
      <c r="C17" s="1" t="s">
        <v>35</v>
      </c>
      <c r="D17" s="2"/>
      <c r="E17" s="23"/>
      <c r="F17" s="2"/>
      <c r="G17" s="10"/>
      <c r="H17" s="7"/>
      <c r="I17" s="63"/>
      <c r="J17" s="68"/>
    </row>
    <row r="18" spans="1:10" ht="13.5" customHeight="1">
      <c r="A18" s="36" t="s">
        <v>36</v>
      </c>
      <c r="B18" s="29" t="s">
        <v>37</v>
      </c>
      <c r="C18" s="30" t="s">
        <v>38</v>
      </c>
      <c r="D18" s="37">
        <v>24</v>
      </c>
      <c r="E18" s="55">
        <v>38.299999999999997</v>
      </c>
      <c r="F18" s="38">
        <v>450</v>
      </c>
      <c r="G18" s="32">
        <v>0.18</v>
      </c>
      <c r="H18" s="33">
        <f>E18*F18</f>
        <v>17235</v>
      </c>
      <c r="I18" s="62">
        <f t="shared" si="0"/>
        <v>20337.3</v>
      </c>
      <c r="J18" s="68" t="s">
        <v>75</v>
      </c>
    </row>
    <row r="19" spans="1:10" ht="13.5" customHeight="1">
      <c r="A19" s="36" t="s">
        <v>36</v>
      </c>
      <c r="B19" s="29" t="s">
        <v>39</v>
      </c>
      <c r="C19" s="30" t="s">
        <v>38</v>
      </c>
      <c r="D19" s="37">
        <v>114</v>
      </c>
      <c r="E19" s="55">
        <v>157.69999999999999</v>
      </c>
      <c r="F19" s="38">
        <v>732</v>
      </c>
      <c r="G19" s="32">
        <v>0.18</v>
      </c>
      <c r="H19" s="33">
        <f>E19*F19</f>
        <v>115436.4</v>
      </c>
      <c r="I19" s="62">
        <f t="shared" si="0"/>
        <v>136214.95199999999</v>
      </c>
      <c r="J19" s="68" t="s">
        <v>75</v>
      </c>
    </row>
    <row r="20" spans="1:10" ht="13.5" customHeight="1">
      <c r="A20" s="36" t="s">
        <v>36</v>
      </c>
      <c r="B20" s="29" t="s">
        <v>40</v>
      </c>
      <c r="C20" s="30" t="s">
        <v>38</v>
      </c>
      <c r="D20" s="37">
        <v>36</v>
      </c>
      <c r="E20" s="55">
        <v>79.5</v>
      </c>
      <c r="F20" s="38">
        <v>990</v>
      </c>
      <c r="G20" s="32">
        <v>0.18</v>
      </c>
      <c r="H20" s="33">
        <f>E20*F20</f>
        <v>78705</v>
      </c>
      <c r="I20" s="62">
        <f t="shared" si="0"/>
        <v>92871.9</v>
      </c>
      <c r="J20" s="68" t="s">
        <v>75</v>
      </c>
    </row>
    <row r="21" spans="1:10" ht="13.5" customHeight="1">
      <c r="A21" s="36" t="s">
        <v>36</v>
      </c>
      <c r="B21" s="29" t="s">
        <v>41</v>
      </c>
      <c r="C21" s="30" t="s">
        <v>38</v>
      </c>
      <c r="D21" s="28">
        <v>18</v>
      </c>
      <c r="E21" s="22">
        <v>27</v>
      </c>
      <c r="F21" s="31">
        <v>1182</v>
      </c>
      <c r="G21" s="32">
        <v>0.18</v>
      </c>
      <c r="H21" s="33">
        <f>E21*F21</f>
        <v>31914</v>
      </c>
      <c r="I21" s="62">
        <f t="shared" si="0"/>
        <v>37658.519999999997</v>
      </c>
      <c r="J21" s="68" t="s">
        <v>75</v>
      </c>
    </row>
    <row r="22" spans="1:10" ht="71.25" customHeight="1">
      <c r="A22" s="14" t="s">
        <v>42</v>
      </c>
      <c r="B22" s="2" t="s">
        <v>43</v>
      </c>
      <c r="C22" s="8" t="s">
        <v>15</v>
      </c>
      <c r="D22" s="46">
        <v>1</v>
      </c>
      <c r="E22" s="73">
        <v>1</v>
      </c>
      <c r="F22" s="44">
        <v>277036</v>
      </c>
      <c r="G22" s="45">
        <v>0.18</v>
      </c>
      <c r="H22" s="43">
        <f>D22*F22</f>
        <v>277036</v>
      </c>
      <c r="I22" s="65">
        <f t="shared" si="0"/>
        <v>326902.48</v>
      </c>
      <c r="J22" s="74" t="s">
        <v>84</v>
      </c>
    </row>
    <row r="23" spans="1:10" ht="39.75" customHeight="1">
      <c r="A23" s="14" t="s">
        <v>44</v>
      </c>
      <c r="B23" s="2" t="s">
        <v>45</v>
      </c>
      <c r="C23" s="8" t="s">
        <v>15</v>
      </c>
      <c r="D23" s="21">
        <v>1</v>
      </c>
      <c r="E23" s="56">
        <v>1</v>
      </c>
      <c r="F23" s="41"/>
      <c r="G23" s="42"/>
      <c r="H23" s="41"/>
      <c r="I23" s="66"/>
      <c r="J23" s="74" t="s">
        <v>84</v>
      </c>
    </row>
    <row r="24" spans="1:10" ht="106.5" customHeight="1">
      <c r="A24" s="14" t="s">
        <v>46</v>
      </c>
      <c r="B24" s="2" t="s">
        <v>47</v>
      </c>
      <c r="C24" s="12" t="s">
        <v>48</v>
      </c>
      <c r="D24" s="2"/>
      <c r="E24" s="75"/>
      <c r="F24" s="75"/>
      <c r="G24" s="75"/>
      <c r="H24" s="75"/>
      <c r="I24" s="76"/>
      <c r="J24" s="77" t="s">
        <v>73</v>
      </c>
    </row>
    <row r="25" spans="1:10" ht="30" customHeight="1">
      <c r="A25" s="39" t="s">
        <v>36</v>
      </c>
      <c r="B25" s="23" t="s">
        <v>49</v>
      </c>
      <c r="C25" s="24" t="s">
        <v>50</v>
      </c>
      <c r="D25" s="22">
        <v>0</v>
      </c>
      <c r="E25" s="22">
        <v>3</v>
      </c>
      <c r="F25" s="40">
        <v>620</v>
      </c>
      <c r="G25" s="26">
        <v>0.18</v>
      </c>
      <c r="H25" s="27">
        <f>E25*F25</f>
        <v>1860</v>
      </c>
      <c r="I25" s="64">
        <f>H25+H25*G25</f>
        <v>2194.8000000000002</v>
      </c>
      <c r="J25" s="68" t="s">
        <v>76</v>
      </c>
    </row>
    <row r="26" spans="1:10" ht="27" customHeight="1">
      <c r="A26" s="36" t="s">
        <v>36</v>
      </c>
      <c r="B26" s="29" t="s">
        <v>51</v>
      </c>
      <c r="C26" s="30" t="s">
        <v>50</v>
      </c>
      <c r="D26" s="28">
        <v>3</v>
      </c>
      <c r="E26" s="28">
        <v>8</v>
      </c>
      <c r="F26" s="31">
        <v>1620</v>
      </c>
      <c r="G26" s="32">
        <v>0.18</v>
      </c>
      <c r="H26" s="33">
        <f>F26*E26</f>
        <v>12960</v>
      </c>
      <c r="I26" s="62">
        <f>H26+H26*G26</f>
        <v>15292.8</v>
      </c>
      <c r="J26" s="68" t="s">
        <v>75</v>
      </c>
    </row>
    <row r="27" spans="1:10" ht="30" customHeight="1">
      <c r="A27" s="12" t="s">
        <v>36</v>
      </c>
      <c r="B27" s="13" t="s">
        <v>52</v>
      </c>
      <c r="C27" s="8" t="s">
        <v>50</v>
      </c>
      <c r="D27" s="7">
        <v>3</v>
      </c>
      <c r="E27" s="22">
        <v>3</v>
      </c>
      <c r="F27" s="9">
        <v>2676</v>
      </c>
      <c r="G27" s="10">
        <v>0.18</v>
      </c>
      <c r="H27" s="11">
        <f>F27*E27</f>
        <v>8028</v>
      </c>
      <c r="I27" s="61">
        <f>H27+H27*18/100</f>
        <v>9473.0400000000009</v>
      </c>
      <c r="J27" s="72" t="s">
        <v>84</v>
      </c>
    </row>
    <row r="28" spans="1:10" ht="32.25" customHeight="1">
      <c r="A28" s="12" t="s">
        <v>36</v>
      </c>
      <c r="B28" s="13" t="s">
        <v>53</v>
      </c>
      <c r="C28" s="8" t="s">
        <v>50</v>
      </c>
      <c r="D28" s="7">
        <v>4</v>
      </c>
      <c r="E28" s="22">
        <v>4</v>
      </c>
      <c r="F28" s="9">
        <v>4301</v>
      </c>
      <c r="G28" s="10">
        <v>0.18</v>
      </c>
      <c r="H28" s="11">
        <f>F28*E28</f>
        <v>17204</v>
      </c>
      <c r="I28" s="61">
        <f>H28+H28*18/100</f>
        <v>20300.72</v>
      </c>
      <c r="J28" s="72" t="s">
        <v>84</v>
      </c>
    </row>
    <row r="29" spans="1:10" ht="13.5" customHeight="1">
      <c r="A29" s="14" t="s">
        <v>54</v>
      </c>
      <c r="B29" s="15" t="s">
        <v>55</v>
      </c>
      <c r="C29" s="3"/>
      <c r="D29" s="3"/>
      <c r="E29" s="54"/>
      <c r="F29" s="3"/>
      <c r="G29" s="10"/>
      <c r="H29" s="7"/>
      <c r="I29" s="63"/>
      <c r="J29" s="72"/>
    </row>
    <row r="30" spans="1:10" ht="58.5" customHeight="1">
      <c r="A30" s="2"/>
      <c r="B30" s="2" t="s">
        <v>56</v>
      </c>
      <c r="C30" s="13" t="s">
        <v>50</v>
      </c>
      <c r="D30" s="7">
        <v>2</v>
      </c>
      <c r="E30" s="22">
        <v>2</v>
      </c>
      <c r="F30" s="16">
        <v>13607</v>
      </c>
      <c r="G30" s="17">
        <v>0.18</v>
      </c>
      <c r="H30" s="11">
        <f>E30*F30</f>
        <v>27214</v>
      </c>
      <c r="I30" s="61">
        <f>H30+H30*G30</f>
        <v>32112.52</v>
      </c>
      <c r="J30" s="72" t="s">
        <v>84</v>
      </c>
    </row>
    <row r="31" spans="1:10">
      <c r="A31" s="14" t="s">
        <v>57</v>
      </c>
      <c r="B31" s="15" t="s">
        <v>58</v>
      </c>
      <c r="C31" s="3"/>
      <c r="D31" s="3"/>
      <c r="E31" s="54"/>
      <c r="F31" s="3"/>
      <c r="G31" s="3"/>
      <c r="H31" s="50">
        <f>SUM(H2:H30)</f>
        <v>1246750.3999999999</v>
      </c>
      <c r="I31" s="47">
        <f>SUM(I2:I30)</f>
        <v>1471165.4720000001</v>
      </c>
    </row>
    <row r="32" spans="1:10">
      <c r="A32" s="14" t="s">
        <v>17</v>
      </c>
      <c r="B32" s="15" t="s">
        <v>59</v>
      </c>
      <c r="C32" s="3"/>
      <c r="D32" s="3"/>
      <c r="E32" s="54"/>
      <c r="F32" s="3"/>
      <c r="G32" s="3"/>
      <c r="H32" s="14">
        <v>224415</v>
      </c>
      <c r="I32" s="48"/>
    </row>
    <row r="33" spans="1:9">
      <c r="A33" s="14" t="s">
        <v>22</v>
      </c>
      <c r="B33" s="15" t="s">
        <v>60</v>
      </c>
      <c r="C33" s="3"/>
      <c r="D33" s="3"/>
      <c r="E33" s="54"/>
      <c r="F33" s="3"/>
      <c r="G33" s="3"/>
      <c r="H33" s="3"/>
      <c r="I33" s="51">
        <f>H31+H32</f>
        <v>1471165.4</v>
      </c>
    </row>
    <row r="34" spans="1:9">
      <c r="A34" s="14" t="s">
        <v>27</v>
      </c>
      <c r="B34" s="15" t="s">
        <v>61</v>
      </c>
      <c r="C34" s="3"/>
      <c r="D34" s="3"/>
      <c r="E34" s="54"/>
      <c r="F34" s="3"/>
      <c r="G34" s="3"/>
      <c r="H34" s="3"/>
      <c r="I34" s="49">
        <f>I33*5/100</f>
        <v>73558.27</v>
      </c>
    </row>
    <row r="35" spans="1:9">
      <c r="A35" s="14" t="s">
        <v>29</v>
      </c>
      <c r="B35" s="15" t="s">
        <v>62</v>
      </c>
      <c r="C35" s="3"/>
      <c r="D35" s="3"/>
      <c r="E35" s="54"/>
      <c r="F35" s="3"/>
      <c r="G35" s="3"/>
      <c r="H35" s="3"/>
      <c r="I35" s="47">
        <f>I33-I34</f>
        <v>1397607.13</v>
      </c>
    </row>
    <row r="36" spans="1:9">
      <c r="A36" s="14"/>
      <c r="B36" s="15"/>
      <c r="C36" s="3"/>
      <c r="D36" s="3"/>
      <c r="E36" s="54"/>
      <c r="F36" s="3"/>
      <c r="G36" s="3"/>
      <c r="H36" s="3"/>
      <c r="I36" s="47"/>
    </row>
  </sheetData>
  <pageMargins left="0.7" right="0.7" top="0.75" bottom="0.75" header="0.3" footer="0.3"/>
  <pageSetup scale="67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view="pageBreakPreview" topLeftCell="A41" zoomScaleNormal="100" zoomScaleSheetLayoutView="100" workbookViewId="0">
      <selection activeCell="M51" sqref="M51"/>
    </sheetView>
  </sheetViews>
  <sheetFormatPr defaultRowHeight="15.6"/>
  <cols>
    <col min="1" max="1" width="8.44140625" customWidth="1"/>
    <col min="2" max="2" width="48.6640625" customWidth="1"/>
    <col min="3" max="3" width="6.6640625" customWidth="1"/>
    <col min="4" max="4" width="9.6640625" customWidth="1"/>
    <col min="5" max="5" width="12.6640625" style="60" customWidth="1"/>
    <col min="6" max="6" width="11.77734375" hidden="1" customWidth="1"/>
    <col min="7" max="7" width="8.77734375" hidden="1" customWidth="1"/>
    <col min="8" max="8" width="14.6640625" hidden="1" customWidth="1"/>
    <col min="9" max="9" width="15.44140625" hidden="1" customWidth="1"/>
    <col min="10" max="10" width="14.109375" style="67" customWidth="1"/>
  </cols>
  <sheetData>
    <row r="1" spans="1:10" ht="16.5" customHeight="1">
      <c r="A1" s="143" t="s">
        <v>0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0" ht="60" customHeight="1">
      <c r="A2" s="163" t="s">
        <v>1</v>
      </c>
      <c r="B2" s="163"/>
      <c r="C2" s="163"/>
      <c r="D2" s="163"/>
      <c r="E2" s="163"/>
      <c r="F2" s="163"/>
      <c r="G2" s="163"/>
      <c r="H2" s="157" t="s">
        <v>2</v>
      </c>
      <c r="I2" s="144"/>
    </row>
    <row r="3" spans="1:10" ht="31.65" customHeight="1">
      <c r="A3" s="164" t="s">
        <v>3</v>
      </c>
      <c r="B3" s="164"/>
      <c r="C3" s="164"/>
      <c r="D3" s="164"/>
      <c r="E3" s="164"/>
      <c r="F3" s="164"/>
      <c r="G3" s="164"/>
      <c r="H3" s="136" t="s">
        <v>4</v>
      </c>
      <c r="I3" s="137"/>
    </row>
    <row r="4" spans="1:10" ht="49.65" customHeight="1">
      <c r="A4" s="158" t="s">
        <v>83</v>
      </c>
      <c r="B4" s="159"/>
      <c r="C4" s="160" t="s">
        <v>5</v>
      </c>
      <c r="D4" s="161"/>
      <c r="E4" s="161"/>
      <c r="F4" s="161"/>
      <c r="G4" s="162"/>
      <c r="H4" s="138" t="s">
        <v>6</v>
      </c>
      <c r="I4" s="139"/>
    </row>
    <row r="5" spans="1:10" ht="16.350000000000001" customHeight="1">
      <c r="A5" s="140"/>
      <c r="B5" s="141"/>
      <c r="C5" s="141"/>
      <c r="D5" s="141"/>
      <c r="E5" s="141"/>
      <c r="F5" s="141"/>
      <c r="G5" s="141"/>
      <c r="H5" s="141"/>
      <c r="I5" s="142"/>
    </row>
    <row r="6" spans="1:10" ht="33" customHeight="1">
      <c r="A6" s="4" t="s">
        <v>7</v>
      </c>
      <c r="B6" s="5" t="s">
        <v>8</v>
      </c>
      <c r="C6" s="6" t="s">
        <v>9</v>
      </c>
      <c r="D6" s="20" t="s">
        <v>72</v>
      </c>
      <c r="E6" s="53" t="s">
        <v>78</v>
      </c>
      <c r="F6" s="69" t="s">
        <v>80</v>
      </c>
      <c r="G6" s="70" t="s">
        <v>81</v>
      </c>
      <c r="H6" s="20" t="s">
        <v>79</v>
      </c>
      <c r="I6" s="71" t="s">
        <v>82</v>
      </c>
      <c r="J6" s="68" t="s">
        <v>77</v>
      </c>
    </row>
    <row r="7" spans="1:10" ht="71.25" customHeight="1">
      <c r="A7" s="7">
        <v>1</v>
      </c>
      <c r="B7" s="2" t="s">
        <v>10</v>
      </c>
      <c r="C7" s="8" t="s">
        <v>11</v>
      </c>
      <c r="D7" s="7">
        <v>1</v>
      </c>
      <c r="E7" s="22">
        <v>1</v>
      </c>
      <c r="F7" s="9">
        <v>6414</v>
      </c>
      <c r="G7" s="10">
        <v>0.18</v>
      </c>
      <c r="H7" s="11">
        <f>E7*F7</f>
        <v>6414</v>
      </c>
      <c r="I7" s="61">
        <f>H7+H7*G7</f>
        <v>7568.52</v>
      </c>
      <c r="J7" s="72" t="s">
        <v>84</v>
      </c>
    </row>
    <row r="8" spans="1:10" ht="71.25" customHeight="1">
      <c r="A8" s="22">
        <v>2</v>
      </c>
      <c r="B8" s="23" t="s">
        <v>12</v>
      </c>
      <c r="C8" s="24" t="s">
        <v>11</v>
      </c>
      <c r="D8" s="22">
        <v>0</v>
      </c>
      <c r="E8" s="22">
        <v>1</v>
      </c>
      <c r="F8" s="24" t="s">
        <v>13</v>
      </c>
      <c r="G8" s="26">
        <v>0.18</v>
      </c>
      <c r="H8" s="39">
        <v>116786</v>
      </c>
      <c r="I8" s="64">
        <f>H8+H8*G8</f>
        <v>137807.48000000001</v>
      </c>
      <c r="J8" s="72" t="s">
        <v>76</v>
      </c>
    </row>
    <row r="9" spans="1:10" ht="47.4" customHeight="1">
      <c r="A9" s="28">
        <v>3</v>
      </c>
      <c r="B9" s="29" t="s">
        <v>14</v>
      </c>
      <c r="C9" s="30" t="s">
        <v>15</v>
      </c>
      <c r="D9" s="28">
        <v>4</v>
      </c>
      <c r="E9" s="28">
        <v>6</v>
      </c>
      <c r="F9" s="31">
        <v>8311</v>
      </c>
      <c r="G9" s="32">
        <v>0.18</v>
      </c>
      <c r="H9" s="33">
        <v>49866</v>
      </c>
      <c r="I9" s="62">
        <f>H9+H9*G9</f>
        <v>58841.88</v>
      </c>
      <c r="J9" s="68" t="s">
        <v>75</v>
      </c>
    </row>
    <row r="10" spans="1:10" ht="47.4" customHeight="1">
      <c r="A10" s="28">
        <v>4</v>
      </c>
      <c r="B10" s="34" t="s">
        <v>16</v>
      </c>
      <c r="C10" s="30" t="s">
        <v>15</v>
      </c>
      <c r="D10" s="28">
        <v>4</v>
      </c>
      <c r="E10" s="28">
        <v>6</v>
      </c>
      <c r="F10" s="31">
        <v>13773</v>
      </c>
      <c r="G10" s="32">
        <v>0.18</v>
      </c>
      <c r="H10" s="33">
        <v>82638</v>
      </c>
      <c r="I10" s="62">
        <f>H10+H10*G10</f>
        <v>97512.84</v>
      </c>
      <c r="J10" s="68" t="s">
        <v>75</v>
      </c>
    </row>
    <row r="11" spans="1:10" ht="13.5" customHeight="1">
      <c r="A11" s="14" t="s">
        <v>17</v>
      </c>
      <c r="B11" s="15" t="s">
        <v>18</v>
      </c>
      <c r="C11" s="3"/>
      <c r="D11" s="3"/>
      <c r="E11" s="54"/>
      <c r="F11" s="3"/>
      <c r="G11" s="10"/>
      <c r="H11" s="7"/>
      <c r="I11" s="63"/>
      <c r="J11" s="68"/>
    </row>
    <row r="12" spans="1:10" ht="71.25" customHeight="1">
      <c r="A12" s="22">
        <v>1</v>
      </c>
      <c r="B12" s="23" t="s">
        <v>19</v>
      </c>
      <c r="C12" s="24" t="s">
        <v>11</v>
      </c>
      <c r="D12" s="22">
        <v>0</v>
      </c>
      <c r="E12" s="22">
        <v>1</v>
      </c>
      <c r="F12" s="25">
        <v>6414</v>
      </c>
      <c r="G12" s="26">
        <v>0.18</v>
      </c>
      <c r="H12" s="27">
        <v>6414</v>
      </c>
      <c r="I12" s="64">
        <f>H12+H12*G12</f>
        <v>7568.52</v>
      </c>
      <c r="J12" s="68" t="s">
        <v>76</v>
      </c>
    </row>
    <row r="13" spans="1:10" ht="63.75" customHeight="1">
      <c r="A13" s="22">
        <v>2</v>
      </c>
      <c r="B13" s="23" t="s">
        <v>20</v>
      </c>
      <c r="C13" s="24" t="s">
        <v>11</v>
      </c>
      <c r="D13" s="22">
        <v>0</v>
      </c>
      <c r="E13" s="22">
        <v>1</v>
      </c>
      <c r="F13" s="24" t="s">
        <v>13</v>
      </c>
      <c r="G13" s="26">
        <v>0.18</v>
      </c>
      <c r="H13" s="39">
        <v>116786</v>
      </c>
      <c r="I13" s="64">
        <f t="shared" ref="I13:I27" si="0">H13+H13*G13</f>
        <v>137807.48000000001</v>
      </c>
      <c r="J13" s="68" t="s">
        <v>76</v>
      </c>
    </row>
    <row r="14" spans="1:10" ht="47.4" customHeight="1">
      <c r="A14" s="7">
        <v>3</v>
      </c>
      <c r="B14" s="2" t="s">
        <v>21</v>
      </c>
      <c r="C14" s="8" t="s">
        <v>15</v>
      </c>
      <c r="D14" s="7">
        <v>4</v>
      </c>
      <c r="E14" s="22">
        <v>4</v>
      </c>
      <c r="F14" s="9">
        <v>8311</v>
      </c>
      <c r="G14" s="10">
        <v>0.18</v>
      </c>
      <c r="H14" s="11">
        <v>33244</v>
      </c>
      <c r="I14" s="61">
        <f t="shared" si="0"/>
        <v>39227.919999999998</v>
      </c>
      <c r="J14" s="72" t="s">
        <v>84</v>
      </c>
    </row>
    <row r="15" spans="1:10" ht="13.5" customHeight="1">
      <c r="A15" s="14" t="s">
        <v>22</v>
      </c>
      <c r="B15" s="15" t="s">
        <v>23</v>
      </c>
      <c r="C15" s="3"/>
      <c r="D15" s="3"/>
      <c r="E15" s="54" t="s">
        <v>73</v>
      </c>
      <c r="F15" s="3"/>
      <c r="G15" s="10">
        <v>0.18</v>
      </c>
      <c r="H15" s="7">
        <v>0</v>
      </c>
      <c r="I15" s="61">
        <f t="shared" si="0"/>
        <v>0</v>
      </c>
      <c r="J15" s="72"/>
    </row>
    <row r="16" spans="1:10" ht="59.25" customHeight="1">
      <c r="A16" s="7">
        <v>1</v>
      </c>
      <c r="B16" s="2" t="s">
        <v>24</v>
      </c>
      <c r="C16" s="8" t="s">
        <v>11</v>
      </c>
      <c r="D16" s="7">
        <v>1</v>
      </c>
      <c r="E16" s="22">
        <v>1</v>
      </c>
      <c r="F16" s="9">
        <v>6414</v>
      </c>
      <c r="G16" s="10">
        <v>0.18</v>
      </c>
      <c r="H16" s="11">
        <v>6414</v>
      </c>
      <c r="I16" s="61">
        <f t="shared" si="0"/>
        <v>7568.52</v>
      </c>
      <c r="J16" s="72" t="s">
        <v>84</v>
      </c>
    </row>
    <row r="17" spans="1:10" ht="71.25" customHeight="1">
      <c r="A17" s="22">
        <v>2</v>
      </c>
      <c r="B17" s="23" t="s">
        <v>25</v>
      </c>
      <c r="C17" s="24" t="s">
        <v>11</v>
      </c>
      <c r="D17" s="22">
        <v>0</v>
      </c>
      <c r="E17" s="22">
        <v>1</v>
      </c>
      <c r="F17" s="24" t="s">
        <v>13</v>
      </c>
      <c r="G17" s="26">
        <v>0.18</v>
      </c>
      <c r="H17" s="39">
        <v>116786</v>
      </c>
      <c r="I17" s="64">
        <f t="shared" si="0"/>
        <v>137807.48000000001</v>
      </c>
      <c r="J17" s="68" t="s">
        <v>76</v>
      </c>
    </row>
    <row r="18" spans="1:10" ht="47.4" customHeight="1">
      <c r="A18" s="28">
        <v>3</v>
      </c>
      <c r="B18" s="29" t="s">
        <v>26</v>
      </c>
      <c r="C18" s="30" t="s">
        <v>15</v>
      </c>
      <c r="D18" s="28">
        <v>4</v>
      </c>
      <c r="E18" s="28">
        <v>6</v>
      </c>
      <c r="F18" s="31">
        <v>8311</v>
      </c>
      <c r="G18" s="32">
        <v>0.18</v>
      </c>
      <c r="H18" s="33">
        <v>49866</v>
      </c>
      <c r="I18" s="62">
        <f>H18+H18*G18</f>
        <v>58841.88</v>
      </c>
      <c r="J18" s="68" t="s">
        <v>75</v>
      </c>
    </row>
    <row r="19" spans="1:10" ht="83.1" customHeight="1">
      <c r="A19" s="35" t="s">
        <v>27</v>
      </c>
      <c r="B19" s="23" t="s">
        <v>28</v>
      </c>
      <c r="C19" s="24" t="s">
        <v>11</v>
      </c>
      <c r="D19" s="22">
        <v>0</v>
      </c>
      <c r="E19" s="22">
        <v>1</v>
      </c>
      <c r="F19" s="25">
        <v>11964</v>
      </c>
      <c r="G19" s="26">
        <v>0.18</v>
      </c>
      <c r="H19" s="27">
        <v>11964</v>
      </c>
      <c r="I19" s="64">
        <f t="shared" si="0"/>
        <v>14117.52</v>
      </c>
      <c r="J19" s="68" t="s">
        <v>76</v>
      </c>
    </row>
    <row r="20" spans="1:10" ht="83.1" customHeight="1">
      <c r="A20" s="14" t="s">
        <v>29</v>
      </c>
      <c r="B20" s="2" t="s">
        <v>30</v>
      </c>
      <c r="C20" s="8" t="s">
        <v>11</v>
      </c>
      <c r="D20" s="7">
        <v>1</v>
      </c>
      <c r="E20" s="22">
        <v>1</v>
      </c>
      <c r="F20" s="9">
        <v>12114</v>
      </c>
      <c r="G20" s="10">
        <v>0.18</v>
      </c>
      <c r="H20" s="11">
        <v>12114</v>
      </c>
      <c r="I20" s="61">
        <f t="shared" si="0"/>
        <v>14294.52</v>
      </c>
      <c r="J20" s="72" t="s">
        <v>84</v>
      </c>
    </row>
    <row r="21" spans="1:10" ht="60.15" customHeight="1">
      <c r="A21" s="35" t="s">
        <v>31</v>
      </c>
      <c r="B21" s="23" t="s">
        <v>32</v>
      </c>
      <c r="C21" s="24" t="s">
        <v>15</v>
      </c>
      <c r="D21" s="22">
        <v>0</v>
      </c>
      <c r="E21" s="22">
        <v>6</v>
      </c>
      <c r="F21" s="25">
        <v>8311</v>
      </c>
      <c r="G21" s="26">
        <v>0.18</v>
      </c>
      <c r="H21" s="27">
        <v>49866</v>
      </c>
      <c r="I21" s="64">
        <f t="shared" si="0"/>
        <v>58841.88</v>
      </c>
      <c r="J21" s="68" t="s">
        <v>76</v>
      </c>
    </row>
    <row r="22" spans="1:10" ht="52.5" customHeight="1">
      <c r="A22" s="14" t="s">
        <v>33</v>
      </c>
      <c r="B22" s="2" t="s">
        <v>34</v>
      </c>
      <c r="C22" s="1" t="s">
        <v>35</v>
      </c>
      <c r="D22" s="2"/>
      <c r="E22" s="23"/>
      <c r="F22" s="2"/>
      <c r="G22" s="10"/>
      <c r="H22" s="7"/>
      <c r="I22" s="63"/>
      <c r="J22" s="68"/>
    </row>
    <row r="23" spans="1:10" ht="13.5" customHeight="1">
      <c r="A23" s="36" t="s">
        <v>36</v>
      </c>
      <c r="B23" s="29" t="s">
        <v>37</v>
      </c>
      <c r="C23" s="30" t="s">
        <v>38</v>
      </c>
      <c r="D23" s="37">
        <v>24</v>
      </c>
      <c r="E23" s="55">
        <v>38.299999999999997</v>
      </c>
      <c r="F23" s="38">
        <v>450</v>
      </c>
      <c r="G23" s="32">
        <v>0.18</v>
      </c>
      <c r="H23" s="33">
        <f>E23*F23</f>
        <v>17235</v>
      </c>
      <c r="I23" s="62">
        <f t="shared" si="0"/>
        <v>20337.3</v>
      </c>
      <c r="J23" s="68" t="s">
        <v>75</v>
      </c>
    </row>
    <row r="24" spans="1:10" ht="13.5" customHeight="1">
      <c r="A24" s="36" t="s">
        <v>36</v>
      </c>
      <c r="B24" s="29" t="s">
        <v>39</v>
      </c>
      <c r="C24" s="30" t="s">
        <v>38</v>
      </c>
      <c r="D24" s="37">
        <v>114</v>
      </c>
      <c r="E24" s="55">
        <v>157.69999999999999</v>
      </c>
      <c r="F24" s="38">
        <v>732</v>
      </c>
      <c r="G24" s="32">
        <v>0.18</v>
      </c>
      <c r="H24" s="33">
        <f>E24*F24</f>
        <v>115436.4</v>
      </c>
      <c r="I24" s="62">
        <f t="shared" si="0"/>
        <v>136214.95199999999</v>
      </c>
      <c r="J24" s="68" t="s">
        <v>75</v>
      </c>
    </row>
    <row r="25" spans="1:10" ht="13.5" customHeight="1">
      <c r="A25" s="36" t="s">
        <v>36</v>
      </c>
      <c r="B25" s="29" t="s">
        <v>40</v>
      </c>
      <c r="C25" s="30" t="s">
        <v>38</v>
      </c>
      <c r="D25" s="37">
        <v>36</v>
      </c>
      <c r="E25" s="55">
        <v>79.5</v>
      </c>
      <c r="F25" s="38">
        <v>990</v>
      </c>
      <c r="G25" s="32">
        <v>0.18</v>
      </c>
      <c r="H25" s="33">
        <f>E25*F25</f>
        <v>78705</v>
      </c>
      <c r="I25" s="62">
        <f t="shared" si="0"/>
        <v>92871.9</v>
      </c>
      <c r="J25" s="68" t="s">
        <v>75</v>
      </c>
    </row>
    <row r="26" spans="1:10" ht="13.5" customHeight="1">
      <c r="A26" s="36" t="s">
        <v>36</v>
      </c>
      <c r="B26" s="29" t="s">
        <v>41</v>
      </c>
      <c r="C26" s="30" t="s">
        <v>38</v>
      </c>
      <c r="D26" s="28">
        <v>18</v>
      </c>
      <c r="E26" s="22">
        <v>27</v>
      </c>
      <c r="F26" s="31">
        <v>1182</v>
      </c>
      <c r="G26" s="32">
        <v>0.18</v>
      </c>
      <c r="H26" s="33">
        <f>E26*F26</f>
        <v>31914</v>
      </c>
      <c r="I26" s="62">
        <f t="shared" si="0"/>
        <v>37658.519999999997</v>
      </c>
      <c r="J26" s="68" t="s">
        <v>75</v>
      </c>
    </row>
    <row r="27" spans="1:10" ht="71.25" customHeight="1">
      <c r="A27" s="14" t="s">
        <v>42</v>
      </c>
      <c r="B27" s="2" t="s">
        <v>43</v>
      </c>
      <c r="C27" s="8" t="s">
        <v>15</v>
      </c>
      <c r="D27" s="46">
        <v>1</v>
      </c>
      <c r="E27" s="73">
        <v>1</v>
      </c>
      <c r="F27" s="44">
        <v>277036</v>
      </c>
      <c r="G27" s="45">
        <v>0.18</v>
      </c>
      <c r="H27" s="43">
        <f>D27*F27</f>
        <v>277036</v>
      </c>
      <c r="I27" s="65">
        <f t="shared" si="0"/>
        <v>326902.48</v>
      </c>
      <c r="J27" s="74" t="s">
        <v>84</v>
      </c>
    </row>
    <row r="28" spans="1:10" ht="39.75" customHeight="1">
      <c r="A28" s="14" t="s">
        <v>44</v>
      </c>
      <c r="B28" s="2" t="s">
        <v>45</v>
      </c>
      <c r="C28" s="8" t="s">
        <v>15</v>
      </c>
      <c r="D28" s="21">
        <v>1</v>
      </c>
      <c r="E28" s="56">
        <v>1</v>
      </c>
      <c r="F28" s="41"/>
      <c r="G28" s="42"/>
      <c r="H28" s="41"/>
      <c r="I28" s="66"/>
      <c r="J28" s="74" t="s">
        <v>84</v>
      </c>
    </row>
    <row r="29" spans="1:10" ht="106.5" customHeight="1">
      <c r="A29" s="14" t="s">
        <v>46</v>
      </c>
      <c r="B29" s="2" t="s">
        <v>47</v>
      </c>
      <c r="C29" s="12" t="s">
        <v>48</v>
      </c>
      <c r="D29" s="2"/>
      <c r="E29" s="75"/>
      <c r="F29" s="75"/>
      <c r="G29" s="75"/>
      <c r="H29" s="75"/>
      <c r="I29" s="76"/>
      <c r="J29" s="77" t="s">
        <v>73</v>
      </c>
    </row>
    <row r="30" spans="1:10" ht="30" customHeight="1">
      <c r="A30" s="39" t="s">
        <v>36</v>
      </c>
      <c r="B30" s="23" t="s">
        <v>49</v>
      </c>
      <c r="C30" s="24" t="s">
        <v>50</v>
      </c>
      <c r="D30" s="22">
        <v>0</v>
      </c>
      <c r="E30" s="22">
        <v>3</v>
      </c>
      <c r="F30" s="40">
        <v>620</v>
      </c>
      <c r="G30" s="26">
        <v>0.18</v>
      </c>
      <c r="H30" s="27">
        <f>E30*F30</f>
        <v>1860</v>
      </c>
      <c r="I30" s="64">
        <f>H30+H30*G30</f>
        <v>2194.8000000000002</v>
      </c>
      <c r="J30" s="68" t="s">
        <v>76</v>
      </c>
    </row>
    <row r="31" spans="1:10" ht="27" customHeight="1">
      <c r="A31" s="36" t="s">
        <v>36</v>
      </c>
      <c r="B31" s="29" t="s">
        <v>51</v>
      </c>
      <c r="C31" s="30" t="s">
        <v>50</v>
      </c>
      <c r="D31" s="28">
        <v>3</v>
      </c>
      <c r="E31" s="28">
        <v>8</v>
      </c>
      <c r="F31" s="31">
        <v>1620</v>
      </c>
      <c r="G31" s="32">
        <v>0.18</v>
      </c>
      <c r="H31" s="33">
        <f>F31*E31</f>
        <v>12960</v>
      </c>
      <c r="I31" s="62">
        <f>H31+H31*G31</f>
        <v>15292.8</v>
      </c>
      <c r="J31" s="68" t="s">
        <v>75</v>
      </c>
    </row>
    <row r="32" spans="1:10" ht="30" customHeight="1">
      <c r="A32" s="12" t="s">
        <v>36</v>
      </c>
      <c r="B32" s="13" t="s">
        <v>52</v>
      </c>
      <c r="C32" s="8" t="s">
        <v>50</v>
      </c>
      <c r="D32" s="7">
        <v>3</v>
      </c>
      <c r="E32" s="22">
        <v>3</v>
      </c>
      <c r="F32" s="9">
        <v>2676</v>
      </c>
      <c r="G32" s="10">
        <v>0.18</v>
      </c>
      <c r="H32" s="11">
        <f>F32*E32</f>
        <v>8028</v>
      </c>
      <c r="I32" s="61">
        <f>H32+H32*18/100</f>
        <v>9473.0400000000009</v>
      </c>
      <c r="J32" s="72" t="s">
        <v>84</v>
      </c>
    </row>
    <row r="33" spans="1:10" ht="32.25" customHeight="1">
      <c r="A33" s="12" t="s">
        <v>36</v>
      </c>
      <c r="B33" s="13" t="s">
        <v>53</v>
      </c>
      <c r="C33" s="8" t="s">
        <v>50</v>
      </c>
      <c r="D33" s="7">
        <v>4</v>
      </c>
      <c r="E33" s="22">
        <v>4</v>
      </c>
      <c r="F33" s="9">
        <v>4301</v>
      </c>
      <c r="G33" s="10">
        <v>0.18</v>
      </c>
      <c r="H33" s="11">
        <f>F33*E33</f>
        <v>17204</v>
      </c>
      <c r="I33" s="61">
        <f>H33+H33*18/100</f>
        <v>20300.72</v>
      </c>
      <c r="J33" s="72" t="s">
        <v>84</v>
      </c>
    </row>
    <row r="34" spans="1:10" ht="13.5" customHeight="1">
      <c r="A34" s="14" t="s">
        <v>54</v>
      </c>
      <c r="B34" s="15" t="s">
        <v>55</v>
      </c>
      <c r="C34" s="3"/>
      <c r="D34" s="3"/>
      <c r="E34" s="54"/>
      <c r="F34" s="3"/>
      <c r="G34" s="10"/>
      <c r="H34" s="7"/>
      <c r="I34" s="63"/>
      <c r="J34" s="72"/>
    </row>
    <row r="35" spans="1:10" ht="58.5" customHeight="1">
      <c r="A35" s="2"/>
      <c r="B35" s="2" t="s">
        <v>56</v>
      </c>
      <c r="C35" s="13" t="s">
        <v>50</v>
      </c>
      <c r="D35" s="7">
        <v>2</v>
      </c>
      <c r="E35" s="22">
        <v>2</v>
      </c>
      <c r="F35" s="16">
        <v>13607</v>
      </c>
      <c r="G35" s="17">
        <v>0.18</v>
      </c>
      <c r="H35" s="11">
        <f>E35*F35</f>
        <v>27214</v>
      </c>
      <c r="I35" s="61">
        <f>H35+H35*G35</f>
        <v>32112.52</v>
      </c>
      <c r="J35" s="72" t="s">
        <v>84</v>
      </c>
    </row>
    <row r="36" spans="1:10">
      <c r="A36" s="14" t="s">
        <v>57</v>
      </c>
      <c r="B36" s="15" t="s">
        <v>58</v>
      </c>
      <c r="C36" s="3"/>
      <c r="D36" s="3"/>
      <c r="E36" s="54"/>
      <c r="F36" s="3"/>
      <c r="G36" s="3"/>
      <c r="H36" s="50">
        <f>SUM(H7:H35)</f>
        <v>1246750.3999999999</v>
      </c>
      <c r="I36" s="47">
        <f>SUM(I7:I35)</f>
        <v>1471165.4720000001</v>
      </c>
    </row>
    <row r="37" spans="1:10">
      <c r="A37" s="14" t="s">
        <v>17</v>
      </c>
      <c r="B37" s="15" t="s">
        <v>59</v>
      </c>
      <c r="C37" s="3"/>
      <c r="D37" s="3"/>
      <c r="E37" s="54"/>
      <c r="F37" s="3"/>
      <c r="G37" s="3"/>
      <c r="H37" s="14">
        <v>224415</v>
      </c>
      <c r="I37" s="48"/>
    </row>
    <row r="38" spans="1:10">
      <c r="A38" s="14" t="s">
        <v>22</v>
      </c>
      <c r="B38" s="15" t="s">
        <v>60</v>
      </c>
      <c r="C38" s="3"/>
      <c r="D38" s="3"/>
      <c r="E38" s="54"/>
      <c r="F38" s="3"/>
      <c r="G38" s="3"/>
      <c r="H38" s="3"/>
      <c r="I38" s="51">
        <f>H36+H37</f>
        <v>1471165.4</v>
      </c>
    </row>
    <row r="39" spans="1:10">
      <c r="A39" s="14" t="s">
        <v>27</v>
      </c>
      <c r="B39" s="15" t="s">
        <v>61</v>
      </c>
      <c r="C39" s="3"/>
      <c r="D39" s="3"/>
      <c r="E39" s="54"/>
      <c r="F39" s="3"/>
      <c r="G39" s="3"/>
      <c r="H39" s="3"/>
      <c r="I39" s="49">
        <f>I38*5/100</f>
        <v>73558.27</v>
      </c>
    </row>
    <row r="40" spans="1:10">
      <c r="A40" s="14" t="s">
        <v>29</v>
      </c>
      <c r="B40" s="15" t="s">
        <v>62</v>
      </c>
      <c r="C40" s="3"/>
      <c r="D40" s="3"/>
      <c r="E40" s="54"/>
      <c r="F40" s="3"/>
      <c r="G40" s="3"/>
      <c r="H40" s="3"/>
      <c r="I40" s="47">
        <f>I38-I39</f>
        <v>1397607.13</v>
      </c>
    </row>
    <row r="41" spans="1:10">
      <c r="A41" s="14"/>
      <c r="B41" s="15"/>
      <c r="C41" s="3"/>
      <c r="D41" s="3"/>
      <c r="E41" s="54"/>
      <c r="F41" s="3"/>
      <c r="G41" s="3"/>
      <c r="H41" s="3"/>
      <c r="I41" s="47"/>
    </row>
    <row r="42" spans="1:10">
      <c r="A42" s="3"/>
      <c r="B42" s="19" t="s">
        <v>63</v>
      </c>
      <c r="C42" s="3"/>
      <c r="D42" s="3"/>
      <c r="E42" s="54"/>
      <c r="F42" s="3"/>
      <c r="G42" s="3"/>
      <c r="H42" s="3"/>
      <c r="I42" s="3"/>
    </row>
    <row r="43" spans="1:10">
      <c r="A43" s="3"/>
      <c r="B43" s="145" t="s">
        <v>64</v>
      </c>
      <c r="C43" s="146"/>
      <c r="D43" s="146"/>
      <c r="E43" s="146"/>
      <c r="F43" s="147"/>
      <c r="G43" s="3"/>
      <c r="H43" s="3"/>
      <c r="I43" s="3"/>
    </row>
    <row r="44" spans="1:10">
      <c r="A44" s="3"/>
      <c r="B44" s="145" t="s">
        <v>65</v>
      </c>
      <c r="C44" s="146"/>
      <c r="D44" s="147"/>
      <c r="E44" s="57"/>
      <c r="F44" s="3"/>
      <c r="G44" s="3"/>
      <c r="H44" s="3"/>
      <c r="I44" s="3"/>
    </row>
    <row r="45" spans="1:10">
      <c r="A45" s="3"/>
      <c r="B45" s="52" t="s">
        <v>73</v>
      </c>
      <c r="C45" s="3"/>
      <c r="D45" s="3"/>
      <c r="E45" s="54"/>
      <c r="F45" s="3"/>
      <c r="G45" s="3"/>
      <c r="H45" s="3"/>
      <c r="I45" s="3"/>
    </row>
    <row r="46" spans="1:10">
      <c r="A46" s="148" t="s">
        <v>74</v>
      </c>
      <c r="B46" s="149"/>
      <c r="C46" s="149"/>
      <c r="D46" s="150"/>
      <c r="E46" s="58"/>
      <c r="F46" s="154" t="s">
        <v>66</v>
      </c>
      <c r="G46" s="155"/>
      <c r="H46" s="156"/>
      <c r="I46" s="18"/>
    </row>
    <row r="47" spans="1:10">
      <c r="A47" s="151"/>
      <c r="B47" s="152"/>
      <c r="C47" s="152"/>
      <c r="D47" s="153"/>
      <c r="E47" s="59"/>
      <c r="F47" s="154" t="s">
        <v>67</v>
      </c>
      <c r="G47" s="155"/>
      <c r="H47" s="156"/>
      <c r="I47" s="3"/>
    </row>
    <row r="48" spans="1:10">
      <c r="A48" s="151"/>
      <c r="B48" s="152"/>
      <c r="C48" s="152"/>
      <c r="D48" s="153"/>
      <c r="E48" s="59"/>
      <c r="F48" s="154" t="s">
        <v>68</v>
      </c>
      <c r="G48" s="155"/>
      <c r="H48" s="156"/>
      <c r="I48" s="3"/>
    </row>
    <row r="49" spans="1:9">
      <c r="A49" s="151"/>
      <c r="B49" s="152"/>
      <c r="C49" s="152"/>
      <c r="D49" s="153"/>
      <c r="E49" s="59"/>
      <c r="F49" s="154" t="s">
        <v>69</v>
      </c>
      <c r="G49" s="155"/>
      <c r="H49" s="156"/>
      <c r="I49" s="3"/>
    </row>
    <row r="50" spans="1:9">
      <c r="A50" s="151"/>
      <c r="B50" s="165"/>
      <c r="C50" s="165"/>
      <c r="D50" s="153"/>
      <c r="E50" s="166"/>
      <c r="F50" s="167" t="s">
        <v>70</v>
      </c>
      <c r="G50" s="168"/>
      <c r="H50" s="169"/>
      <c r="I50" s="170"/>
    </row>
    <row r="51" spans="1:9" ht="90.75" customHeight="1">
      <c r="A51" s="171" t="s">
        <v>71</v>
      </c>
      <c r="B51" s="171"/>
      <c r="C51" s="171"/>
      <c r="D51" s="171"/>
      <c r="E51" s="171"/>
      <c r="F51" s="171"/>
      <c r="G51" s="171"/>
      <c r="H51" s="171"/>
      <c r="I51" s="171"/>
    </row>
  </sheetData>
  <mergeCells count="18">
    <mergeCell ref="A51:I51"/>
    <mergeCell ref="B43:F43"/>
    <mergeCell ref="B44:D44"/>
    <mergeCell ref="A46:D50"/>
    <mergeCell ref="F46:H46"/>
    <mergeCell ref="F47:H47"/>
    <mergeCell ref="F48:H48"/>
    <mergeCell ref="F49:H49"/>
    <mergeCell ref="F50:H50"/>
    <mergeCell ref="A4:B4"/>
    <mergeCell ref="C4:G4"/>
    <mergeCell ref="H4:I4"/>
    <mergeCell ref="A5:I5"/>
    <mergeCell ref="A1:J1"/>
    <mergeCell ref="A2:G2"/>
    <mergeCell ref="H2:I2"/>
    <mergeCell ref="A3:G3"/>
    <mergeCell ref="H3:I3"/>
  </mergeCells>
  <pageMargins left="0.98425196850393704" right="0.98425196850393704" top="0.98425196850393704" bottom="0.98425196850393704" header="0.51181102362204722" footer="0.51181102362204722"/>
  <pageSetup scale="90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Table 1 (3)</vt:lpstr>
      <vt:lpstr>Table 1 (2)</vt:lpstr>
      <vt:lpstr>Table 1</vt:lpstr>
      <vt:lpstr>'Table 1'!Print_Area</vt:lpstr>
      <vt:lpstr>'Table 1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274. Verdhman Medicare_MGPS.xlsx</dc:title>
  <dc:creator>Tanzeel Ahmad</dc:creator>
  <cp:lastModifiedBy>shiva manohar</cp:lastModifiedBy>
  <cp:lastPrinted>2023-12-23T08:03:08Z</cp:lastPrinted>
  <dcterms:created xsi:type="dcterms:W3CDTF">2023-10-30T09:29:09Z</dcterms:created>
  <dcterms:modified xsi:type="dcterms:W3CDTF">2024-01-13T07:04:58Z</dcterms:modified>
</cp:coreProperties>
</file>