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45" windowWidth="20730" windowHeight="11700"/>
  </bookViews>
  <sheets>
    <sheet name="Revised Estimate C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s>
  <definedNames>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12">NA()</definedName>
    <definedName name="_________________________________________________________________________________________l2">[2]r!$F$29</definedName>
    <definedName name="_________________________________________________________________________________________l3">NA()</definedName>
    <definedName name="_________________________________________________________________________________________l4">[4]Sheet1!$W$2:$Y$103</definedName>
    <definedName name="_________________________________________________________________________________________l5">NA()</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12">NA()</definedName>
    <definedName name="________________________________________________________________________________________l2">[2]r!$F$29</definedName>
    <definedName name="________________________________________________________________________________________l3">NA()</definedName>
    <definedName name="________________________________________________________________________________________l4">[4]Sheet1!$W$2:$Y$103</definedName>
    <definedName name="________________________________________________________________________________________l5">NA()</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#REF!</definedName>
    <definedName name="____________________________________________________________l2">[2]r!$F$29</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#REF!</definedName>
    <definedName name="___________________________________________________________l2">[2]r!$F$29</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#REF!</definedName>
    <definedName name="__________________________________________________________l2">[2]r!$F$29</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#REF!</definedName>
    <definedName name="_________________________________________________________l2">[2]r!$F$29</definedName>
    <definedName name="_________________________________________________________l3">#REF!</definedName>
    <definedName name="_________________________________________________________l4">[4]Sheet1!$W$2:$Y$103</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#REF!</definedName>
    <definedName name="________________________________________________________l2">[2]r!$F$29</definedName>
    <definedName name="________________________________________________________l3">#REF!</definedName>
    <definedName name="________________________________________________________l4">[4]Sheet1!$W$2:$Y$103</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#REF!</definedName>
    <definedName name="_______________________________________________________l2">[2]r!$F$29</definedName>
    <definedName name="_______________________________________________________l3">#REF!</definedName>
    <definedName name="_______________________________________________________l4">[4]Sheet1!$W$2:$Y$103</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#REF!</definedName>
    <definedName name="______________________________________________________l2">[2]r!$F$29</definedName>
    <definedName name="______________________________________________________l3">#REF!</definedName>
    <definedName name="______________________________________________________l4">[4]Sheet1!$W$2:$Y$103</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#REF!</definedName>
    <definedName name="_____________________________________________________l2">[2]r!$F$29</definedName>
    <definedName name="_____________________________________________________l3">#REF!</definedName>
    <definedName name="_____________________________________________________l4">[4]Sheet1!$W$2:$Y$103</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#REF!</definedName>
    <definedName name="____________________________________________________l2">[2]r!$F$29</definedName>
    <definedName name="____________________________________________________l3">#REF!</definedName>
    <definedName name="____________________________________________________l4">[4]Sheet1!$W$2:$Y$103</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#REF!</definedName>
    <definedName name="___________________________________________________l2">[2]r!$F$29</definedName>
    <definedName name="___________________________________________________l3">#REF!</definedName>
    <definedName name="___________________________________________________l4">[4]Sheet1!$W$2:$Y$103</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#REF!</definedName>
    <definedName name="__________________________________________________l2">[2]r!$F$29</definedName>
    <definedName name="__________________________________________________l3">#REF!</definedName>
    <definedName name="__________________________________________________l4">[4]Sheet1!$W$2:$Y$103</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#REF!</definedName>
    <definedName name="_________________________________________________l2">[2]r!$F$29</definedName>
    <definedName name="_________________________________________________l3">#REF!</definedName>
    <definedName name="_________________________________________________l4">[4]Sheet1!$W$2:$Y$103</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knr2">NA()</definedName>
    <definedName name="________________________________________________l1">[3]leads!$A$3:$E$108</definedName>
    <definedName name="________________________________________________l12">#REF!</definedName>
    <definedName name="________________________________________________l2">[2]r!$F$29</definedName>
    <definedName name="________________________________________________l3">#REF!</definedName>
    <definedName name="________________________________________________l4">[4]Sheet1!$W$2:$Y$103</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#REF!</definedName>
    <definedName name="_______________________________________________l2">[2]r!$F$29</definedName>
    <definedName name="_______________________________________________l3">#REF!</definedName>
    <definedName name="_______________________________________________l4">[4]Sheet1!$W$2:$Y$103</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knr2">NA()</definedName>
    <definedName name="______________________________________________l1">[3]leads!$A$3:$E$108</definedName>
    <definedName name="______________________________________________l12">#REF!</definedName>
    <definedName name="______________________________________________l2">[2]r!$F$29</definedName>
    <definedName name="______________________________________________l3">#REF!</definedName>
    <definedName name="______________________________________________l4">[4]Sheet1!$W$2:$Y$103</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[6]r!$F$4</definedName>
    <definedName name="______________________________________________mm1000">NA()</definedName>
    <definedName name="______________________________________________mm11">[2]r!$F$4</definedName>
    <definedName name="______________________________________________mm111">[5]r!$F$4</definedName>
    <definedName name="______________________________________________mm600">NA()</definedName>
    <definedName name="______________________________________________mm800">NA()</definedName>
    <definedName name="______________________________________________pc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knr2">NA()</definedName>
    <definedName name="_____________________________________________l1">[3]leads!$A$3:$E$108</definedName>
    <definedName name="_____________________________________________l12">#REF!</definedName>
    <definedName name="_____________________________________________l2">[2]r!$F$29</definedName>
    <definedName name="_____________________________________________l3">#REF!</definedName>
    <definedName name="_____________________________________________l4">[4]Sheet1!$W$2:$Y$103</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knr2">NA()</definedName>
    <definedName name="____________________________________________l1">[3]leads!$A$3:$E$108</definedName>
    <definedName name="____________________________________________l12">#REF!</definedName>
    <definedName name="____________________________________________l2">[2]r!$F$29</definedName>
    <definedName name="____________________________________________l3">#REF!</definedName>
    <definedName name="____________________________________________l4">[4]Sheet1!$W$2:$Y$103</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[6]r!$F$4</definedName>
    <definedName name="____________________________________________mm1000">NA()</definedName>
    <definedName name="____________________________________________mm11">[2]r!$F$4</definedName>
    <definedName name="____________________________________________mm111">[5]r!$F$4</definedName>
    <definedName name="____________________________________________mm600">NA()</definedName>
    <definedName name="____________________________________________mm800">NA()</definedName>
    <definedName name="____________________________________________pc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knr2">NA()</definedName>
    <definedName name="___________________________________________l1">[3]leads!$A$3:$E$108</definedName>
    <definedName name="___________________________________________l12">#REF!</definedName>
    <definedName name="___________________________________________l2">[2]r!$F$29</definedName>
    <definedName name="___________________________________________l3">#REF!</definedName>
    <definedName name="___________________________________________l4">[4]Sheet1!$W$2:$Y$103</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[6]r!$F$4</definedName>
    <definedName name="___________________________________________mm1000">NA()</definedName>
    <definedName name="___________________________________________mm11">[2]r!$F$4</definedName>
    <definedName name="___________________________________________mm111">[5]r!$F$4</definedName>
    <definedName name="___________________________________________mm600">NA()</definedName>
    <definedName name="___________________________________________mm800">NA()</definedName>
    <definedName name="___________________________________________pc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#REF!</definedName>
    <definedName name="__________________________________________l2">[2]r!$F$29</definedName>
    <definedName name="__________________________________________l3">#REF!</definedName>
    <definedName name="__________________________________________l4">[4]Sheet1!$W$2:$Y$103</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[6]r!$F$4</definedName>
    <definedName name="__________________________________________mm1000">NA()</definedName>
    <definedName name="__________________________________________mm11">[2]r!$F$4</definedName>
    <definedName name="__________________________________________mm111">[5]r!$F$4</definedName>
    <definedName name="__________________________________________mm600">NA()</definedName>
    <definedName name="__________________________________________mm800">NA()</definedName>
    <definedName name="__________________________________________pc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knr2">NA()</definedName>
    <definedName name="_________________________________________l1">[3]leads!$A$3:$E$108</definedName>
    <definedName name="_________________________________________l12">#REF!</definedName>
    <definedName name="_________________________________________l2">[2]r!$F$29</definedName>
    <definedName name="_________________________________________l3">#REF!</definedName>
    <definedName name="_________________________________________l4">[4]Sheet1!$W$2:$Y$103</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[6]r!$F$4</definedName>
    <definedName name="_________________________________________mm1000">NA()</definedName>
    <definedName name="_________________________________________mm11">[2]r!$F$4</definedName>
    <definedName name="_________________________________________mm111">[5]r!$F$4</definedName>
    <definedName name="_________________________________________mm600">NA()</definedName>
    <definedName name="_________________________________________mm800">NA()</definedName>
    <definedName name="_________________________________________pc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#REF!</definedName>
    <definedName name="________________________________________l1">[3]leads!$A$3:$E$108</definedName>
    <definedName name="________________________________________l12">#REF!</definedName>
    <definedName name="________________________________________l2">[2]r!$F$29</definedName>
    <definedName name="________________________________________l3">#REF!</definedName>
    <definedName name="________________________________________l4">[4]Sheet1!$W$2:$Y$103</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[6]r!$F$4</definedName>
    <definedName name="________________________________________mm1000">NA()</definedName>
    <definedName name="________________________________________mm11">[2]r!$F$4</definedName>
    <definedName name="________________________________________mm111">[5]r!$F$4</definedName>
    <definedName name="________________________________________mm600">NA()</definedName>
    <definedName name="________________________________________mm800">NA()</definedName>
    <definedName name="________________________________________pc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knr2">NA()</definedName>
    <definedName name="_______________________________________l1">[3]leads!$A$3:$E$108</definedName>
    <definedName name="_______________________________________l12">#REF!</definedName>
    <definedName name="_______________________________________l2">[2]r!$F$29</definedName>
    <definedName name="_______________________________________l3">#REF!</definedName>
    <definedName name="_______________________________________l4">[4]Sheet1!$W$2:$Y$103</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[6]r!$F$4</definedName>
    <definedName name="_______________________________________mm1000">NA()</definedName>
    <definedName name="_______________________________________mm11">[2]r!$F$4</definedName>
    <definedName name="_______________________________________mm111">[5]r!$F$4</definedName>
    <definedName name="_______________________________________mm600">NA()</definedName>
    <definedName name="_______________________________________mm800">NA()</definedName>
    <definedName name="_______________________________________pc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#REF!</definedName>
    <definedName name="______________________________________l1">[3]leads!$A$3:$E$108</definedName>
    <definedName name="______________________________________l12">#REF!</definedName>
    <definedName name="______________________________________l2">[2]r!$F$29</definedName>
    <definedName name="______________________________________l3">#REF!</definedName>
    <definedName name="______________________________________l4">[4]Sheet1!$W$2:$Y$103</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[6]r!$F$4</definedName>
    <definedName name="______________________________________mm1000">NA()</definedName>
    <definedName name="______________________________________mm11">[2]r!$F$4</definedName>
    <definedName name="______________________________________mm111">[5]r!$F$4</definedName>
    <definedName name="______________________________________mm600">NA()</definedName>
    <definedName name="______________________________________mm800">NA()</definedName>
    <definedName name="______________________________________pc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#REF!</definedName>
    <definedName name="_____________________________________l1">[3]leads!$A$3:$E$108</definedName>
    <definedName name="_____________________________________l12">#REF!</definedName>
    <definedName name="_____________________________________l2">[2]r!$F$29</definedName>
    <definedName name="_____________________________________l3">#REF!</definedName>
    <definedName name="_____________________________________l4">[4]Sheet1!$W$2:$Y$103</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[6]r!$F$4</definedName>
    <definedName name="_____________________________________mm1000">NA()</definedName>
    <definedName name="_____________________________________mm11">[2]r!$F$4</definedName>
    <definedName name="_____________________________________mm111">[5]r!$F$4</definedName>
    <definedName name="_____________________________________mm600">NA()</definedName>
    <definedName name="_____________________________________mm800">NA()</definedName>
    <definedName name="_____________________________________pc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knr2">NA()</definedName>
    <definedName name="____________________________________l1">[3]leads!$A$3:$E$108</definedName>
    <definedName name="____________________________________l12">#REF!</definedName>
    <definedName name="____________________________________l2">[2]r!$F$29</definedName>
    <definedName name="____________________________________l3">#REF!</definedName>
    <definedName name="____________________________________l4">[4]Sheet1!$W$2:$Y$103</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#REF!</definedName>
    <definedName name="___________________________________l1">[3]leads!$A$3:$E$108</definedName>
    <definedName name="___________________________________l12">#REF!</definedName>
    <definedName name="___________________________________l2">[2]r!$F$29</definedName>
    <definedName name="___________________________________l3">#REF!</definedName>
    <definedName name="___________________________________l4">[4]Sheet1!$W$2:$Y$103</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[6]r!$F$4</definedName>
    <definedName name="___________________________________mm1000">NA()</definedName>
    <definedName name="___________________________________mm11">[2]r!$F$4</definedName>
    <definedName name="___________________________________mm111">[5]r!$F$4</definedName>
    <definedName name="___________________________________mm600">NA()</definedName>
    <definedName name="___________________________________mm800">NA()</definedName>
    <definedName name="___________________________________pc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knr2">NA()</definedName>
    <definedName name="__________________________________l1">[3]leads!$A$3:$E$108</definedName>
    <definedName name="__________________________________l12">#REF!</definedName>
    <definedName name="__________________________________l2">[2]r!$F$29</definedName>
    <definedName name="__________________________________l3">#REF!</definedName>
    <definedName name="__________________________________l4">[4]Sheet1!$W$2:$Y$103</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[6]r!$F$4</definedName>
    <definedName name="__________________________________mm1000">NA()</definedName>
    <definedName name="__________________________________mm11">[2]r!$F$4</definedName>
    <definedName name="__________________________________mm111">[5]r!$F$4</definedName>
    <definedName name="__________________________________mm600">NA()</definedName>
    <definedName name="__________________________________mm800">NA()</definedName>
    <definedName name="__________________________________pc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#REF!</definedName>
    <definedName name="_________________________________l1">[3]leads!$A$3:$E$108</definedName>
    <definedName name="_________________________________l12">#REF!</definedName>
    <definedName name="_________________________________l2">[2]r!$F$29</definedName>
    <definedName name="_________________________________l3">#REF!</definedName>
    <definedName name="_________________________________l4">[4]Sheet1!$W$2:$Y$103</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[6]r!$F$4</definedName>
    <definedName name="_________________________________mm1000">NA()</definedName>
    <definedName name="_________________________________mm11">[2]r!$F$4</definedName>
    <definedName name="_________________________________mm111">[5]r!$F$4</definedName>
    <definedName name="_________________________________mm600">NA()</definedName>
    <definedName name="_________________________________mm800">NA()</definedName>
    <definedName name="_________________________________pc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#REF!</definedName>
    <definedName name="_________________________________var4">#REF!</definedName>
    <definedName name="________________________________bla1">[1]leads!$H$7</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[2]r!$F$30</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[3]leads!$A$3:$E$108</definedName>
    <definedName name="________________________________l12">#REF!</definedName>
    <definedName name="________________________________l2">[2]r!$F$29</definedName>
    <definedName name="________________________________l3">#REF!</definedName>
    <definedName name="________________________________l4">[4]Sheet1!$W$2:$Y$103</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[6]r!$F$4</definedName>
    <definedName name="________________________________mm1000">NA()</definedName>
    <definedName name="________________________________mm11">[2]r!$F$4</definedName>
    <definedName name="________________________________mm111">[5]r!$F$4</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#REF!</definedName>
    <definedName name="________________________________var4">#REF!</definedName>
    <definedName name="_______________________________bla1">[1]leads!$H$7</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[2]r!$F$30</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#REF!</definedName>
    <definedName name="_______________________________l1">[3]leads!$A$3:$E$108</definedName>
    <definedName name="_______________________________l12">#REF!</definedName>
    <definedName name="_______________________________l2">[2]r!$F$29</definedName>
    <definedName name="_______________________________l3">#REF!</definedName>
    <definedName name="_______________________________l4">[4]Sheet1!$W$2:$Y$103</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[6]r!$F$4</definedName>
    <definedName name="_______________________________mm1000">NA()</definedName>
    <definedName name="_______________________________mm11">[2]r!$F$4</definedName>
    <definedName name="_______________________________mm111">[5]r!$F$4</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#REF!</definedName>
    <definedName name="_______________________________var4">#REF!</definedName>
    <definedName name="______________________________bla1">[1]leads!$H$7</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[2]r!$F$30</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#REF!</definedName>
    <definedName name="______________________________l1">[3]leads!$A$3:$E$108</definedName>
    <definedName name="______________________________l12">#REF!</definedName>
    <definedName name="______________________________l2">[2]r!$F$29</definedName>
    <definedName name="______________________________l3">#REF!</definedName>
    <definedName name="______________________________l4">[4]Sheet1!$W$2:$Y$103</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[6]r!$F$4</definedName>
    <definedName name="______________________________mm1000">NA()</definedName>
    <definedName name="______________________________mm11">[2]r!$F$4</definedName>
    <definedName name="______________________________mm111">[5]r!$F$4</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#REF!</definedName>
    <definedName name="______________________________var4">#REF!</definedName>
    <definedName name="_____________________________bla1">[1]leads!$H$7</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[2]r!$F$30</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#REF!</definedName>
    <definedName name="_____________________________l1">[3]leads!$A$3:$E$108</definedName>
    <definedName name="_____________________________l12">#REF!</definedName>
    <definedName name="_____________________________l2">[2]r!$F$29</definedName>
    <definedName name="_____________________________l3">#REF!</definedName>
    <definedName name="_____________________________l4">[4]Sheet1!$W$2:$Y$103</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[6]r!$F$4</definedName>
    <definedName name="_____________________________mm1000">NA()</definedName>
    <definedName name="_____________________________mm11">[2]r!$F$4</definedName>
    <definedName name="_____________________________mm111">[5]r!$F$4</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#REF!</definedName>
    <definedName name="_____________________________var4">#REF!</definedName>
    <definedName name="____________________________bla1">[1]leads!$H$7</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[2]r!$F$30</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#REF!</definedName>
    <definedName name="____________________________l1">[3]leads!$A$3:$E$108</definedName>
    <definedName name="____________________________l12">#REF!</definedName>
    <definedName name="____________________________l2">[2]r!$F$29</definedName>
    <definedName name="____________________________l3">#REF!</definedName>
    <definedName name="____________________________l4">[4]Sheet1!$W$2:$Y$103</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[6]r!$F$4</definedName>
    <definedName name="____________________________mm1000">NA()</definedName>
    <definedName name="____________________________mm11">[2]r!$F$4</definedName>
    <definedName name="____________________________mm111">[5]r!$F$4</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#REF!</definedName>
    <definedName name="____________________________var4">#REF!</definedName>
    <definedName name="____________________________vat1">NA()</definedName>
    <definedName name="___________________________bla1">[1]leads!$H$7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NA()</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NA()</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NA()</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[2]r!$F$30</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NA()</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NA()</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#REF!</definedName>
    <definedName name="___________________________l1">[3]leads!$A$3:$E$108</definedName>
    <definedName name="___________________________l12">#REF!</definedName>
    <definedName name="___________________________l2">[2]r!$F$29</definedName>
    <definedName name="___________________________l3">#REF!</definedName>
    <definedName name="___________________________l4">[4]Sheet1!$W$2:$Y$103</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NA()</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NA()</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[6]r!$F$4</definedName>
    <definedName name="___________________________mm1000">NA()</definedName>
    <definedName name="___________________________mm11">[2]r!$F$4</definedName>
    <definedName name="___________________________mm111">[5]r!$F$4</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0">NA()</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#REF!</definedName>
    <definedName name="___________________________var4">#REF!</definedName>
    <definedName name="___________________________vat1">NA()</definedName>
    <definedName name="__________________________bla1">[1]leads!$H$7</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[2]r!$F$30</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#REF!</definedName>
    <definedName name="__________________________l1">[3]leads!$A$3:$E$108</definedName>
    <definedName name="__________________________l12">#REF!</definedName>
    <definedName name="__________________________l2">[2]r!$F$29</definedName>
    <definedName name="__________________________l3">#REF!</definedName>
    <definedName name="__________________________l4">[4]Sheet1!$W$2:$Y$103</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lj600">NA()</definedName>
    <definedName name="__________________________lj900">NA()</definedName>
    <definedName name="__________________________LL3">NA()</definedName>
    <definedName name="__________________________MA1">#REF!</definedName>
    <definedName name="__________________________MA2">NA()</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[6]r!$F$4</definedName>
    <definedName name="__________________________mm1000">#REF!</definedName>
    <definedName name="__________________________mm11">[2]r!$F$4</definedName>
    <definedName name="__________________________mm111">[5]r!$F$4</definedName>
    <definedName name="__________________________mm60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#REF!</definedName>
    <definedName name="__________________________var4">#REF!</definedName>
    <definedName name="__________________________vat1">NA()</definedName>
    <definedName name="_________________________bla1">[1]leads!$H$7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NA()</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NA()</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NA()</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[2]r!$F$30</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NA()</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NA()</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#REF!</definedName>
    <definedName name="_________________________l1">[3]leads!$A$3:$E$108</definedName>
    <definedName name="_________________________l12">#REF!</definedName>
    <definedName name="_________________________l2">[2]r!$F$29</definedName>
    <definedName name="_________________________l3">#REF!</definedName>
    <definedName name="_________________________l4">[4]Sheet1!$W$2:$Y$103</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NA()</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NA()</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[6]r!$F$4</definedName>
    <definedName name="_________________________mm1000">#REF!</definedName>
    <definedName name="_________________________mm11">[2]r!$F$4</definedName>
    <definedName name="_________________________mm111">[5]r!$F$4</definedName>
    <definedName name="_________________________mm60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0">NA()</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#REF!</definedName>
    <definedName name="_________________________var4">#REF!</definedName>
    <definedName name="_________________________vat1">NA()</definedName>
    <definedName name="________________________bla1">[1]leads!$H$7</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knr2">NA()</definedName>
    <definedName name="________________________l1">[3]leads!$A$3:$E$108</definedName>
    <definedName name="________________________l12">#REF!</definedName>
    <definedName name="________________________l2">[2]r!$F$29</definedName>
    <definedName name="________________________l3">#REF!</definedName>
    <definedName name="________________________l4">[4]Sheet1!$W$2:$Y$103</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[6]r!$F$4</definedName>
    <definedName name="________________________mm1000">#REF!</definedName>
    <definedName name="________________________mm11">[2]r!$F$4</definedName>
    <definedName name="________________________mm111">[5]r!$F$4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#REF!</definedName>
    <definedName name="________________________var4">#REF!</definedName>
    <definedName name="________________________vat1">NA()</definedName>
    <definedName name="_______________________bla1">[1]leads!$H$7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NA()</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NA()</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NA()</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NA()</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NA()</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[3]leads!$A$3:$E$108</definedName>
    <definedName name="_______________________l12">#REF!</definedName>
    <definedName name="_______________________l2">[2]r!$F$29</definedName>
    <definedName name="_______________________l3">#REF!</definedName>
    <definedName name="_______________________l4">[4]Sheet1!$W$2:$Y$103</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j600">NA()</definedName>
    <definedName name="_______________________lj900">NA()</definedName>
    <definedName name="_______________________LL3">NA()</definedName>
    <definedName name="_______________________LSO24">[10]Lead!#REF!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NA()</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NA()</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[6]r!$F$4</definedName>
    <definedName name="_______________________mm1000">#REF!</definedName>
    <definedName name="_______________________mm11">[2]r!$F$4</definedName>
    <definedName name="_______________________mm111">[5]r!$F$4</definedName>
    <definedName name="_______________________mm60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0">NA()</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#REF!</definedName>
    <definedName name="_______________________var4">#REF!</definedName>
    <definedName name="_______________________vat1">NA()</definedName>
    <definedName name="______________________bla1">[1]leads!$H$7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[11]DATA_PRG!$H$245</definedName>
    <definedName name="______________________knr2">NA()</definedName>
    <definedName name="______________________l1">[3]leads!$A$3:$E$108</definedName>
    <definedName name="______________________l12">#REF!</definedName>
    <definedName name="______________________l2">[2]r!$F$29</definedName>
    <definedName name="______________________l3">#REF!</definedName>
    <definedName name="______________________l4">[4]Sheet1!$W$2:$Y$103</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#REF!</definedName>
    <definedName name="______________________lj900">#REF!</definedName>
    <definedName name="______________________LL3">#REF!</definedName>
    <definedName name="______________________LSO24">"[14]lead!#ref!"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[6]r!$F$4</definedName>
    <definedName name="______________________mm1000">#REF!</definedName>
    <definedName name="______________________mm11">[2]r!$F$4</definedName>
    <definedName name="______________________mm111">[5]r!$F$4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0">NA()</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[12]DATA_PRG!$H$269</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#REF!</definedName>
    <definedName name="______________________var4">#REF!</definedName>
    <definedName name="______________________vat1">NA()</definedName>
    <definedName name="_____________________bla1">[1]leads!$H$7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[11]DATA_PRG!$H$245</definedName>
    <definedName name="_____________________knr2">NA()</definedName>
    <definedName name="_____________________l1">[3]leads!$A$3:$E$108</definedName>
    <definedName name="_____________________l12">#REF!</definedName>
    <definedName name="_____________________l2">[2]r!$F$29</definedName>
    <definedName name="_____________________l3">#REF!</definedName>
    <definedName name="_____________________l4">[4]Sheet1!$W$2:$Y$103</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#REF!</definedName>
    <definedName name="_____________________lj900">#REF!</definedName>
    <definedName name="_____________________LL3">#REF!</definedName>
    <definedName name="_____________________LSO24">[10]Lead!#REF!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[6]r!$F$4</definedName>
    <definedName name="_____________________mm1000">#REF!</definedName>
    <definedName name="_____________________mm11">[2]r!$F$4</definedName>
    <definedName name="_____________________mm111">[5]r!$F$4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0">NA()</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[12]DATA_PRG!$H$269</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#REF!</definedName>
    <definedName name="_____________________var4">#REF!</definedName>
    <definedName name="_____________________vat1">NA()</definedName>
    <definedName name="____________________bla1">[1]leads!$H$7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[11]DATA_PRG!$H$245</definedName>
    <definedName name="____________________knr2">#REF!</definedName>
    <definedName name="____________________l1">[3]leads!$A$3:$E$108</definedName>
    <definedName name="____________________l12">#REF!</definedName>
    <definedName name="____________________l2">[2]r!$F$29</definedName>
    <definedName name="____________________l3">#REF!</definedName>
    <definedName name="____________________l4">[4]Sheet1!$W$2:$Y$103</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#REF!</definedName>
    <definedName name="____________________lj900">#REF!</definedName>
    <definedName name="____________________LL3">#REF!</definedName>
    <definedName name="____________________LSO24">[10]Lead!#REF!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[6]r!$F$4</definedName>
    <definedName name="____________________mm1000">#REF!</definedName>
    <definedName name="____________________mm11">[2]r!$F$4</definedName>
    <definedName name="____________________mm111">[5]r!$F$4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0">NA()</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[12]DATA_PRG!$H$269</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#REF!</definedName>
    <definedName name="____________________var4">#REF!</definedName>
    <definedName name="____________________vat1">NA()</definedName>
    <definedName name="___________________bla1">[1]leads!$H$7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[11]DATA_PRG!$H$245</definedName>
    <definedName name="___________________knr2">NA()</definedName>
    <definedName name="___________________l1">[3]leads!$A$3:$E$108</definedName>
    <definedName name="___________________l12">#REF!</definedName>
    <definedName name="___________________l2">[2]r!$F$29</definedName>
    <definedName name="___________________l3">#REF!</definedName>
    <definedName name="___________________l4">[4]Sheet1!$W$2:$Y$103</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#REF!</definedName>
    <definedName name="___________________lj900">#REF!</definedName>
    <definedName name="___________________LL3">#REF!</definedName>
    <definedName name="___________________LSO24">[10]Lead!#REF!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[6]r!$F$4</definedName>
    <definedName name="___________________mm1000">#REF!</definedName>
    <definedName name="___________________mm11">[2]r!$F$4</definedName>
    <definedName name="___________________mm111">[5]r!$F$4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0">NA()</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[12]DATA_PRG!$H$269</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#REF!</definedName>
    <definedName name="___________________var4">#REF!</definedName>
    <definedName name="___________________vat1">NA()</definedName>
    <definedName name="__________________bla1">[1]leads!$H$7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[11]DATA_PRG!$H$245</definedName>
    <definedName name="__________________knr2">#REF!</definedName>
    <definedName name="__________________l1">[3]leads!$A$3:$E$108</definedName>
    <definedName name="__________________l12">#REF!</definedName>
    <definedName name="__________________l2">[2]r!$F$29</definedName>
    <definedName name="__________________l3">#REF!</definedName>
    <definedName name="__________________l4">[4]Sheet1!$W$2:$Y$103</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#REF!</definedName>
    <definedName name="__________________lj900">#REF!</definedName>
    <definedName name="__________________LL3">#REF!</definedName>
    <definedName name="__________________LSO24">[10]Lead!#REF!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[6]r!$F$4</definedName>
    <definedName name="__________________mm1000">#REF!</definedName>
    <definedName name="__________________mm11">[2]r!$F$4</definedName>
    <definedName name="__________________mm111">[5]r!$F$4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0">NA()</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[12]DATA_PRG!$H$269</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#REF!</definedName>
    <definedName name="__________________var4">#REF!</definedName>
    <definedName name="__________________vat1">NA()</definedName>
    <definedName name="_________________bla1">[1]leads!$H$7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[11]DATA_PRG!$H$245</definedName>
    <definedName name="_________________knr2">#REF!</definedName>
    <definedName name="_________________l1">[3]leads!$A$3:$E$108</definedName>
    <definedName name="_________________l12">#REF!</definedName>
    <definedName name="_________________l2">[2]r!$F$29</definedName>
    <definedName name="_________________l3">#REF!</definedName>
    <definedName name="_________________l4">[4]Sheet1!$W$2:$Y$103</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#REF!</definedName>
    <definedName name="_________________lj900">#REF!</definedName>
    <definedName name="_________________LL3">#REF!</definedName>
    <definedName name="_________________LSO24">[10]Lead!#REF!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[6]r!$F$4</definedName>
    <definedName name="_________________mm1000">#REF!</definedName>
    <definedName name="_________________mm11">[2]r!$F$4</definedName>
    <definedName name="_________________mm111">[5]r!$F$4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0">NA()</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[12]DATA_PRG!$H$269</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#REF!</definedName>
    <definedName name="_________________var4">#REF!</definedName>
    <definedName name="_________________vat1">NA()</definedName>
    <definedName name="________________bla1">[1]leads!$H$7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[11]DATA_PRG!$H$245</definedName>
    <definedName name="________________knr2">#REF!</definedName>
    <definedName name="________________l1">[3]leads!$A$3:$E$108</definedName>
    <definedName name="________________l12">#REF!</definedName>
    <definedName name="________________l2">[2]r!$F$29</definedName>
    <definedName name="________________l3">#REF!</definedName>
    <definedName name="________________l4">[4]Sheet1!$W$2:$Y$103</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#REF!</definedName>
    <definedName name="________________lj900">#REF!</definedName>
    <definedName name="________________LL3">#REF!</definedName>
    <definedName name="________________LSO24">[10]Lead!#REF!</definedName>
    <definedName name="________________MA1">#REF!</definedName>
    <definedName name="________________MA2">#REF!</definedName>
    <definedName name="________________me12">NA()</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[6]r!$F$4</definedName>
    <definedName name="________________mm1000">#REF!</definedName>
    <definedName name="________________mm11">[2]r!$F$4</definedName>
    <definedName name="________________mm111">[5]r!$F$4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0">NA()</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[12]DATA_PRG!$H$269</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#REF!</definedName>
    <definedName name="________________var4">#REF!</definedName>
    <definedName name="________________vat1">NA()</definedName>
    <definedName name="_______________bla1">[1]leads!$H$7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[16]Data!#REF!</definedName>
    <definedName name="_______________GBS11">NA()</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[11]DATA_PRG!$H$245</definedName>
    <definedName name="_______________knr2">#REF!</definedName>
    <definedName name="_______________l1">[3]leads!$A$3:$E$108</definedName>
    <definedName name="_______________l12">#REF!</definedName>
    <definedName name="_______________l2">[2]r!$F$29</definedName>
    <definedName name="_______________l3">#REF!</definedName>
    <definedName name="_______________l4">[4]Sheet1!$W$2:$Y$103</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#REF!</definedName>
    <definedName name="_______________lj900">#REF!</definedName>
    <definedName name="_______________LL3">#REF!</definedName>
    <definedName name="_______________LSO24">[10]Lead!#REF!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[6]r!$F$4</definedName>
    <definedName name="_______________mm1000">#REF!</definedName>
    <definedName name="_______________mm11">[2]r!$F$4</definedName>
    <definedName name="_______________mm111">[5]r!$F$4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0">NA()</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[12]DATA_PRG!$H$269</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#REF!</definedName>
    <definedName name="_______________var4">#REF!</definedName>
    <definedName name="_______________vat1">NA()</definedName>
    <definedName name="______________bla1">[1]leads!$H$7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[16]Data!#REF!</definedName>
    <definedName name="______________GBS11">NA()</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[11]DATA_PRG!$H$245</definedName>
    <definedName name="______________knr2">#REF!</definedName>
    <definedName name="______________l1">[3]leads!$A$3:$E$108</definedName>
    <definedName name="______________l12">#REF!</definedName>
    <definedName name="______________l2">[2]r!$F$29</definedName>
    <definedName name="______________l3">#REF!</definedName>
    <definedName name="______________l4">[4]Sheet1!$W$2:$Y$103</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#REF!</definedName>
    <definedName name="______________lj900">#REF!</definedName>
    <definedName name="______________LL3">#REF!</definedName>
    <definedName name="______________LSO24">[10]Lead!#REF!</definedName>
    <definedName name="______________MA1">#REF!</definedName>
    <definedName name="______________MA2">#REF!</definedName>
    <definedName name="______________me12">NA()</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[6]r!$F$4</definedName>
    <definedName name="______________mm1000">#REF!</definedName>
    <definedName name="______________mm11">[2]r!$F$4</definedName>
    <definedName name="______________mm111">[5]r!$F$4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0">NA()</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[12]DATA_PRG!$H$269</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#REF!</definedName>
    <definedName name="______________var4">#REF!</definedName>
    <definedName name="______________vat1">NA()</definedName>
    <definedName name="_____________bla1">[1]leads!$H$7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[17]Data!#REF!</definedName>
    <definedName name="_____________GBS11">NA()</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[11]DATA_PRG!$H$245</definedName>
    <definedName name="_____________knr2">#REF!</definedName>
    <definedName name="_____________l1">[3]leads!$A$3:$E$108</definedName>
    <definedName name="_____________l12">#REF!</definedName>
    <definedName name="_____________l2">[2]r!$F$29</definedName>
    <definedName name="_____________l3">#REF!</definedName>
    <definedName name="_____________l4">[4]Sheet1!$W$2:$Y$103</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#REF!</definedName>
    <definedName name="_____________lj900">#REF!</definedName>
    <definedName name="_____________LL3">#REF!</definedName>
    <definedName name="_____________LSO24">[10]Lead!#REF!</definedName>
    <definedName name="_____________MA1">#REF!</definedName>
    <definedName name="_____________MA2">#REF!</definedName>
    <definedName name="_____________me12">NA()</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[6]r!$F$4</definedName>
    <definedName name="_____________mm1000">#REF!</definedName>
    <definedName name="_____________mm11">[2]r!$F$4</definedName>
    <definedName name="_____________mm111">[5]r!$F$4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0">NA()</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[12]DATA_PRG!$H$269</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#REF!</definedName>
    <definedName name="_____________var4">#REF!</definedName>
    <definedName name="_____________vat1">NA()</definedName>
    <definedName name="____________bla1">[1]leads!$H$7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[18]Data!#REF!</definedName>
    <definedName name="____________GBS11">NA()</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[11]DATA_PRG!$H$245</definedName>
    <definedName name="____________knr2">NA()</definedName>
    <definedName name="____________l1">[3]leads!$A$3:$E$108</definedName>
    <definedName name="____________l12">#REF!</definedName>
    <definedName name="____________l2">[2]r!$F$29</definedName>
    <definedName name="____________l3">#REF!</definedName>
    <definedName name="____________l4">[4]Sheet1!$W$2:$Y$103</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#REF!</definedName>
    <definedName name="____________lj900">#REF!</definedName>
    <definedName name="____________LL3">#REF!</definedName>
    <definedName name="____________LSO24">[10]Lead!#REF!</definedName>
    <definedName name="____________MA1">#REF!</definedName>
    <definedName name="____________MA2">NA()</definedName>
    <definedName name="____________me12">NA()</definedName>
    <definedName name="____________Met22">NA()</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[6]r!$F$4</definedName>
    <definedName name="____________mm1000">#REF!</definedName>
    <definedName name="____________mm11">[2]r!$F$4</definedName>
    <definedName name="____________mm111">[5]r!$F$4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0">NA()</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[12]DATA_PRG!$H$269</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#REF!</definedName>
    <definedName name="____________var4">#REF!</definedName>
    <definedName name="____________vat1">NA()</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ewe1">NA()</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[11]DATA_PRG!$H$245</definedName>
    <definedName name="___________knr2">NA()</definedName>
    <definedName name="___________l1">[3]leads!$A$3:$E$108</definedName>
    <definedName name="___________l12">#REF!</definedName>
    <definedName name="___________l2">[2]r!$F$29</definedName>
    <definedName name="___________l3">#REF!</definedName>
    <definedName name="___________l4">[4]Sheet1!$W$2:$Y$103</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#REF!</definedName>
    <definedName name="___________lj90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[6]r!$F$4</definedName>
    <definedName name="___________mm1000">#REF!</definedName>
    <definedName name="___________mm11">[2]r!$F$4</definedName>
    <definedName name="___________mm111">[5]r!$F$4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0">NA()</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[12]DATA_PRG!$H$269</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#REF!</definedName>
    <definedName name="___________var4">#REF!</definedName>
    <definedName name="___________vat1">NA()</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[18]Data!#REF!</definedName>
    <definedName name="__________GBS11">NA()</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[11]DATA_PRG!$H$245</definedName>
    <definedName name="__________KC139">NA()</definedName>
    <definedName name="__________knr2">NA()</definedName>
    <definedName name="__________l1">[3]leads!$A$3:$E$108</definedName>
    <definedName name="__________l12">#REF!</definedName>
    <definedName name="__________l2">[2]r!$F$29</definedName>
    <definedName name="__________l3">#REF!</definedName>
    <definedName name="__________l4">[4]Sheet1!$W$2:$Y$103</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#REF!</definedName>
    <definedName name="__________lj900">#REF!</definedName>
    <definedName name="__________LL3">#REF!</definedName>
    <definedName name="__________LSO24">[10]Lead!#REF!</definedName>
    <definedName name="__________MA1">NA()</definedName>
    <definedName name="__________MA2">NA()</definedName>
    <definedName name="__________me12">NA()</definedName>
    <definedName name="__________Met22">NA()</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[6]r!$F$4</definedName>
    <definedName name="__________mm1000">#REF!</definedName>
    <definedName name="__________mm11">[2]r!$F$4</definedName>
    <definedName name="__________mm111">[5]r!$F$4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0">NA()</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[12]DATA_PRG!$H$269</definedName>
    <definedName name="__________pv2">#REF!</definedName>
    <definedName name="__________rr3">[7]v!$A$2:$E$51</definedName>
    <definedName name="__________rrr1">[7]r!$B$1:$I$145</definedName>
    <definedName name="__________S12">NA()</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#REF!</definedName>
    <definedName name="__________var4">#REF!</definedName>
    <definedName name="__________vat1">NA()</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[9]DATA!$H$67</definedName>
    <definedName name="_________CCW2">[9]DATA!$H$97</definedName>
    <definedName name="_________cur1">[2]r!$F$30</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[11]DATA_PRG!$H$245</definedName>
    <definedName name="_________KC139">NA()</definedName>
    <definedName name="_________knr2">NA()</definedName>
    <definedName name="_________l1">[3]leads!$A$3:$E$108</definedName>
    <definedName name="_________l12">#REF!</definedName>
    <definedName name="_________l2">[2]r!$F$29</definedName>
    <definedName name="_________l3">#REF!</definedName>
    <definedName name="_________l4">[4]Sheet1!$W$2:$Y$103</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#REF!</definedName>
    <definedName name="_________MEt55">#REF!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[6]r!$F$4</definedName>
    <definedName name="_________mm1000">#REF!</definedName>
    <definedName name="_________mm11">[2]r!$F$4</definedName>
    <definedName name="_________mm111">[5]r!$F$4</definedName>
    <definedName name="_________mm60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[12]DATA_PRG!$H$269</definedName>
    <definedName name="_________pv2">#REF!</definedName>
    <definedName name="_________rr3">[7]v!$A$2:$E$51</definedName>
    <definedName name="_________rrr1">[7]r!$B$1:$I$145</definedName>
    <definedName name="_________RT5565">#REF!</definedName>
    <definedName name="_________S12">NA()</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#REF!</definedName>
    <definedName name="_________var4">#REF!</definedName>
    <definedName name="_________vat1">NA()</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[9]DATA!$H$67</definedName>
    <definedName name="________CCW2">[9]DATA!$H$97</definedName>
    <definedName name="________cur1">[2]r!$F$30</definedName>
    <definedName name="________G120907">[21]Data!#REF!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[11]DATA_PRG!$H$245</definedName>
    <definedName name="________KC139">NA()</definedName>
    <definedName name="________knr2">NA()</definedName>
    <definedName name="________l1">[3]leads!$A$3:$E$108</definedName>
    <definedName name="________l12">#REF!</definedName>
    <definedName name="________l2">[2]r!$F$29</definedName>
    <definedName name="________l3">#REF!</definedName>
    <definedName name="________l4">[4]Sheet1!$W$2:$Y$103</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[6]r!$F$4</definedName>
    <definedName name="________mm1000">NA()</definedName>
    <definedName name="________mm11">[2]r!$F$4</definedName>
    <definedName name="________mm111">[5]r!$F$4</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[12]DATA_PRG!$H$269</definedName>
    <definedName name="________pv2">#REF!</definedName>
    <definedName name="________rr3">[7]v!$A$2:$E$51</definedName>
    <definedName name="________rrr1">[7]r!$B$1:$I$145</definedName>
    <definedName name="________S12">NA()</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#REF!</definedName>
    <definedName name="________var4">#REF!</definedName>
    <definedName name="________vat1">NA()</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[9]DATA!$H$67</definedName>
    <definedName name="_______CCW2">[9]DATA!$H$97</definedName>
    <definedName name="_______cur1">[2]r!$F$30</definedName>
    <definedName name="_______ewe1">NA()</definedName>
    <definedName name="_______G120907">[21]Data!#REF!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[11]DATA_PRG!$H$245</definedName>
    <definedName name="_______KC139">NA()</definedName>
    <definedName name="_______knr2">NA()</definedName>
    <definedName name="_______l1">[3]leads!$A$3:$E$108</definedName>
    <definedName name="_______l12">#REF!</definedName>
    <definedName name="_______l2">[2]r!$F$29</definedName>
    <definedName name="_______l3">#REF!</definedName>
    <definedName name="_______l4">[4]Sheet1!$W$2:$Y$103</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lj600">NA()</definedName>
    <definedName name="_______lj900">NA()</definedName>
    <definedName name="_______LL3">NA()</definedName>
    <definedName name="_______LSO24">"[14]lead!#ref!"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[6]r!$F$4</definedName>
    <definedName name="_______mm1000">NA()</definedName>
    <definedName name="_______mm11">[2]r!$F$4</definedName>
    <definedName name="_______mm111">[5]r!$F$4</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[12]DATA_PRG!$H$269</definedName>
    <definedName name="_______pv2">#REF!</definedName>
    <definedName name="_______rr3">[7]v!$A$2:$E$51</definedName>
    <definedName name="_______rrr1">[7]r!$B$1:$I$145</definedName>
    <definedName name="_______RT5565">#REF!</definedName>
    <definedName name="_______S12">NA()</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#REF!</definedName>
    <definedName name="_______var4">#REF!</definedName>
    <definedName name="_______vat1">NA()</definedName>
    <definedName name="_______vat2">NA()</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[9]DATA!$H$67</definedName>
    <definedName name="______CCW2">[9]DATA!$H$97</definedName>
    <definedName name="______cur1">[2]r!$F$30</definedName>
    <definedName name="______dem2">NA()</definedName>
    <definedName name="______er1">#REF!</definedName>
    <definedName name="______f1">NA()</definedName>
    <definedName name="______G120907">[22]Data!#REF!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[11]DATA_PRG!$H$245</definedName>
    <definedName name="______KC139">NA()</definedName>
    <definedName name="______knr2">NA()</definedName>
    <definedName name="______KNR3">NA()</definedName>
    <definedName name="______l1">[3]leads!$A$3:$E$108</definedName>
    <definedName name="______l12">#REF!</definedName>
    <definedName name="______l2">[2]r!$F$29</definedName>
    <definedName name="______l3">#REF!</definedName>
    <definedName name="______l4">[4]Sheet1!$W$2:$Y$103</definedName>
    <definedName name="______l5">#REF!</definedName>
    <definedName name="______l6">[2]r!$F$4</definedName>
    <definedName name="______l7">[5]r!$F$4</definedName>
    <definedName name="______l8">[2]r!$F$2</definedName>
    <definedName name="______l9">[2]r!$F$3</definedName>
    <definedName name="______LJ6">[9]DATA!$H$245</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'[23]Lead statement'!#REF!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[6]r!$F$4</definedName>
    <definedName name="______mm1000">NA()</definedName>
    <definedName name="______mm11">[2]r!$F$4</definedName>
    <definedName name="______mm111">[5]r!$F$4</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[12]DATA_PRG!$H$269</definedName>
    <definedName name="______pv2">#REF!</definedName>
    <definedName name="______rr3">[7]v!$A$2:$E$51</definedName>
    <definedName name="______rrr1">[7]r!$B$1:$I$145</definedName>
    <definedName name="______S12">NA()</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#REF!</definedName>
    <definedName name="______var4">#REF!</definedName>
    <definedName name="______vat1">NA()</definedName>
    <definedName name="______vat2">NA()</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lnm_Print_Titles_1">NA()</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#REF!</definedName>
    <definedName name="_____bla1">[1]leads!$H$7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[9]DATA!$H$67</definedName>
    <definedName name="_____CCW2">[9]DATA!$H$97</definedName>
    <definedName name="_____cur1">[2]r!$F$30</definedName>
    <definedName name="_____dem2">NA()</definedName>
    <definedName name="_____er1">#REF!</definedName>
    <definedName name="_____f1">NA()</definedName>
    <definedName name="_____G120907">[22]Data!#REF!</definedName>
    <definedName name="_____GBS11">NA()</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[11]DATA_PRG!$H$245</definedName>
    <definedName name="_____KC139">NA()</definedName>
    <definedName name="_____knr2">NA()</definedName>
    <definedName name="_____KNR3">NA()</definedName>
    <definedName name="_____l1">[3]leads!$A$3:$E$108</definedName>
    <definedName name="_____l12">#REF!</definedName>
    <definedName name="_____l2">[2]r!$F$29</definedName>
    <definedName name="_____l3">#REF!</definedName>
    <definedName name="_____l4">[4]Sheet1!$W$2:$Y$103</definedName>
    <definedName name="_____l5">#REF!</definedName>
    <definedName name="_____l6">[2]r!$F$4</definedName>
    <definedName name="_____l7">[5]r!$F$4</definedName>
    <definedName name="_____l8">[2]r!$F$2</definedName>
    <definedName name="_____l9">[2]r!$F$3</definedName>
    <definedName name="_____LJ6">[9]DATA!$H$245</definedName>
    <definedName name="_____lj600">#REF!</definedName>
    <definedName name="_____lj90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[6]r!$F$4</definedName>
    <definedName name="_____mm1000">NA()</definedName>
    <definedName name="_____mm11">[2]r!$F$4</definedName>
    <definedName name="_____mm111">[5]r!$F$4</definedName>
    <definedName name="_____mm20">NA()</definedName>
    <definedName name="_____mm40">NA()</definedName>
    <definedName name="_____mm600">NA()</definedName>
    <definedName name="_____mm800">NA()</definedName>
    <definedName name="_____OH1">[24]MRATES!$T$26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0">NA()</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[12]DATA_PRG!$H$269</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#REF!</definedName>
    <definedName name="_____rr3">[7]v!$A$2:$E$51</definedName>
    <definedName name="_____rrr1">[7]r!$B$1:$I$145</definedName>
    <definedName name="_____RT5565">#REF!</definedName>
    <definedName name="_____S12">NA()</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[20]HDPE!$L$30</definedName>
    <definedName name="_____xh2258">NA()</definedName>
    <definedName name="_____xh25010">NA()</definedName>
    <definedName name="_____xh2504">NA()</definedName>
    <definedName name="_____xh2506">[20]HDPE!$M$30</definedName>
    <definedName name="_____xh2508">NA()</definedName>
    <definedName name="_____xh28010">NA()</definedName>
    <definedName name="_____xh2804">NA()</definedName>
    <definedName name="_____xh2806">[20]HDPE!$N$30</definedName>
    <definedName name="_____xh2808">NA()</definedName>
    <definedName name="_____xh31510">NA()</definedName>
    <definedName name="_____xh3154">NA()</definedName>
    <definedName name="_____xh3156">[20]HDPE!$O$30</definedName>
    <definedName name="_____xh3158">NA()</definedName>
    <definedName name="_____xh3554">NA()</definedName>
    <definedName name="_____xh3556">NA()</definedName>
    <definedName name="_____xh6310">NA()</definedName>
    <definedName name="_____xh634">[20]HDPE!$C$16</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[20]DI!$C$37</definedName>
    <definedName name="_____xk7150">[20]DI!$D$37</definedName>
    <definedName name="_____xk7200">NA()</definedName>
    <definedName name="_____xk7250">[20]DI!$F$37</definedName>
    <definedName name="_____xk7300">[20]DI!$G$37</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[20]pvc!$F$61</definedName>
    <definedName name="_____xp1104">[20]pvc!$F$31</definedName>
    <definedName name="_____xp1106">[20]pvc!$F$46</definedName>
    <definedName name="_____xp12510">NA()</definedName>
    <definedName name="_____xp1254">[20]pvc!$G$31</definedName>
    <definedName name="_____xp1256">[20]pvc!$G$46</definedName>
    <definedName name="_____xp14010">[20]pvc!$H$61</definedName>
    <definedName name="_____xp1404">[20]pvc!$H$31</definedName>
    <definedName name="_____xp1406">[20]pvc!$H$46</definedName>
    <definedName name="_____xp16010">NA()</definedName>
    <definedName name="_____xp1604">[20]pvc!$I$31</definedName>
    <definedName name="_____xp1606">[20]pvc!$I$46</definedName>
    <definedName name="_____xp18010">NA()</definedName>
    <definedName name="_____xp1804">[20]pvc!$J$31</definedName>
    <definedName name="_____xp1806">[20]pvc!$J$46</definedName>
    <definedName name="_____xp20010">NA()</definedName>
    <definedName name="_____xp2004">NA()</definedName>
    <definedName name="_____xp2006">[20]pvc!$K$46</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[20]pvc!$C$61</definedName>
    <definedName name="_____xp634">NA()</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A5">NA()</definedName>
    <definedName name="____bla1">[1]leads!$H$7</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[9]DATA!$H$67</definedName>
    <definedName name="____CCW2">[9]DATA!$H$97</definedName>
    <definedName name="____cur1">[2]r!$F$30</definedName>
    <definedName name="____dem2">NA()</definedName>
    <definedName name="____df3">NA()</definedName>
    <definedName name="____er1">#REF!</definedName>
    <definedName name="____ewe1">NA()</definedName>
    <definedName name="____f1">NA()</definedName>
    <definedName name="____G120907">[25]Data!#REF!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[11]DATA_PRG!$H$245</definedName>
    <definedName name="____KC139">NA()</definedName>
    <definedName name="____knr2">#REF!</definedName>
    <definedName name="____l1">[3]leads!$A$3:$E$108</definedName>
    <definedName name="____l12">#REF!</definedName>
    <definedName name="____l2">[2]r!$F$29</definedName>
    <definedName name="____l3">#REF!</definedName>
    <definedName name="____l4">[4]Sheet1!$W$2:$Y$103</definedName>
    <definedName name="____l5">#REF!</definedName>
    <definedName name="____l6">[2]r!$F$4</definedName>
    <definedName name="____l7">[5]r!$F$4</definedName>
    <definedName name="____l8">[2]r!$F$2</definedName>
    <definedName name="____l9">[2]r!$F$3</definedName>
    <definedName name="____LJ6">[9]DATA!$H$245</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[6]r!$F$4</definedName>
    <definedName name="____mm1000">NA()</definedName>
    <definedName name="____mm11">[2]r!$F$4</definedName>
    <definedName name="____mm111">[5]r!$F$4</definedName>
    <definedName name="____mm20">NA()</definedName>
    <definedName name="____mm40">NA()</definedName>
    <definedName name="____mm600">NA()</definedName>
    <definedName name="____mm800">NA()</definedName>
    <definedName name="____OH1">[24]MRATES!$T$26</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[12]DATA_PRG!$H$269</definedName>
    <definedName name="____pv1">NA()</definedName>
    <definedName name="____pv2">#REF!</definedName>
    <definedName name="____rr3">[7]v!$A$2:$E$51</definedName>
    <definedName name="____rrr1">[7]r!$B$1:$I$145</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[13]Sheet1!$C$18</definedName>
    <definedName name="____SP16">[13]Sheet1!$C$24</definedName>
    <definedName name="____SP7">[13]Sheet1!$C$15</definedName>
    <definedName name="____SPO79">NA()</definedName>
    <definedName name="____ss12">[8]rdamdata!$J$8</definedName>
    <definedName name="____ss20">[8]rdamdata!$J$7</definedName>
    <definedName name="____ss40">[8]rdamdata!$J$6</definedName>
    <definedName name="____var1">#REF!</definedName>
    <definedName name="____var4">#REF!</definedName>
    <definedName name="____vat1">NA()</definedName>
    <definedName name="____vat2">NA()</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lnm_Print_Titles_1">NA()</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[9]DATA!$H$67</definedName>
    <definedName name="___CCW2">[9]DATA!$H$97</definedName>
    <definedName name="___cem1">NA()</definedName>
    <definedName name="___cur1">[2]r!$F$30</definedName>
    <definedName name="___df3">NA()</definedName>
    <definedName name="___er1">#REF!</definedName>
    <definedName name="___ewe1">NA()</definedName>
    <definedName name="___f1">NA()</definedName>
    <definedName name="___G120907">[25]Data!#REF!</definedName>
    <definedName name="___GBS11">NA()</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[11]DATA_PRG!$H$245</definedName>
    <definedName name="___KC139">NA()</definedName>
    <definedName name="___knr2">#REF!</definedName>
    <definedName name="___KNR3">NA()</definedName>
    <definedName name="___l1">[3]leads!$A$3:$E$108</definedName>
    <definedName name="___l12">#REF!</definedName>
    <definedName name="___l2">[2]r!$F$29</definedName>
    <definedName name="___l3">#REF!</definedName>
    <definedName name="___l4">[4]Sheet1!$W$2:$Y$103</definedName>
    <definedName name="___l5">#REF!</definedName>
    <definedName name="___l6">[2]r!$F$4</definedName>
    <definedName name="___l7">[5]r!$F$4</definedName>
    <definedName name="___l8">[2]r!$F$2</definedName>
    <definedName name="___l9">[2]r!$F$3</definedName>
    <definedName name="___LJ6">[9]DATA!$H$245</definedName>
    <definedName name="___lj600">#REF!</definedName>
    <definedName name="___lj900">#REF!</definedName>
    <definedName name="___LL3">#REF!</definedName>
    <definedName name="___LSO24">"[14]lead!#ref!"</definedName>
    <definedName name="___MA1">NA()</definedName>
    <definedName name="___ma2">'[26]C-data'!$F$7</definedName>
    <definedName name="___me12">'[27]Lead statement'!#REF!</definedName>
    <definedName name="___me15">'[28]Lead statement'!#REF!</definedName>
    <definedName name="___Met22">NA()</definedName>
    <definedName name="___Met45">NA()</definedName>
    <definedName name="___MEt55">NA()</definedName>
    <definedName name="___Met63">NA()</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[6]r!$F$4</definedName>
    <definedName name="___mm1000">NA()</definedName>
    <definedName name="___mm11">[2]r!$F$4</definedName>
    <definedName name="___mm111">[5]r!$F$4</definedName>
    <definedName name="___mm20">NA()</definedName>
    <definedName name="___mm40">NA()</definedName>
    <definedName name="___mm600">NA()</definedName>
    <definedName name="___mm800">NA()</definedName>
    <definedName name="___MS6">[29]MRATES!$P$50</definedName>
    <definedName name="___ne10">'[30]Lead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0">NA()</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[12]DATA_PRG!$H$269</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#REF!</definedName>
    <definedName name="___rr3">[7]v!$A$2:$E$51</definedName>
    <definedName name="___rrr1">[7]r!$B$1:$I$145</definedName>
    <definedName name="___RT5565">#REF!</definedName>
    <definedName name="___S12">NA()</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[20]HDPE!$L$30</definedName>
    <definedName name="___xh2258">NA()</definedName>
    <definedName name="___xh25010">NA()</definedName>
    <definedName name="___xh2504">NA()</definedName>
    <definedName name="___xh2506">[20]HDPE!$M$30</definedName>
    <definedName name="___xh2508">NA()</definedName>
    <definedName name="___xh28010">NA()</definedName>
    <definedName name="___xh2804">NA()</definedName>
    <definedName name="___xh2806">[20]HDPE!$N$30</definedName>
    <definedName name="___xh2808">NA()</definedName>
    <definedName name="___xh31510">NA()</definedName>
    <definedName name="___xh3154">NA()</definedName>
    <definedName name="___xh3156">[20]HDPE!$O$30</definedName>
    <definedName name="___xh3158">NA()</definedName>
    <definedName name="___xh3554">NA()</definedName>
    <definedName name="___xh3556">NA()</definedName>
    <definedName name="___xh6310">NA()</definedName>
    <definedName name="___xh634">[20]HDPE!$C$16</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[20]DI!$C$37</definedName>
    <definedName name="___xk7150">[20]DI!$D$37</definedName>
    <definedName name="___xk7200">NA()</definedName>
    <definedName name="___xk7250">[20]DI!$F$37</definedName>
    <definedName name="___xk7300">[20]DI!$G$37</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[20]pvc!$F$61</definedName>
    <definedName name="___xp1104">[20]pvc!$F$31</definedName>
    <definedName name="___xp1106">[20]pvc!$F$46</definedName>
    <definedName name="___xp12510">NA()</definedName>
    <definedName name="___xp1254">[20]pvc!$G$31</definedName>
    <definedName name="___xp1256">[20]pvc!$G$46</definedName>
    <definedName name="___xp14010">[20]pvc!$H$61</definedName>
    <definedName name="___xp1404">[20]pvc!$H$31</definedName>
    <definedName name="___xp1406">[20]pvc!$H$46</definedName>
    <definedName name="___xp16010">NA()</definedName>
    <definedName name="___xp1604">[20]pvc!$I$31</definedName>
    <definedName name="___xp1606">[20]pvc!$I$46</definedName>
    <definedName name="___xp18010">NA()</definedName>
    <definedName name="___xp1804">[20]pvc!$J$31</definedName>
    <definedName name="___xp1806">[20]pvc!$J$46</definedName>
    <definedName name="___xp20010">NA()</definedName>
    <definedName name="___xp2004">NA()</definedName>
    <definedName name="___xp2006">[20]pvc!$K$46</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[20]pvc!$C$61</definedName>
    <definedName name="___xp634">NA()</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#REF!</definedName>
    <definedName name="__AUX111">[31]bom!$R$2</definedName>
    <definedName name="__aux2">#REF!</definedName>
    <definedName name="__AUX3">#REF!</definedName>
    <definedName name="__bla1">[1]leads!$H$7</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[14]DATA!$H$67</definedName>
    <definedName name="__CCW2">[14]DATA!$H$97</definedName>
    <definedName name="__cur1">[2]r!$F$30</definedName>
    <definedName name="__dem2">NA()</definedName>
    <definedName name="__df3">NA()</definedName>
    <definedName name="__er1">#REF!</definedName>
    <definedName name="__ewe1">NA()</definedName>
    <definedName name="__f1">NA()</definedName>
    <definedName name="__G120907">[32]Data!#REF!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1">NA()</definedName>
    <definedName name="__KC139">NA()</definedName>
    <definedName name="__KC580">NA()</definedName>
    <definedName name="__knr2">#REF!</definedName>
    <definedName name="__KNR3">NA()</definedName>
    <definedName name="__l1">[3]leads!$A$3:$E$108</definedName>
    <definedName name="__l12">#REF!</definedName>
    <definedName name="__l2">[2]r!$F$29</definedName>
    <definedName name="__l3">#REF!</definedName>
    <definedName name="__l4">[4]Sheet1!$W$2:$Y$103</definedName>
    <definedName name="__l5">#REF!</definedName>
    <definedName name="__l6">[2]r!$F$4</definedName>
    <definedName name="__l7">[5]r!$F$4</definedName>
    <definedName name="__l8">[2]r!$F$2</definedName>
    <definedName name="__l9">[2]r!$F$3</definedName>
    <definedName name="__lcn1">#REF!</definedName>
    <definedName name="__LJ6">[14]DATA!$H$245</definedName>
    <definedName name="__lj600">NA()</definedName>
    <definedName name="__lj900">NA()</definedName>
    <definedName name="__LL3">NA()</definedName>
    <definedName name="__lm1">NA()</definedName>
    <definedName name="__LSO24">"[14]lead!#ref!"</definedName>
    <definedName name="__ma1">'[26]C-data'!$F$6</definedName>
    <definedName name="__ma2">NA()</definedName>
    <definedName name="__me12">'[23]Lead statement'!#REF!</definedName>
    <definedName name="__me20">'[33]Lead statement'!$P$13</definedName>
    <definedName name="__me40">'[33]Lead statement'!$P$14</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[6]r!$F$4</definedName>
    <definedName name="__mm1000">NA()</definedName>
    <definedName name="__mm11">[2]r!$F$4</definedName>
    <definedName name="__mm111">[5]r!$F$4</definedName>
    <definedName name="__mm20">NA()</definedName>
    <definedName name="__mm40">NA()</definedName>
    <definedName name="__mm600">NA()</definedName>
    <definedName name="__mm800">NA()</definedName>
    <definedName name="__MS6">[34]MRATES!$T$17</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[34]MRATES!$T$26</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[12]DATA_PRG!$H$269</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#REF!</definedName>
    <definedName name="__QS25">[29]MRATES!$G$16</definedName>
    <definedName name="__QS40">[29]MRATES!$G$17</definedName>
    <definedName name="__rr3">[7]v!$A$2:$E$51</definedName>
    <definedName name="__rrr1">[7]r!$B$1:$I$145</definedName>
    <definedName name="__RS300">NA()</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[13]Sheet1!$C$18</definedName>
    <definedName name="__SP16">[13]Sheet1!$C$24</definedName>
    <definedName name="__SP7">[13]Sheet1!$C$15</definedName>
    <definedName name="__SPO79">NA()</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#REF!</definedName>
    <definedName name="__TB2">'[35]SPT vs PHI'!$B$2:$C$65</definedName>
    <definedName name="__tw2">'[26]C-data'!$F$90</definedName>
    <definedName name="__us1">#REF!</definedName>
    <definedName name="__var1">#REF!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[20]HDPE!$L$30</definedName>
    <definedName name="__xh2258">NA()</definedName>
    <definedName name="__xh25010">NA()</definedName>
    <definedName name="__xh2504">NA()</definedName>
    <definedName name="__xh2506">[20]HDPE!$M$30</definedName>
    <definedName name="__xh2508">NA()</definedName>
    <definedName name="__xh28010">NA()</definedName>
    <definedName name="__xh2804">NA()</definedName>
    <definedName name="__xh2806">[20]HDPE!$N$30</definedName>
    <definedName name="__xh2808">NA()</definedName>
    <definedName name="__xh31510">NA()</definedName>
    <definedName name="__xh3154">NA()</definedName>
    <definedName name="__xh3156">[20]HDPE!$O$30</definedName>
    <definedName name="__xh3158">NA()</definedName>
    <definedName name="__xh3554">NA()</definedName>
    <definedName name="__xh3556">NA()</definedName>
    <definedName name="__xh6310">NA()</definedName>
    <definedName name="__xh634">[20]HDPE!$C$16</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[36]HDPE!$L$30</definedName>
    <definedName name="__xk7100">[20]DI!$C$37</definedName>
    <definedName name="__xk7150">[20]DI!$D$37</definedName>
    <definedName name="__xk7200">NA()</definedName>
    <definedName name="__xk7250">[20]DI!$F$37</definedName>
    <definedName name="__xk7300">[20]DI!$G$37</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[20]pvc!$F$61</definedName>
    <definedName name="__xp1104">[20]pvc!$F$31</definedName>
    <definedName name="__xp1106">[20]pvc!$F$46</definedName>
    <definedName name="__xp12510">NA()</definedName>
    <definedName name="__xp1254">[20]pvc!$G$31</definedName>
    <definedName name="__xp1256">[20]pvc!$G$46</definedName>
    <definedName name="__xp14010">[20]pvc!$H$61</definedName>
    <definedName name="__xp1404">[20]pvc!$H$31</definedName>
    <definedName name="__xp1406">[20]pvc!$H$46</definedName>
    <definedName name="__xp16010">NA()</definedName>
    <definedName name="__xp1604">[20]pvc!$I$31</definedName>
    <definedName name="__xp1606">[20]pvc!$I$46</definedName>
    <definedName name="__xp18010">NA()</definedName>
    <definedName name="__xp1804">[20]pvc!$J$31</definedName>
    <definedName name="__xp1806">[20]pvc!$J$46</definedName>
    <definedName name="__xp20010">NA()</definedName>
    <definedName name="__xp2004">NA()</definedName>
    <definedName name="__xp2006">[20]pvc!$K$46</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[20]pvc!$C$61</definedName>
    <definedName name="__xp634">NA()</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NA()</definedName>
    <definedName name="_0_10">NA()</definedName>
    <definedName name="_055">NA()</definedName>
    <definedName name="_0knrothpfinal">#REF!</definedName>
    <definedName name="_1__Bitumen_pressure">[37]Usage!$C$11</definedName>
    <definedName name="_1_1">NA()</definedName>
    <definedName name="_10_mm">NA()</definedName>
    <definedName name="_1000_mm_diameter">NA()</definedName>
    <definedName name="_12_mm">NA()</definedName>
    <definedName name="_1220_mm_diameter">NA()</definedName>
    <definedName name="_13">NA()</definedName>
    <definedName name="_150_mm_thickness">'[37]Common '!$D$294</definedName>
    <definedName name="_2_and_3">'[38]Estimate '!#REF!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hidden="1">'[39]final abstract'!#REF!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'[37]Common '!$D$287</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[31]bom!$R$2</definedName>
    <definedName name="_aux2">#REF!</definedName>
    <definedName name="_AUX3">#REF!</definedName>
    <definedName name="_b">NA()</definedName>
    <definedName name="_bla1">[1]leads!$H$7</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[9]DATA!$H$67</definedName>
    <definedName name="_CCW2">[9]DATA!$H$97</definedName>
    <definedName name="_CD2">NA()</definedName>
    <definedName name="_CEM">NA()</definedName>
    <definedName name="_ceramic">NA()</definedName>
    <definedName name="_cir">[40]Cover!$E$27</definedName>
    <definedName name="_COL10">NA()</definedName>
    <definedName name="_COL101">NA()</definedName>
    <definedName name="_COL11">NA()</definedName>
    <definedName name="_COL111">NA()</definedName>
    <definedName name="_cp">NA()</definedName>
    <definedName name="_Ctr10">NA()</definedName>
    <definedName name="_cur1">[2]r!$F$30</definedName>
    <definedName name="_CY53__">NA()</definedName>
    <definedName name="_CY53___10">NA()</definedName>
    <definedName name="_dadoing">NA()</definedName>
    <definedName name="_df3">NA()</definedName>
    <definedName name="_div">[40]Cover!$E$28</definedName>
    <definedName name="_E02">[41]mlead!$C$8</definedName>
    <definedName name="_E05">[42]mlead!$C$11</definedName>
    <definedName name="_E12">[41]mlead!$C$18</definedName>
    <definedName name="_E29">#REF!</definedName>
    <definedName name="_E38">#REF!</definedName>
    <definedName name="_emulsion">NA()</definedName>
    <definedName name="_er1">NA()</definedName>
    <definedName name="_ewe1">#REF!</definedName>
    <definedName name="_exc1">NA()</definedName>
    <definedName name="_exc11">NA()</definedName>
    <definedName name="_exc2">NA()</definedName>
    <definedName name="_EXC3">NA()</definedName>
    <definedName name="_EXC4">NA()</definedName>
    <definedName name="_f1">NA()</definedName>
    <definedName name="_Fill" hidden="1">'[39]final abstract'!#REF!</definedName>
    <definedName name="_xlnm._FilterDatabase" localSheetId="0" hidden="1">'Revised Estimate CS'!$J$106:$J$300</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[25]Data!#REF!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J">NA()</definedName>
    <definedName name="_ja">"[83]labour!#ref!"</definedName>
    <definedName name="_JCR23">NA()</definedName>
    <definedName name="_k1">NA()</definedName>
    <definedName name="_KC139">NA()</definedName>
    <definedName name="_KC580">NA()</definedName>
    <definedName name="_Key1" hidden="1">#REF!</definedName>
    <definedName name="_knr2">#REF!</definedName>
    <definedName name="_knr3">NA()</definedName>
    <definedName name="_L_BX">NA()</definedName>
    <definedName name="_L_CX">NA()</definedName>
    <definedName name="_l1">[3]leads!$A$3:$E$108</definedName>
    <definedName name="_l12">#REF!</definedName>
    <definedName name="_l2">[2]r!$F$29</definedName>
    <definedName name="_l3">#REF!</definedName>
    <definedName name="_l4">[4]Sheet1!$W$2:$Y$103</definedName>
    <definedName name="_l5">#REF!</definedName>
    <definedName name="_l6">[2]r!$F$4</definedName>
    <definedName name="_l7">[5]r!$F$4</definedName>
    <definedName name="_l8">[2]r!$F$2</definedName>
    <definedName name="_l9">[2]r!$F$3</definedName>
    <definedName name="_LC1">"[84]labour!#ref!"</definedName>
    <definedName name="_LC2">"[84]labour!#ref!"</definedName>
    <definedName name="_lcn1">#REF!</definedName>
    <definedName name="_LEAD">[43]RMR!$D$31</definedName>
    <definedName name="_LJ6">[9]DATA!$H$245</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[41]mlead!$D$23</definedName>
    <definedName name="_M38">[41]mlead!$D$44</definedName>
    <definedName name="_M55">NA()</definedName>
    <definedName name="_M67">[42]mlead!$D$73</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'[44]Lead statement'!#REF!</definedName>
    <definedName name="_me15">'[45]Lead statement'!#REF!</definedName>
    <definedName name="_me20">'[46]Lead statement'!$P$12</definedName>
    <definedName name="_me40">'[46]Lead statement'!$P$13</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[6]r!$F$4</definedName>
    <definedName name="_mm1000">NA()</definedName>
    <definedName name="_mm1001">NA()</definedName>
    <definedName name="_mm11">[2]r!$F$4</definedName>
    <definedName name="_mm111">[5]r!$F$4</definedName>
    <definedName name="_mm20">NA()</definedName>
    <definedName name="_mm40">NA()</definedName>
    <definedName name="_mm600">NA()</definedName>
    <definedName name="_mm800">NA()</definedName>
    <definedName name="_MS6">[29]MRATES!$P$50</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'[47]Lead statement'!#REF!</definedName>
    <definedName name="_New1">[48]data!#REF!</definedName>
    <definedName name="_NW">[49]Cover!$C$8</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[34]MRATES!$T$26</definedName>
    <definedName name="_OQUA">NA()</definedName>
    <definedName name="_Order1" hidden="1">255</definedName>
    <definedName name="_p">NA()</definedName>
    <definedName name="_p_10">NA()</definedName>
    <definedName name="_p5">NA()</definedName>
    <definedName name="_pa1">'[26]C-data'!$F$12</definedName>
    <definedName name="_pa2">'[26]C-data'!$F$13</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[50]mlead!#REF!</definedName>
    <definedName name="_pipe_con_700">[50]mlead!#REF!</definedName>
    <definedName name="_pipe_ic_1100">[50]mlead!#REF!</definedName>
    <definedName name="_pipe_ic_500">[50]mlead!#REF!</definedName>
    <definedName name="_pipe_ic_700">[50]mlead!#REF!</definedName>
    <definedName name="_PL">NA()</definedName>
    <definedName name="_pla4">[12]DATA_PRG!$H$269</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#REF!</definedName>
    <definedName name="_Q">NA()</definedName>
    <definedName name="_QS25">[29]MRATES!$G$16</definedName>
    <definedName name="_QS40">[29]MRATES!$G$17</definedName>
    <definedName name="_QUA">NA()</definedName>
    <definedName name="_QUA_RABBISH">NA()</definedName>
    <definedName name="_r">NA()</definedName>
    <definedName name="_r_10">NA()</definedName>
    <definedName name="_rabbit">NA()</definedName>
    <definedName name="_RNN1">"[101]column!#ref!"</definedName>
    <definedName name="_rr3">[7]v!$A$2:$E$51</definedName>
    <definedName name="_rrr1">[7]r!$B$1:$I$145</definedName>
    <definedName name="_RS300">NA()</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'[26]C-data'!$F$45</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[13]Sheet1!$C$18</definedName>
    <definedName name="_SP16">[13]Sheet1!$C$24</definedName>
    <definedName name="_SP7">[13]Sheet1!$C$15</definedName>
    <definedName name="_SPO79">NA()</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#REF!</definedName>
    <definedName name="_t1">NA()</definedName>
    <definedName name="_t2">NA()</definedName>
    <definedName name="_tab1">NA()</definedName>
    <definedName name="_th_week_water_transp_habs">#REF!</definedName>
    <definedName name="_tk1">NA()</definedName>
    <definedName name="_tw2">NA()</definedName>
    <definedName name="_upa4">"[104]upa!$i$1:$m$65536"</definedName>
    <definedName name="_us1">NA()</definedName>
    <definedName name="_var1">#REF!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[20]HDPE!$L$30</definedName>
    <definedName name="_xh2258">NA()</definedName>
    <definedName name="_xh25010">NA()</definedName>
    <definedName name="_xh2504">NA()</definedName>
    <definedName name="_xh2506">[20]HDPE!$M$30</definedName>
    <definedName name="_xh2508">NA()</definedName>
    <definedName name="_xh28010">NA()</definedName>
    <definedName name="_xh2804">NA()</definedName>
    <definedName name="_xh2806">[20]HDPE!$N$30</definedName>
    <definedName name="_xh2808">NA()</definedName>
    <definedName name="_xh31510">NA()</definedName>
    <definedName name="_xh3154">NA()</definedName>
    <definedName name="_xh3156">[20]HDPE!$O$30</definedName>
    <definedName name="_xh3158">NA()</definedName>
    <definedName name="_xh3554">NA()</definedName>
    <definedName name="_xh3556">NA()</definedName>
    <definedName name="_xh6310">NA()</definedName>
    <definedName name="_xh634">[20]HDPE!$C$16</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[36]HDPE!$L$30</definedName>
    <definedName name="_xk7100">[20]DI!$C$37</definedName>
    <definedName name="_xk7150">[20]DI!$D$37</definedName>
    <definedName name="_xk7200">NA()</definedName>
    <definedName name="_xk7250">[20]DI!$F$37</definedName>
    <definedName name="_xk7300">[20]DI!$G$37</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[20]pvc!$F$61</definedName>
    <definedName name="_xp1104">[20]pvc!$F$31</definedName>
    <definedName name="_xp1106">[20]pvc!$F$46</definedName>
    <definedName name="_xp12510">NA()</definedName>
    <definedName name="_xp1254">[20]pvc!$G$31</definedName>
    <definedName name="_xp1256">[20]pvc!$G$46</definedName>
    <definedName name="_xp14010">[20]pvc!$H$61</definedName>
    <definedName name="_xp1404">[20]pvc!$H$31</definedName>
    <definedName name="_xp1406">[20]pvc!$H$46</definedName>
    <definedName name="_xp16010">NA()</definedName>
    <definedName name="_xp1604">[20]pvc!$I$31</definedName>
    <definedName name="_xp1606">[20]pvc!$I$46</definedName>
    <definedName name="_xp18010">NA()</definedName>
    <definedName name="_xp1804">[20]pvc!$J$31</definedName>
    <definedName name="_xp1806">[20]pvc!$J$46</definedName>
    <definedName name="_xp20010">NA()</definedName>
    <definedName name="_xp2004">NA()</definedName>
    <definedName name="_xp2006">[20]pvc!$K$46</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[20]pvc!$C$61</definedName>
    <definedName name="_xp634">NA()</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_Y1">NA()</definedName>
    <definedName name="_Y2">NA()</definedName>
    <definedName name="_Y3">NA()</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hidden="1">'[39]final abstract'!#REF!</definedName>
    <definedName name="AAA">[51]Data.F8.BTR!#REF!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#REF!</definedName>
    <definedName name="aastrb">NA()</definedName>
    <definedName name="aat">NA()</definedName>
    <definedName name="aawa">#REF!</definedName>
    <definedName name="ab">#REF!</definedName>
    <definedName name="Abbbbb">NA()</definedName>
    <definedName name="ABC">NA()</definedName>
    <definedName name="abcdes">NA()</definedName>
    <definedName name="abf">NA()</definedName>
    <definedName name="ABM">NA()</definedName>
    <definedName name="abs">#REF!</definedName>
    <definedName name="ABSTRACT">NA()</definedName>
    <definedName name="ABSTRUCT">NA()</definedName>
    <definedName name="AC">NA()</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_sheet">NA()</definedName>
    <definedName name="academic" hidden="1">'[39]final abstract'!#REF!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#REF!</definedName>
    <definedName name="adfa">NA()</definedName>
    <definedName name="adfas">[54]Lead!#REF!</definedName>
    <definedName name="adfd">NA()</definedName>
    <definedName name="ADFDSFSD1111">#REF!</definedName>
    <definedName name="Admin__Building">NA()</definedName>
    <definedName name="admn_off">NA()</definedName>
    <definedName name="admn_site">NA()</definedName>
    <definedName name="adsa">NA()</definedName>
    <definedName name="adsf">NA()</definedName>
    <definedName name="ae">'[55]Specification report'!$I$160</definedName>
    <definedName name="ae.">'[55]Specification report'!$I$161</definedName>
    <definedName name="ae_">NA()</definedName>
    <definedName name="aea">NA()</definedName>
    <definedName name="AEE">NA()</definedName>
    <definedName name="AEW">NA()</definedName>
    <definedName name="AEW_FOR">'[50]abs road'!#REF!</definedName>
    <definedName name="AEW_SIDE">'[50]abs road'!#REF!</definedName>
    <definedName name="af">NA()</definedName>
    <definedName name="afb">"[122]process!#ref!"</definedName>
    <definedName name="ag">[12]DATA_PRG!$H$86</definedName>
    <definedName name="Aggregate">NA()</definedName>
    <definedName name="agl">NA()</definedName>
    <definedName name="AGRA_SHOULDERS">#REF!</definedName>
    <definedName name="AGSB">'[50]abs road'!#REF!</definedName>
    <definedName name="ahdfla">NA()</definedName>
    <definedName name="ai">NA()</definedName>
    <definedName name="aii">NA()</definedName>
    <definedName name="Air_Compressor">NA()</definedName>
    <definedName name="airvalve">NA()</definedName>
    <definedName name="AIRVALVES">NA()</definedName>
    <definedName name="AlampurABCDCivil" hidden="1">'[39]final abstract'!#REF!</definedName>
    <definedName name="ald">NA()</definedName>
    <definedName name="ALDROPS">'[53]BASIC DATA'!$B$669:$B$677</definedName>
    <definedName name="ALLPIPE_TYPES">[52]CPHEEO!$AY$2:$BF$2</definedName>
    <definedName name="alw">NA()</definedName>
    <definedName name="AMOUNT">NA()</definedName>
    <definedName name="analysis">NA()</definedName>
    <definedName name="ANALYSIS_DATA">'[56]Bitumen trunk'!$BO$2:$DA$196</definedName>
    <definedName name="Aname">#REF!</definedName>
    <definedName name="Anganwad">NA()</definedName>
    <definedName name="ann">NA()</definedName>
    <definedName name="anne">NA()</definedName>
    <definedName name="annealing">NA()</definedName>
    <definedName name="annealing1">NA()</definedName>
    <definedName name="ANNUAL_ELECTRICAL1_CHARGES">[52]CPHEEO!$J$13</definedName>
    <definedName name="ANNUAL_ELECTRICAL2_CHARGES">[52]CPHEEO!$L$13</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[57]Lead!#REF!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[58]v!#REF!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#REF!</definedName>
    <definedName name="asd">[59]Data!#REF!</definedName>
    <definedName name="ASDBC">NA()</definedName>
    <definedName name="ASDF">{"'ridftotal'!$A$4:$S$27"}</definedName>
    <definedName name="asdfs">NA()</definedName>
    <definedName name="asds">NA()</definedName>
    <definedName name="asdsdfsf">NA()</definedName>
    <definedName name="asf">#REF!</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[52]CPHEEO!$L$10</definedName>
    <definedName name="AVRCC">NA()</definedName>
    <definedName name="AWBM">NA()</definedName>
    <definedName name="AWBM2">#REF!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'[60]Bridge Data 2005-06'!$B$51</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#REF!</definedName>
    <definedName name="banilad">[61]banilad!$A$1:$Z$1159</definedName>
    <definedName name="bar_bender">NA()</definedName>
    <definedName name="basic">NA()</definedName>
    <definedName name="bb" hidden="1">'[39]final abstract'!#REF!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[37]Usage!$C$24</definedName>
    <definedName name="BITUMEN_TRUNK_ROAD_SECTIONS">'[56]Bitumen trunk'!$A$1:$L$198</definedName>
    <definedName name="bjlc">NA()</definedName>
    <definedName name="bkk">NA()</definedName>
    <definedName name="bl">NA()</definedName>
    <definedName name="BLA">NA()</definedName>
    <definedName name="BLAST">[29]MRATES!$J$16</definedName>
    <definedName name="blast1">[62]r!$F$29</definedName>
    <definedName name="blast2">[62]r!$F$29</definedName>
    <definedName name="BLAST3">[29]MRATES!$J$17</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[63]maya!$B$376:$B$381</definedName>
    <definedName name="boml">NA()</definedName>
    <definedName name="boml1">NA()</definedName>
    <definedName name="BOND600">[29]MRATES!$G$12</definedName>
    <definedName name="boo">NA()</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#REF!</definedName>
    <definedName name="BOTTOMDOMESIXTOTHIRTEEN">#REF!</definedName>
    <definedName name="BOTTOMRINGGIRDERONETOSIX">#REF!</definedName>
    <definedName name="BOTTOMRINGGIRDERSEVENTOTHIRTEEN">#REF!</definedName>
    <definedName name="bp">NA()</definedName>
    <definedName name="bpr">NA()</definedName>
    <definedName name="br">'[33]Lead statement'!$P$20</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'[26]C-data'!$F$63</definedName>
    <definedName name="bs">#REF!</definedName>
    <definedName name="BSB5_Reinigung_in_BiopurC">"[148]balan1!#ref!"</definedName>
    <definedName name="BSB5_Reinigung_in_BiopurN">"[148]balan1!#ref!"</definedName>
    <definedName name="BSB5vorklmg">[64]BALAN1!$F$16</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[37]General!$K$3</definedName>
    <definedName name="BUT_HINGES">'[53]BASIC DATA'!$B$650:$B$661</definedName>
    <definedName name="bw">NA()</definedName>
    <definedName name="BWF1B">NA()</definedName>
    <definedName name="bwfb">"[122]process!#ref!"</definedName>
    <definedName name="BWIRE">[29]MRATES!$P$52</definedName>
    <definedName name="bwl">"[122]process!#ref!"</definedName>
    <definedName name="bwld">NA()</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bwssb">NA()</definedName>
    <definedName name="bww">"[122]process!#ref!"</definedName>
    <definedName name="bx">NA()</definedName>
    <definedName name="c.c136">[66]Sheet1!$A$19:$A$22</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[67]DATA!$H$59</definedName>
    <definedName name="CC_1">[9]DATA!$I$59</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'[68]data existing_do not delete'!$D$2:$D$7</definedName>
    <definedName name="CC1_2_4">NA()</definedName>
    <definedName name="cc1_5_10">NA()</definedName>
    <definedName name="CC11A">"'[141]11'!$a$1:$w$65536"</definedName>
    <definedName name="CC11B">"'[141]11'!$a$1:$u$65536"</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5a">NA()</definedName>
    <definedName name="CC5a1">NA()</definedName>
    <definedName name="CC6A">"'[141]6a'!$a$1:$v$65536"</definedName>
    <definedName name="CC6B">"'[141]6b'!$a$1:$v$65536"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a">NA()</definedName>
    <definedName name="CCAAMP">NA()</definedName>
    <definedName name="cccc">NA()</definedName>
    <definedName name="cci">NA()</definedName>
    <definedName name="ccir">#REF!</definedName>
    <definedName name="ccolagl">NA()</definedName>
    <definedName name="ccp">NA()</definedName>
    <definedName name="ccwc1">NA()</definedName>
    <definedName name="ccwc2">NA()</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#REF!</definedName>
    <definedName name="cdno_600">#REF!</definedName>
    <definedName name="ce">'[70]Lead statement'!$P$19</definedName>
    <definedName name="CED">NA()</definedName>
    <definedName name="cem">'[26]C-data'!$F$55</definedName>
    <definedName name="cem_w">NA()</definedName>
    <definedName name="CEMENT">[29]MRATES!$P$48</definedName>
    <definedName name="CEMENT_CONCRETE">'[53]BACK BONE'!$GV$1:$GV$13</definedName>
    <definedName name="CEMENT_CONCRETE_BASIC_COST">'[53]BACK BONE'!$HC$3:$HC$40</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'[53]BACK BONE'!$EE$2:$EE$10</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checkValve">NA()</definedName>
    <definedName name="cidjoint">#REF!</definedName>
    <definedName name="CIDjoints">[63]maya!$B$370:$B$375</definedName>
    <definedName name="CIdummy">NA()</definedName>
    <definedName name="CIfootValve">NA()</definedName>
    <definedName name="cii">NA()</definedName>
    <definedName name="ciii">NA()</definedName>
    <definedName name="cikkk">NA()</definedName>
    <definedName name="CILA_PIPES">'[53]PIPES BASIC RATES'!$A$279:$A$331</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'[71]segments-details'!$B$5:$B$371</definedName>
    <definedName name="coimbatore">NA()</definedName>
    <definedName name="col">[72]DATA_PRG!$H$173</definedName>
    <definedName name="Colbgl">NA()</definedName>
    <definedName name="colbgl2">NA()</definedName>
    <definedName name="Columns">NA()</definedName>
    <definedName name="COMM_MLD">[52]input!$K$8</definedName>
    <definedName name="COMM_POP">[52]input!$F$8</definedName>
    <definedName name="COMM_YEAR">[52]input!$C$8</definedName>
    <definedName name="COMM_YR_LPM">[52]input!$H$8</definedName>
    <definedName name="Comp.Stat">[73]Data!#REF!</definedName>
    <definedName name="Comp_Stat">"[168]data!#ref!"</definedName>
    <definedName name="comp0001">"[170]work_sheet!#ref!"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'[33]SSR 2014-15 Rates'!$E$62</definedName>
    <definedName name="conns_">NA()</definedName>
    <definedName name="constrn">NA()</definedName>
    <definedName name="Construction">'[56]Bitumen trunk'!$W$1:$AN$196</definedName>
    <definedName name="CONVEYANCE">NA()</definedName>
    <definedName name="copy">NA()</definedName>
    <definedName name="cost">#REF!</definedName>
    <definedName name="Cost10">NA()</definedName>
    <definedName name="Cost5">"'[141]5'!$a$1:$v$65536"</definedName>
    <definedName name="costcentre13">"'[141]13'!$a$1:$u$65536"</definedName>
    <definedName name="COTTAGE" hidden="1">'[39]final abstract'!#REF!</definedName>
    <definedName name="Country">#REF!</definedName>
    <definedName name="cover2">NA()</definedName>
    <definedName name="CP">[74]MRATES!$H$54</definedName>
    <definedName name="cpcl">NA()</definedName>
    <definedName name="cpcl26_4">NA()</definedName>
    <definedName name="cpcl26_4mldnew">NA()</definedName>
    <definedName name="cr">[9]DATA!$H$17</definedName>
    <definedName name="cr_mpl_divn_corenet_cn_mpl">NA()</definedName>
    <definedName name="CR_stone">'[75]Common '!$D$21:$D$22</definedName>
    <definedName name="CR_stone_HBG">'[75]Common '!$D$21</definedName>
    <definedName name="Crane__Rate_of_sinking_0_8_mts__per_day">NA()</definedName>
    <definedName name="crccslab">NA()</definedName>
    <definedName name="crccslab150">NA()</definedName>
    <definedName name="crs">'[33]Lead statement'!$P$16</definedName>
    <definedName name="crsg">NA()</definedName>
    <definedName name="crsrate">'[8]lead-st'!$L$12</definedName>
    <definedName name="crss">[8]rdamdata!$J$10</definedName>
    <definedName name="crush">[62]r!$F$30</definedName>
    <definedName name="Crushing">NA()</definedName>
    <definedName name="crust">[51]Data.F8.BTR!#REF!</definedName>
    <definedName name="CSAND">[29]MRATES!$G$8</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#REF!</definedName>
    <definedName name="CWSUMP">'[76]DATA-BASE'!$I$6:$T$22</definedName>
    <definedName name="cx">NA()</definedName>
    <definedName name="d">[57]Lead!#REF!</definedName>
    <definedName name="D.t">[48]data!#REF!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doing">NA()</definedName>
    <definedName name="Damerchela">"[184]v!#ref!"</definedName>
    <definedName name="data">[59]Data!#REF!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#REF!</definedName>
    <definedName name="Database_MI">NA()</definedName>
    <definedName name="database1">NA()</definedName>
    <definedName name="datafsdf">'[77]labour coeff'!$A$3:$S$74</definedName>
    <definedName name="datanew">#REF!</definedName>
    <definedName name="date">"[192]data!#ref!"</definedName>
    <definedName name="Daywork">NA()</definedName>
    <definedName name="db">[72]DATA_PRG!$F$366</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#REF!</definedName>
    <definedName name="ddd" hidden="1">'[39]final abstract'!#REF!</definedName>
    <definedName name="dddd">NA()</definedName>
    <definedName name="ddddd">"[71]material!#ref!"</definedName>
    <definedName name="dddddddd">"[71]material!#ref!"</definedName>
    <definedName name="ddddddddddddd">"[71]material!#ref!"</definedName>
    <definedName name="DDSS">NA()</definedName>
    <definedName name="de">'[55]Specification report'!$E$160</definedName>
    <definedName name="de.">'[78]GF SB Ok '!$F$1611</definedName>
    <definedName name="deaf">NA()</definedName>
    <definedName name="dee">#REF!</definedName>
    <definedName name="dee.">'[55]Specification report'!$E$161</definedName>
    <definedName name="dee_">NA()</definedName>
    <definedName name="deff">NA()</definedName>
    <definedName name="delifting_depths">'[68]data existing_do not delete'!$A$27:$A$40</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[79]maya!$A$71:$A$98</definedName>
    <definedName name="DESIGN_PERIOD">[52]CPHEEO!$C$17</definedName>
    <definedName name="designed">NA()</definedName>
    <definedName name="DetEst">NA()</definedName>
    <definedName name="df">[48]data!#REF!</definedName>
    <definedName name="dfas" hidden="1">'[39]final abstract'!#REF!</definedName>
    <definedName name="dfdd">NA()</definedName>
    <definedName name="dfdddd">NA()</definedName>
    <definedName name="dfdf">NA()</definedName>
    <definedName name="dfdfd">NA()</definedName>
    <definedName name="dfds">NA()</definedName>
    <definedName name="dfdsfd">'[80]Plant &amp;  Machinery'!$G$13</definedName>
    <definedName name="dfef">[81]Lead!#REF!</definedName>
    <definedName name="dffg">NA()</definedName>
    <definedName name="dffggff">NA()</definedName>
    <definedName name="dfgdg">#REF!</definedName>
    <definedName name="dfgh">NA()</definedName>
    <definedName name="dfghtjitujyi5ryhfrth">#REF!</definedName>
    <definedName name="dfgyhf">#REF!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A_SSF">NA()</definedName>
    <definedName name="DIAA">NA()</definedName>
    <definedName name="diff_20ab">NA()</definedName>
    <definedName name="dipu">NA()</definedName>
    <definedName name="dis">0.5</definedName>
    <definedName name="Discount" hidden="1">#REF!</definedName>
    <definedName name="display_area_2" hidden="1">#REF!</definedName>
    <definedName name="dist">NA()</definedName>
    <definedName name="Dist_Abstract">#REF!</definedName>
    <definedName name="div">[9]DATA!$H$250</definedName>
    <definedName name="djb">NA()</definedName>
    <definedName name="DJD">NA()</definedName>
    <definedName name="DJE">NA()</definedName>
    <definedName name="DKDK">[83]Labour!$D$5</definedName>
    <definedName name="DM">NA()</definedName>
    <definedName name="Dname">#REF!</definedName>
    <definedName name="dndfh">#REF!</definedName>
    <definedName name="do___________________________________________________________20_B">'[37]Common '!$D$182</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[51]Data.F8.BTR!#REF!</definedName>
    <definedName name="drr_hire">NA()</definedName>
    <definedName name="Drum_Mix_Plant_40___60_TPH">[37]Usage!$C$5</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hidden="1">'[39]final abstract'!#REF!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#REF!</definedName>
    <definedName name="DUST">[29]MRATES!$M$17</definedName>
    <definedName name="dw">NA()</definedName>
    <definedName name="DWL">NA()</definedName>
    <definedName name="dwpefb">"[122]process!#ref!"</definedName>
    <definedName name="dwpeld">"[122]process!#ref!"</definedName>
    <definedName name="dwpelw">"[122]process!#ref!"</definedName>
    <definedName name="dx">NA()</definedName>
    <definedName name="E">[52]wh_data_R!$P$195:$S$203</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[29]MRATES!$K$33</definedName>
    <definedName name="earth_lead">NA()</definedName>
    <definedName name="earth_omc">NA()</definedName>
    <definedName name="earth_rate">NA()</definedName>
    <definedName name="earthld">"[222]leads!#ref!"</definedName>
    <definedName name="EB">NA()</definedName>
    <definedName name="ec">[84]m!$M$3</definedName>
    <definedName name="ECV">NA()</definedName>
    <definedName name="ed">NA()</definedName>
    <definedName name="edswi">NA()</definedName>
    <definedName name="Edulapalli">NA()</definedName>
    <definedName name="ee">'[55]Specification report'!$B$160</definedName>
    <definedName name="ee.">'[55]Specification report'!$B$161</definedName>
    <definedName name="ee_">NA()</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[52]CPHEEO!$C$10</definedName>
    <definedName name="egar">[85]Material!$D$117</definedName>
    <definedName name="ele">"scheduled_payment"+"extra_payment"</definedName>
    <definedName name="Ele_est">NA()</definedName>
    <definedName name="elec">NA()</definedName>
    <definedName name="ELED">NA()</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#REF!</definedName>
    <definedName name="ers">#REF!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'[86]0000000000000'!$D$3</definedName>
    <definedName name="ESTIMATE1">NA()</definedName>
    <definedName name="estParvathapr">"[130]data!#ref!"</definedName>
    <definedName name="Estskklan">NA()</definedName>
    <definedName name="ESTT">"[229]sheet9!#ref!"</definedName>
    <definedName name="EW">NA()</definedName>
    <definedName name="EW_A">[9]DATA!$H$32</definedName>
    <definedName name="EW_B">[9]DATA!$H$37</definedName>
    <definedName name="EW_by_Machine">NA()</definedName>
    <definedName name="EW_SP">#REF!</definedName>
    <definedName name="EWCONVEYANCE">NA()</definedName>
    <definedName name="ewe">#REF!</definedName>
    <definedName name="EWRERE">#REF!</definedName>
    <definedName name="EWW">[87]m1!$D$9</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#REF!</definedName>
    <definedName name="F_s">NA()</definedName>
    <definedName name="F_s_1">NA()</definedName>
    <definedName name="F2095_3">NA()</definedName>
    <definedName name="faaaaaaaaa">#REF!</definedName>
    <definedName name="FAB">[9]DATA!$H$199</definedName>
    <definedName name="fabchr">NA()</definedName>
    <definedName name="fabrication">NA()</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#REF!</definedName>
    <definedName name="fb">NA()</definedName>
    <definedName name="fbeam">NA()</definedName>
    <definedName name="FBEAM1">NA()</definedName>
    <definedName name="fbl">NA()</definedName>
    <definedName name="FCode" hidden="1">#REF!</definedName>
    <definedName name="fd">NA()</definedName>
    <definedName name="fdfd">"scheduled_payment"+"extra_payment"</definedName>
    <definedName name="FDGF">NA()</definedName>
    <definedName name="fdghgg">NA()</definedName>
    <definedName name="FDJDSJFDJFLDJF">[83]Labour!$D$19</definedName>
    <definedName name="FDR">NA()</definedName>
    <definedName name="fdrop">NA()</definedName>
    <definedName name="fdrop1">NA()</definedName>
    <definedName name="FDROP11">NA()</definedName>
    <definedName name="FDROP2">NA()</definedName>
    <definedName name="fdsg">#REF!</definedName>
    <definedName name="fe">NA()</definedName>
    <definedName name="Feeder_Road_Sections">[56]Feeder!$A$1:$L$386</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#REF!</definedName>
    <definedName name="FGD">{"'ridftotal'!$A$4:$S$27"}</definedName>
    <definedName name="fgdfgsdg">NA()</definedName>
    <definedName name="fgf">#REF!</definedName>
    <definedName name="fgfg">"[71]material!#ref!"</definedName>
    <definedName name="fgfgfgfgg">"[71]data!#ref!"</definedName>
    <definedName name="fgfgh">NA()</definedName>
    <definedName name="fgfnfgfh">#REF!</definedName>
    <definedName name="fgh">NA()</definedName>
    <definedName name="fghdjfhgjf">NA()</definedName>
    <definedName name="fghfjh">NA()</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#REF!</definedName>
    <definedName name="fineaggregate">NA()</definedName>
    <definedName name="finished">#REF!</definedName>
    <definedName name="First" hidden="1">'[39]final abstract'!#REF!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[72]DATA_PRG!$H$173</definedName>
    <definedName name="fl">NA()</definedName>
    <definedName name="flag1">NA()</definedName>
    <definedName name="fld">NA()</definedName>
    <definedName name="flg">NA()</definedName>
    <definedName name="floor">[72]DATA_PRG!$H$317</definedName>
    <definedName name="floor_cc">[12]DATA_PRG!$F$373</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[29]MRATES!$G$9</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[59]Data!#REF!</definedName>
    <definedName name="g">#REF!</definedName>
    <definedName name="G_A">NA()</definedName>
    <definedName name="g_lead">NA()</definedName>
    <definedName name="GA">NA()</definedName>
    <definedName name="gab">NA()</definedName>
    <definedName name="gagan">[85]Material!$D$113</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[72]DATA_PRG!$H$109</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#REF!</definedName>
    <definedName name="ghdfghdf">NA()</definedName>
    <definedName name="GHGH">"'[112]tbal9697 -group wise  sdpl'!$a$34"</definedName>
    <definedName name="ghjgjh">NA()</definedName>
    <definedName name="GHJK">{"'ridftotal'!$A$4:$S$27"}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[52]wh_data_R!#REF!</definedName>
    <definedName name="GI_CLL">[52]wh_data_R!$AP$1440:$AR$1442</definedName>
    <definedName name="GI_D_R">[52]CPHEEO!$BF$3:$BF$7</definedName>
    <definedName name="GI_pipe_15_mm">#REF!</definedName>
    <definedName name="GI_PIPES">'[53]BASIC DATA'!$B$494:$B$523</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'[53]BASIC DATA'!$B$607:$B$627</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'[89]Nspt-smp-final-ORIGINAL'!$U$8:$U$56</definedName>
    <definedName name="GM">NA()</definedName>
    <definedName name="GMgateValve">NA()</definedName>
    <definedName name="GMM">NA()</definedName>
    <definedName name="gn">[12]DATA_PRG!$H$187</definedName>
    <definedName name="goo">NA()</definedName>
    <definedName name="gound">#REF!</definedName>
    <definedName name="GPC">#REF!</definedName>
    <definedName name="GPF">NA()</definedName>
    <definedName name="GPname">#REF!</definedName>
    <definedName name="gr">'[33]Lead statement'!$P$9</definedName>
    <definedName name="gra">[12]DATA_PRG!$B$5</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[29]MRATES!$G$6</definedName>
    <definedName name="GRAVEL_D">[29]MRATES!$K$34</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stone">NA()</definedName>
    <definedName name="GRT">[72]DATA_PRG!$H$86</definedName>
    <definedName name="gs">NA()</definedName>
    <definedName name="GS_barbed_wire">"[71]material!#ref!"</definedName>
    <definedName name="gsb">NA()</definedName>
    <definedName name="GSP">[9]DATA!$H$233</definedName>
    <definedName name="gtrothpfinal">#REF!</definedName>
    <definedName name="guiol">#REF!</definedName>
    <definedName name="GULOADING">NA()</definedName>
    <definedName name="Gunduvarigudem">NA()</definedName>
    <definedName name="GUS">#REF!</definedName>
    <definedName name="GUSAUX">'[90]Global factors'!$B$3</definedName>
    <definedName name="GUSSW">'[90]Global factors'!$B$2</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'[91]habs-list'!$C$5:$J$102</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ROW(#REF!)</definedName>
    <definedName name="hf">NA()</definedName>
    <definedName name="hfuhg">NA()</definedName>
    <definedName name="hgle">NA()</definedName>
    <definedName name="hgle1">NA()</definedName>
    <definedName name="hh">#REF!</definedName>
    <definedName name="hhh">NA()</definedName>
    <definedName name="hhhhhh">NA()</definedName>
    <definedName name="HI">NA()</definedName>
    <definedName name="HiddenRows" hidden="1">#REF!</definedName>
    <definedName name="HIFINI">NA()</definedName>
    <definedName name="High_Yeild_Strengh_Deformed_Bars">NA()</definedName>
    <definedName name="HIRE_CHARGES_PLASTERING_CEILING">'[53]BACK BONE'!$DZ$2:$DZ$10</definedName>
    <definedName name="HIRE_CHARGES_PLASTERING_WALLS">'[53]BACK BONE'!$DU$2:$DU$10</definedName>
    <definedName name="Hirebreak">"[130]boq!#ref!"</definedName>
    <definedName name="his">NA()</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s">NA()</definedName>
    <definedName name="hso">NA()</definedName>
    <definedName name="hsp">NA()</definedName>
    <definedName name="Ht">NA()</definedName>
    <definedName name="HTML_CodePage">1252</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[29]MRATES!$P$49</definedName>
    <definedName name="hyuu">NA()</definedName>
    <definedName name="i">#REF!</definedName>
    <definedName name="I_2">"[99]rmr!#ref!"</definedName>
    <definedName name="IA">'[96]Sheet1 (2)'!$II$1</definedName>
    <definedName name="id">NA()</definedName>
    <definedName name="id10.0">'[71]int-Dia-hdpe'!$H$3:$H$27</definedName>
    <definedName name="id10_0">NA()</definedName>
    <definedName name="id2.5">#REF!</definedName>
    <definedName name="id2_5">NA()</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ELS">NA()</definedName>
    <definedName name="iiii">[80]Labour!$D$5</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[29]MRATES!$M$6</definedName>
    <definedName name="IRC2_36">"[56]mrates!$m$6"</definedName>
    <definedName name="ISEC77">NA()</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#REF!</definedName>
    <definedName name="JCB_Excavator">NA()</definedName>
    <definedName name="jd">#REF!</definedName>
    <definedName name="jdfknmnbdnb">"[119]lead!#ref!"</definedName>
    <definedName name="Jeddy_Stone_above_450_mm_to_600_mm">NA()</definedName>
    <definedName name="Jessu">NA()</definedName>
    <definedName name="jhkjahdkjhasdjhfkjasdhfkj">[54]Lead!#REF!</definedName>
    <definedName name="jjfgkf">#REF!</definedName>
    <definedName name="JJJ">NA()</definedName>
    <definedName name="jjjjjj">"[71]material!#ref!"</definedName>
    <definedName name="jk">{"'ridftotal'!$A$4:$S$27"}</definedName>
    <definedName name="JKDL123" hidden="1">#REF!</definedName>
    <definedName name="jkjkknmjkljm">NA()</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[72]DATA_PRG!$H$180</definedName>
    <definedName name="kfvjlkjlkdl">NA()</definedName>
    <definedName name="kiran">#REF!</definedName>
    <definedName name="Kishore">NA()</definedName>
    <definedName name="KJGLG">NA()</definedName>
    <definedName name="KJKHL">NA()</definedName>
    <definedName name="KK">[72]DATA_PRG!$H$211</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[52]input!$C$17</definedName>
    <definedName name="l">[98]Labour!$D$8</definedName>
    <definedName name="L_Bhisti">[99]Labour!$D$3</definedName>
    <definedName name="L_BISTI">NA()</definedName>
    <definedName name="L_BitumenSprayer">[98]Labour!$D$4</definedName>
    <definedName name="L_Blacksmith">[99]Labour!$D$5</definedName>
    <definedName name="L_Blaster">[100]Labour!$D$6</definedName>
    <definedName name="L_BSMIT">NA()</definedName>
    <definedName name="L_ChipsSpreader">[98]Labour!$D$8</definedName>
    <definedName name="L_CPENTER">NA()</definedName>
    <definedName name="L_Driller">[100]Labour!$D$11</definedName>
    <definedName name="L_ELECRICIAN">NA()</definedName>
    <definedName name="L_Mason_1stClass">[99]Labour!$D$14</definedName>
    <definedName name="L_Mason_2ndClass">[99]Labour!$D$15</definedName>
    <definedName name="L_MASON1">NA()</definedName>
    <definedName name="L_MASON2">NA()</definedName>
    <definedName name="L_Mate">[99]Labour!$D$16</definedName>
    <definedName name="L_MAZDOOES">NA()</definedName>
    <definedName name="L_Mazdoor">[99]Labour!$D$17</definedName>
    <definedName name="L_Mazdoor_Semi">[99]Labour!$D$18</definedName>
    <definedName name="L_Mazdoor_Skilled">[99]Labour!$D$19</definedName>
    <definedName name="L_MAZDOORSK">NA()</definedName>
    <definedName name="L_MAZDOORUS">NA()</definedName>
    <definedName name="L_SURVEYER">NA()</definedName>
    <definedName name="L_Surveyor">[99]Labour!$D$22</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'[90]Global factors'!$B$5</definedName>
    <definedName name="LCS">#REF!</definedName>
    <definedName name="le">NA()</definedName>
    <definedName name="lead">#REF!</definedName>
    <definedName name="LEAD_1">NA()</definedName>
    <definedName name="LEAD_2">NA()</definedName>
    <definedName name="LEAD_3">NA()</definedName>
    <definedName name="lead_list">NA()</definedName>
    <definedName name="lead_MIDDLE">NA()</definedName>
    <definedName name="lead_prin">#REF!</definedName>
    <definedName name="LEAD_RANGE">'[53]BACK BONE'!$DF$4:$DF$26</definedName>
    <definedName name="LEAD_Y1">NA()</definedName>
    <definedName name="LEAD_Y2">NA()</definedName>
    <definedName name="lead3">#REF!</definedName>
    <definedName name="leada">NA()</definedName>
    <definedName name="leadprin">#REF!</definedName>
    <definedName name="Leads">NA()</definedName>
    <definedName name="leads1">[101]leads!$A$3:$F$53</definedName>
    <definedName name="leads11">[1]leads!$A$3:$E$107</definedName>
    <definedName name="leela">NA()</definedName>
    <definedName name="lef">NA()</definedName>
    <definedName name="legend">NA()</definedName>
    <definedName name="lel">NA()</definedName>
    <definedName name="LEN">NA()</definedName>
    <definedName name="lfb">"[122]process!#ref!"</definedName>
    <definedName name="lfo">[97]Sheet3!$C$16</definedName>
    <definedName name="lgravel">NA()</definedName>
    <definedName name="lgt">'[26]C-data'!$F$25</definedName>
    <definedName name="LI_LI">"[65]general!#ref!"</definedName>
    <definedName name="library">NA()</definedName>
    <definedName name="Lift_Delift_Ranges">'[53]BACK BONE'!$A$24:$A1037651</definedName>
    <definedName name="LIFT_RANGE">'[53]BACK BONE'!$DO$4:$DO$26</definedName>
    <definedName name="lifting_heights">'[68]data existing_do not delete'!$A$43:$A$54</definedName>
    <definedName name="LIII">"[317]estimate!#ref!"</definedName>
    <definedName name="lilili">"[65]general!#ref!"</definedName>
    <definedName name="lin">[72]DATA_PRG!$H$159</definedName>
    <definedName name="LineDetails">[102]Lookup!$A$3:$AH$284</definedName>
    <definedName name="LIT">NA()</definedName>
    <definedName name="ljhj">NA()</definedName>
    <definedName name="lkajdhrlkuae">NA()</definedName>
    <definedName name="lkhfesryhelu">NA()</definedName>
    <definedName name="lkjgushr">NA()</definedName>
    <definedName name="lksslska">"[71]material!#ref!"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'[90]Global factors'!$B$10</definedName>
    <definedName name="lmc">NA()</definedName>
    <definedName name="LOAD_UNLOAD">'[53]BACK BONE'!$DS$1:$DS$3</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[103]Lead!$N$7</definedName>
    <definedName name="LSNO12">"[321]lead!#ref!"</definedName>
    <definedName name="LSNO13">[10]Lead!$N$10</definedName>
    <definedName name="LSNO14">[10]Lead!$N$11</definedName>
    <definedName name="LSNO15">"[321]lead!#ref!"</definedName>
    <definedName name="LSNO17">"[321]lead!#ref!"</definedName>
    <definedName name="LSNO18">"[14]lead!#ref!"</definedName>
    <definedName name="LSNO19">[104]Lead!$O$20</definedName>
    <definedName name="LSNO2">[10]Lead!$N$7</definedName>
    <definedName name="LSNO20">[10]Lead!#REF!</definedName>
    <definedName name="LSNO21">"[321]lead!#ref!"</definedName>
    <definedName name="LSNO23">"[14]lead!#ref!"</definedName>
    <definedName name="LSNO24">[103]Lead!$N$26</definedName>
    <definedName name="LSNO26">[103]Lead!$N$28</definedName>
    <definedName name="LSNO27">"[321]lead!#ref!"</definedName>
    <definedName name="LSNO28">"[321]lead!#ref!"</definedName>
    <definedName name="LSNO29">"[321]lead!#ref!"</definedName>
    <definedName name="LSNO3">[103]Lead!$N$9</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[10]Lead!$N$9</definedName>
    <definedName name="LSNO7">"[321]lead!#ref!"</definedName>
    <definedName name="LSNO9">"[321]lead!#ref!"</definedName>
    <definedName name="lss">NA()</definedName>
    <definedName name="lstone">NA()</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AIRCOMP170">NA()</definedName>
    <definedName name="M_AIRCOMP210">NA()</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BROOMER">NA()</definedName>
    <definedName name="M_CC_CUTTER">NA()</definedName>
    <definedName name="M_CCMIXER">NA()</definedName>
    <definedName name="M_Cement">[99]Material!$D$51</definedName>
    <definedName name="M_CHIPSPREDER">NA()</definedName>
    <definedName name="M_CompensationForEarthTakenFromPrivateLand">[98]Material!$D$54</definedName>
    <definedName name="M_CRANE8T">NA()</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DOZERD50">NA()</definedName>
    <definedName name="M_ElastomericBearingAssembly">[100]Material!$D$73</definedName>
    <definedName name="M_ElectricDetonator">[100]Material!$D$74</definedName>
    <definedName name="M_ELEGEN">NA()</definedName>
    <definedName name="M_EXCAVATOR9">NA()</definedName>
    <definedName name="M_FilterMedia">[100]Material!$D$79</definedName>
    <definedName name="M_filterMediam">[83]Material!$D$79</definedName>
    <definedName name="M_FRONTLOADER">NA()</definedName>
    <definedName name="M_GranularMaterial">[100]Material!$D$88</definedName>
    <definedName name="M_HandBrokenMetal_40mm">[106]Material!$D$89</definedName>
    <definedName name="M_HMP40">NA()</definedName>
    <definedName name="M_ICRUSHER">NA()</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ead">NA()</definedName>
    <definedName name="M_Lime">[100]Material!$D$97</definedName>
    <definedName name="M_MOTORGRADER200">NA()</definedName>
    <definedName name="M_MOTORGRADER50">NA()</definedName>
    <definedName name="M_MSClamps">[100]Material!$D$102</definedName>
    <definedName name="M_PAVER100">NA()</definedName>
    <definedName name="M_PAVER75">NA()</definedName>
    <definedName name="M_PD_BT">NA()</definedName>
    <definedName name="M_PD_BTEM">NA()</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ROLLER">NA()</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[99]Material!$D$146</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[107]Input!$D$36</definedName>
    <definedName name="maa">"[307]data_bit_i!#ref!"</definedName>
    <definedName name="mab">"[307]data_bit_i!#ref!"</definedName>
    <definedName name="machine_mixing_of_concrete_">NA()</definedName>
    <definedName name="Macro4">NA()</definedName>
    <definedName name="Macro5">NA()</definedName>
    <definedName name="MAD">#REF!</definedName>
    <definedName name="Maddy">#REF!</definedName>
    <definedName name="madhu">#REF!</definedName>
    <definedName name="Main">NA()</definedName>
    <definedName name="maintenance">NA()</definedName>
    <definedName name="makh">NA()</definedName>
    <definedName name="mal">[108]DATA!$H$67</definedName>
    <definedName name="Male">[48]data!#REF!</definedName>
    <definedName name="male_sp">NA()</definedName>
    <definedName name="MAN">[84]m!$B$149</definedName>
    <definedName name="Man_Mazdoor">NA()</definedName>
    <definedName name="mangalore">NA()</definedName>
    <definedName name="Mani">[109]Leads!$B$13:$D$113</definedName>
    <definedName name="manm">NA()</definedName>
    <definedName name="manmazdoor">NA()</definedName>
    <definedName name="mano">NA()</definedName>
    <definedName name="map">'[26]C-data'!$F$115</definedName>
    <definedName name="MARBLE_STONES">'[53]BUILDING ITEMS'!$C$23:$C$27</definedName>
    <definedName name="mas">NA()</definedName>
    <definedName name="mas_hab">[110]mas_hab!$A$1:$L$2239</definedName>
    <definedName name="mason">'[111]Rates SSR 2008-09'!$I$63</definedName>
    <definedName name="Mason_1st_class">NA()</definedName>
    <definedName name="Mason_2nd_class">NA()</definedName>
    <definedName name="mason1">'[33]SSR 2014-15 Rates'!$E$41</definedName>
    <definedName name="mason2">'[33]SSR 2014-15 Rates'!$E$42</definedName>
    <definedName name="mass">NA()</definedName>
    <definedName name="master">NA()</definedName>
    <definedName name="Mastic_Cooker">NA()</definedName>
    <definedName name="MASTICK">NA()</definedName>
    <definedName name="mat">NA()</definedName>
    <definedName name="MATE">[74]MRATES!$F$36</definedName>
    <definedName name="material">NA()</definedName>
    <definedName name="MATERIAL_CLASS">'[53]PIPES BASIC RATES'!$A$5:$A$1000</definedName>
    <definedName name="maz">NA()</definedName>
    <definedName name="Mazdoor">'[33]SSR 2014-15 Rates'!$E$43</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[48]data!#REF!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#REF!</definedName>
    <definedName name="Metal__stone">NA()</definedName>
    <definedName name="metal_40">NA()</definedName>
    <definedName name="metal_65">NA()</definedName>
    <definedName name="metal_75">NA()</definedName>
    <definedName name="metal_blast">NA()</definedName>
    <definedName name="METAL_D">[29]MRATES!$K$30</definedName>
    <definedName name="metal_hc75">NA()</definedName>
    <definedName name="metal_pick">NA()</definedName>
    <definedName name="metal_spr75">NA()</definedName>
    <definedName name="metal_stack">NA()</definedName>
    <definedName name="metal1">#REF!</definedName>
    <definedName name="metal10">NA()</definedName>
    <definedName name="metal11">#REF!</definedName>
    <definedName name="metal12">NA()</definedName>
    <definedName name="metal12ss">NA()</definedName>
    <definedName name="metal20">NA()</definedName>
    <definedName name="metal20ss">NA()</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[112]RMR!$F$30</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[113]r!$I$46</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{"'ridftotal'!$A$4:$S$27"}</definedName>
    <definedName name="ml">NA()</definedName>
    <definedName name="MLOAD">[29]MRATES!$X$10</definedName>
    <definedName name="MLOADING">NA()</definedName>
    <definedName name="mm">[62]r!$F$4</definedName>
    <definedName name="mmc">NA()</definedName>
    <definedName name="mmcc">NA()</definedName>
    <definedName name="mmixing">NA()</definedName>
    <definedName name="MMMMM">NA()</definedName>
    <definedName name="MMP">NA()</definedName>
    <definedName name="mn">'[114]Lead statement'!#REF!</definedName>
    <definedName name="Mname">NA()</definedName>
    <definedName name="MNJ">#REF!</definedName>
    <definedName name="mnr">NA()</definedName>
    <definedName name="moj">NA()</definedName>
    <definedName name="mone">[62]r!$F$2</definedName>
    <definedName name="mone1">[2]r!$F$2</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[29]MRATES!$P$51</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[29]MRATES!$G$7</definedName>
    <definedName name="msgrill">NA()</definedName>
    <definedName name="MSTACK">[29]MRATES!$X$12</definedName>
    <definedName name="mt">NA()</definedName>
    <definedName name="mtor">NA()</definedName>
    <definedName name="mtwo">[62]r!$F$3</definedName>
    <definedName name="mtwo1">[2]r!$F$3</definedName>
    <definedName name="MULOADING">NA()</definedName>
    <definedName name="mun">NA()</definedName>
    <definedName name="MUNLOAD">[29]MRATES!$X$11</definedName>
    <definedName name="mura">NA()</definedName>
    <definedName name="murali">NA()</definedName>
    <definedName name="murty">NA()</definedName>
    <definedName name="MUTHU">NA()</definedName>
    <definedName name="mw">NA()</definedName>
    <definedName name="MWL">[52]input!$C$11</definedName>
    <definedName name="mwls">'[89]Nspt-smp-final-ORIGINAL'!$X$8:$X$56</definedName>
    <definedName name="mymax">[115]Levels!$P$5</definedName>
    <definedName name="mymin">[115]Levels!$O$5</definedName>
    <definedName name="mz">NA()</definedName>
    <definedName name="n">#REF!</definedName>
    <definedName name="N_S_P">NA()</definedName>
    <definedName name="nagara">[116]m!$M$3</definedName>
    <definedName name="nagaraj">[116]m!$M$3</definedName>
    <definedName name="NAIDUPALEM">NA()</definedName>
    <definedName name="Name">#REF!</definedName>
    <definedName name="naresh">NA()</definedName>
    <definedName name="NAVA">NA()</definedName>
    <definedName name="nb">NA()</definedName>
    <definedName name="nbc">NA()</definedName>
    <definedName name="nbm">NA()</definedName>
    <definedName name="Needle_Vibrator">NA()</definedName>
    <definedName name="New">[48]data!#REF!</definedName>
    <definedName name="new_111">Scheduled_Payment+Extra_Payment</definedName>
    <definedName name="newdata">#REF!</definedName>
    <definedName name="nh">NA()</definedName>
    <definedName name="NH4vorklmg">[64]BALAN1!$F$20</definedName>
    <definedName name="nl">[117]DATA!$B$22</definedName>
    <definedName name="NM">{"'ridftotal'!$A$4:$S$27"}</definedName>
    <definedName name="nn">[118]Publicbuilding!$R$46</definedName>
    <definedName name="NNN">NA()</definedName>
    <definedName name="NNNN">NA()</definedName>
    <definedName name="NNNNN">NA()</definedName>
    <definedName name="no">'[71]habs-list'!$B$5:$B$285</definedName>
    <definedName name="No_">NA()</definedName>
    <definedName name="No_1">NA()</definedName>
    <definedName name="NO_1000">#REF!</definedName>
    <definedName name="NO_800">#REF!</definedName>
    <definedName name="nodes">[91]nodes!$C$5:$C$115</definedName>
    <definedName name="NOK">NA()</definedName>
    <definedName name="nonreturnvalve">NA()</definedName>
    <definedName name="NONRETURNVALVES">NA()</definedName>
    <definedName name="nOS">NA()</definedName>
    <definedName name="notok">NA()</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#REF!</definedName>
    <definedName name="Num_Pmt_Per_Year">NA()</definedName>
    <definedName name="Number_of_Payments">#N/A</definedName>
    <definedName name="Nurses">[51]Data.F8.BTR!#REF!</definedName>
    <definedName name="nurses1">"[113]data.f8.btr!#ref!"</definedName>
    <definedName name="NVCP">NA()</definedName>
    <definedName name="nw">#REF!</definedName>
    <definedName name="obd_paint">NA()</definedName>
    <definedName name="obpl">NA()</definedName>
    <definedName name="OCM">"[98]office!$b$20"</definedName>
    <definedName name="oct">NA()</definedName>
    <definedName name="od">'[71]int-Dia-hdpe'!$C$3:$C$27</definedName>
    <definedName name="oe">NA()</definedName>
    <definedName name="OG_metal">NA()</definedName>
    <definedName name="OH">[74]MRATES!$H$52</definedName>
    <definedName name="OHBRBRACEONETOSIX">NA()</definedName>
    <definedName name="OHBRBRACESEVENTOTHIRTEEN">#REF!</definedName>
    <definedName name="OHBRCOLUMNONETOSIX">#REF!</definedName>
    <definedName name="OHBRCOLUMNSEVENTOTHIRTEEN">#REF!</definedName>
    <definedName name="OHR">'[120]Leads Entry'!$I$30</definedName>
    <definedName name="ohs">NA()</definedName>
    <definedName name="OHSR">NA()</definedName>
    <definedName name="OHSR2">NA()</definedName>
    <definedName name="ohsrcap">#REF!</definedName>
    <definedName name="ohsrlls">[91]nodes!$D$5:$D$115</definedName>
    <definedName name="oi">NA()</definedName>
    <definedName name="oii">NA()</definedName>
    <definedName name="OIU">[72]DATA_PRG!$H$328</definedName>
    <definedName name="ojjlkj">[80]Material!$D$130</definedName>
    <definedName name="ojsdgn">NA()</definedName>
    <definedName name="ok">NA()</definedName>
    <definedName name="one">NA()</definedName>
    <definedName name="ONETOSEVEN">NA()</definedName>
    <definedName name="oo">NA()</definedName>
    <definedName name="ooo">NA()</definedName>
    <definedName name="OOOEOOOE">#REF!</definedName>
    <definedName name="oooo">NA()</definedName>
    <definedName name="optrq">NA()</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[37]General!$K$4</definedName>
    <definedName name="paddy">NA()</definedName>
    <definedName name="paint">[72]DATA_PRG!$H$345</definedName>
    <definedName name="painter">'[33]SSR 2014-15 Rates'!$E$44</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#REF!</definedName>
    <definedName name="pi">3.1415</definedName>
    <definedName name="Picking___spreading_metal_for_WBM_for_75_mm">NA()</definedName>
    <definedName name="Picking_5_to_100_mm_old_metalled_surface_and_sectioning">'[37]Common '!$D$280</definedName>
    <definedName name="Picking_metal___sectiong">NA()</definedName>
    <definedName name="pIIII">NA()</definedName>
    <definedName name="PIPE">NA()</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K">NA()</definedName>
    <definedName name="pkgno">NA()</definedName>
    <definedName name="PKK">NA()</definedName>
    <definedName name="pla">[12]DATA_PRG!$H$252</definedName>
    <definedName name="plasp">[72]DATA_PRG!$H$296</definedName>
    <definedName name="plaster_ornamental">NA()</definedName>
    <definedName name="plaster_thick">'[68]data existing_do not delete'!$D$14:$D$16</definedName>
    <definedName name="plaster_twelve">NA()</definedName>
    <definedName name="plaster_twenty">NA()</definedName>
    <definedName name="PLASTERING_WALLS_CEILING">'[53]BACK BONE'!$HL$2:$HL$52</definedName>
    <definedName name="plastering12">NA()</definedName>
    <definedName name="plasticemulsion_paint">NA()</definedName>
    <definedName name="plbeams">NA()</definedName>
    <definedName name="Plinth_beams__lintels">"[71]works!#ref!"</definedName>
    <definedName name="PM">NA()</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neumatic_tyre_Roller">NA()</definedName>
    <definedName name="POIN">[9]DATA!$H$182</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'[122]pvc-pipe-rates'!$B$8:$B$27</definedName>
    <definedName name="ppp" hidden="1">{#N/A,#N/A,FALSE,"no"}</definedName>
    <definedName name="PPPPP">#REF!</definedName>
    <definedName name="pppppppppp">"[71]material!#ref!"</definedName>
    <definedName name="pppppppppppp">"[71]works!#ref!"</definedName>
    <definedName name="pppppppppppppp">"[71]works!#ref!"</definedName>
    <definedName name="pqodjhf">NA()</definedName>
    <definedName name="pr">[123]id!$A$3:$E$449</definedName>
    <definedName name="PR_Habcode_16_Dig">#REF!</definedName>
    <definedName name="Prasad">#REF!</definedName>
    <definedName name="praveen">[124]sand!$A$1:$N$206</definedName>
    <definedName name="prb">NA()</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0">'Revised Estimate CS'!$A$1:$J$300</definedName>
    <definedName name="_xlnm.Print_Area">#REF!</definedName>
    <definedName name="Print_Area_MI">#REF!</definedName>
    <definedName name="Print_Area_MI_10">NA()</definedName>
    <definedName name="Print_Area_MI_12">#REF!</definedName>
    <definedName name="Print_Area_MI_3">#REF!</definedName>
    <definedName name="Print_Area_MI_6">#REF!</definedName>
    <definedName name="Print_Area_MI_7">NA()</definedName>
    <definedName name="Print_Area_MI_9">#REF!</definedName>
    <definedName name="Print_Area_Reset">#N/A</definedName>
    <definedName name="_xlnm.Print_Titles" localSheetId="0">'Revised Estimate CS'!$2:$4</definedName>
    <definedName name="Prl">NA()</definedName>
    <definedName name="proBS">NA()</definedName>
    <definedName name="ProdForm"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NA()</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[52]CPHEEO!$C$11</definedName>
    <definedName name="PUMPSET_LIFE">[52]CPHEEO!$C$13</definedName>
    <definedName name="PUR">NA()</definedName>
    <definedName name="Puz">"[294]design!#ref!"</definedName>
    <definedName name="PV">[125]PVC_dia!$A$26:$L$38</definedName>
    <definedName name="pvc">[126]detls!$A$26:$O$38</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[52]wh_data_R!$D$231:$G$231</definedName>
    <definedName name="PVC_CL_RATES">[52]wh_data!$M$20:$O$20</definedName>
    <definedName name="pvc_clamps">NA()</definedName>
    <definedName name="PVC_CLR">[52]wh_data!$L$20:$O$20</definedName>
    <definedName name="PVC_CLS">[52]wh_data_R!$AH$1440:$AH$1442</definedName>
    <definedName name="pvc_collar">NA()</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pipes_110">NA()</definedName>
    <definedName name="pvc_specials">#REF!</definedName>
    <definedName name="PVC_T">[52]wh_data!$A$21:$D$33</definedName>
    <definedName name="pvcALL">NA()</definedName>
    <definedName name="pvcBend">NA()</definedName>
    <definedName name="pvcCoupling">NA()</definedName>
    <definedName name="pvcDummy">NA()</definedName>
    <definedName name="pvcElbow">NA()</definedName>
    <definedName name="pvcFTA">NA()</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MTA">NA()</definedName>
    <definedName name="PVCod">'[71]int-Dia-pvc'!$C$3:$C$27</definedName>
    <definedName name="pvcpvrate">'[93]pvc-rates'!$C$7:$I$46</definedName>
    <definedName name="pvcrates">'[94]pvc-pipe-rates'!$I$30:$Z$35</definedName>
    <definedName name="PVCreducedTee">NA()</definedName>
    <definedName name="pvcsaddle">[66]Sheet1!$B$98:$B$102</definedName>
    <definedName name="pvcSpecials">NA()</definedName>
    <definedName name="pvcTee">NA()</definedName>
    <definedName name="pvcwts">'[93]PVC weights'!$B$1:$F$40</definedName>
    <definedName name="pw">'[26]C-data'!$F$86</definedName>
    <definedName name="PWF">NA()</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#REF!</definedName>
    <definedName name="Q_CD_M10_BODY">#REF!</definedName>
    <definedName name="Q_CD_M10_FOUN">#REF!</definedName>
    <definedName name="Q_EW_C">NA()</definedName>
    <definedName name="Q_EW_F">[127]R_Det!#REF!</definedName>
    <definedName name="Q_EW_FOUND">NA()</definedName>
    <definedName name="Q_EW_S">[127]R_Det!#REF!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[127]R_Det!#REF!</definedName>
    <definedName name="Q_GROUT_REV">NA()</definedName>
    <definedName name="Q_GS">NA()</definedName>
    <definedName name="Q_GSB">[127]R_Det!#REF!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[43]R_Det!$I$48</definedName>
    <definedName name="Q_PAINT">NA()</definedName>
    <definedName name="q_pick">[127]R_Det!#REF!</definedName>
    <definedName name="Q_PLAST">NA()</definedName>
    <definedName name="Q_REV300">NA()</definedName>
    <definedName name="Q_SANDFILL">NA()</definedName>
    <definedName name="Q_SCAR_BT">NA()</definedName>
    <definedName name="Q_SCAR_GRA">NA()</definedName>
    <definedName name="Q_SCSD">[127]R_Det!#REF!</definedName>
    <definedName name="Q_SCSD_6070">NA()</definedName>
    <definedName name="Q_SCSD_80100">NA()</definedName>
    <definedName name="Q_SDBC">[127]R_Det!#REF!</definedName>
    <definedName name="Q_TACK">[127]R_Det!#REF!</definedName>
    <definedName name="Q_WBM2">[127]R_Det!#REF!</definedName>
    <definedName name="Q_WBM3">[127]R_Det!#REF!</definedName>
    <definedName name="Q_WMM">NA()</definedName>
    <definedName name="QQ">[87]m1!$D$9</definedName>
    <definedName name="qqq">#REF!</definedName>
    <definedName name="qqqq">NA()</definedName>
    <definedName name="QQQQQQ">"[383]lead!#ref!"</definedName>
    <definedName name="qqqqqqq">NA()</definedName>
    <definedName name="qqqqqqqqq">"[93]data!#ref!"</definedName>
    <definedName name="qqqqqqqqqqqqq">NA()</definedName>
    <definedName name="qqww">#REF!</definedName>
    <definedName name="qr">'[33]Lead statement'!$P$10</definedName>
    <definedName name="QRückläufe">[64]BALAN1!$E$10</definedName>
    <definedName name="QSchlamwasser_Dauer">[64]BALAN1!$E$54</definedName>
    <definedName name="Qu">NA()</definedName>
    <definedName name="quarry">"[71]material!#ref!"</definedName>
    <definedName name="Quarry_rubbish">"[71]material!#ref!"</definedName>
    <definedName name="Quaspall">NA()</definedName>
    <definedName name="que">NA()</definedName>
    <definedName name="quer10">NA()</definedName>
    <definedName name="QUERY2">[128]data!#REF!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'[129]Road data'!$K$399</definedName>
    <definedName name="R_136_FLY_BCCP">NA()</definedName>
    <definedName name="R_136_Found">'[129]Road data'!$K$374</definedName>
    <definedName name="R_148_BCCP">NA()</definedName>
    <definedName name="R_148_belowcc">'[129]Road data'!$K$285</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'[129]Road data'!$K$699</definedName>
    <definedName name="R_BED_HP">NA()</definedName>
    <definedName name="R_BetweenBodywalls">'[129]Road data'!$K$466</definedName>
    <definedName name="r_block_20">NA()</definedName>
    <definedName name="r_block_50">NA()</definedName>
    <definedName name="R_BM">'[50]Road data'!#REF!</definedName>
    <definedName name="R_BM_50">NA()</definedName>
    <definedName name="R_BT_PATCH">NA()</definedName>
    <definedName name="R_BT_PATCH_40">NA()</definedName>
    <definedName name="r_det">[50]R_Det!$I$31</definedName>
    <definedName name="R_Diversion_Road">'[130]Road data'!#REF!</definedName>
    <definedName name="R_EW_C">NA()</definedName>
    <definedName name="R_EW_Car">'[50]Road data'!#REF!</definedName>
    <definedName name="r_ew_emb">NA()</definedName>
    <definedName name="R_EW_FMC_Car">'[130]Road data'!$K$49</definedName>
    <definedName name="R_EW_FMC_Side">'[50]Road data'!$K$30</definedName>
    <definedName name="R_EW_Form_OMC">'[129]Road data'!$K$58</definedName>
    <definedName name="R_EW_FOUND">NA()</definedName>
    <definedName name="R_EW_Man">'[130]Road data'!#REF!</definedName>
    <definedName name="R_EW_OMC_Car">'[50]Road data'!#REF!</definedName>
    <definedName name="R_EW_OMC_Side">'[50]Road data'!#REF!</definedName>
    <definedName name="r_ew_rf_cons">NA()</definedName>
    <definedName name="R_EW_S">NA()</definedName>
    <definedName name="R_EW_Side_OMC">'[129]Road data'!$K$30</definedName>
    <definedName name="R_EW_T">NA()</definedName>
    <definedName name="R_EW_Trench">'[131]Road data'!$K$13</definedName>
    <definedName name="R_EW_USS">NA()</definedName>
    <definedName name="R_FILL_INB_BODY">NA()</definedName>
    <definedName name="R_Filter">'[129]Road data'!$K$502</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'[43]Road data'!$K$354</definedName>
    <definedName name="R_Gravel_between">'[131]Road data'!$K$356</definedName>
    <definedName name="R_Gravel_Pipebedding">'[131]Road data'!$K$299</definedName>
    <definedName name="R_Gravel_Quardrent">'[130]Road data'!#REF!</definedName>
    <definedName name="R_GravelBedding">'[129]Road data'!$K$351</definedName>
    <definedName name="R_GravelShoulders">'[50]Road data'!$K$251</definedName>
    <definedName name="R_GROUT_REV">NA()</definedName>
    <definedName name="R_GS">NA()</definedName>
    <definedName name="R_GSB">'[130]Road data'!$K$77</definedName>
    <definedName name="R_HP_1000">'[132]Road data'!$K$446</definedName>
    <definedName name="R_HP_600">'[50]Road data'!#REF!</definedName>
    <definedName name="R_HP_800">'[132]Road data'!$K$432</definedName>
    <definedName name="R_HPL_600">'[50]Road data'!#REF!</definedName>
    <definedName name="R_HPL_800">'[131]Road data'!$K$322</definedName>
    <definedName name="R_HYSD_Found">'[129]Road data'!$K$747</definedName>
    <definedName name="R_HYSD_sub">'[129]Road data'!$K$731</definedName>
    <definedName name="R_HYSD_Super">'[50]Road data'!#REF!</definedName>
    <definedName name="R_M10_base">'[130]Road data'!#REF!</definedName>
    <definedName name="R_M10_bCC">'[50]Road data'!#REF!</definedName>
    <definedName name="R_M10_bodywalls">'[131]Road data'!$K$286</definedName>
    <definedName name="R_M10_drains">'[130]Road data'!#REF!</definedName>
    <definedName name="R_M10_found">'[131]Road data'!$K$275</definedName>
    <definedName name="R_M15_dividers">'[130]Road data'!#REF!</definedName>
    <definedName name="R_M15_Foot">'[129]Road data'!$K$528</definedName>
    <definedName name="R_M15_footing">'[50]Road data'!#REF!</definedName>
    <definedName name="R_M15_FOUND">NA()</definedName>
    <definedName name="R_M15_LEVEL">NA()</definedName>
    <definedName name="R_M15_LevellingCoarse">'[129]Road data'!$K$679</definedName>
    <definedName name="R_M15_SUB">'[50]Road data'!#REF!</definedName>
    <definedName name="R_M20_Bed">'[129]Road data'!$K$579</definedName>
    <definedName name="R_M20_BedBack">'[50]Road data'!#REF!</definedName>
    <definedName name="R_M20_COVER">'[50]Road data'!#REF!</definedName>
    <definedName name="R_M20_DECKSLAB">'[50]Road data'!#REF!</definedName>
    <definedName name="R_M20_slab">'[129]Road data'!$K$604</definedName>
    <definedName name="R_M20R_BEDBLOCKS">NA()</definedName>
    <definedName name="R_M20R_COVER_SLAB">NA()</definedName>
    <definedName name="R_M20R_DECK">NA()</definedName>
    <definedName name="R_M20R_RAIL">NA()</definedName>
    <definedName name="R_M25_ApproachSlab">'[50]Road data'!#REF!</definedName>
    <definedName name="R_M25R_APP">NA()</definedName>
    <definedName name="R_M30_WC">'[50]Road data'!#REF!</definedName>
    <definedName name="R_M30R_WC">NA()</definedName>
    <definedName name="R_M35_C2">NA()</definedName>
    <definedName name="R_M35_CC">'[130]Road data'!#REF!</definedName>
    <definedName name="R_M35_CCP">NA()</definedName>
    <definedName name="R_M35_FLY_CCP">NA()</definedName>
    <definedName name="R_M35_FlyAsh">'[50]Road data'!#REF!</definedName>
    <definedName name="r_media_m_20">NA()</definedName>
    <definedName name="r_media_m_6">NA()</definedName>
    <definedName name="r_media_sd_c">NA()</definedName>
    <definedName name="r_media_sd_f">NA()</definedName>
    <definedName name="R_Mild">'[50]Road data'!#REF!</definedName>
    <definedName name="R_MSS">'[129]Road data'!$K$244</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'[50]Road data'!#REF!</definedName>
    <definedName name="r_pcc_124_12">NA()</definedName>
    <definedName name="R_Pick">'[50]Road data'!$K$89</definedName>
    <definedName name="r_pl_rf">NA()</definedName>
    <definedName name="R_PLAST">NA()</definedName>
    <definedName name="R_PLAST_CUM">NA()</definedName>
    <definedName name="R_PLAST_SQM">NA()</definedName>
    <definedName name="R_Plastering">'[50]Road data'!#REF!</definedName>
    <definedName name="R_R300">'[129]Road data'!$K$484</definedName>
    <definedName name="R_Rev_A300">'[130]Road data'!#REF!</definedName>
    <definedName name="R_Rev_Q300">'[130]Road data'!#REF!</definedName>
    <definedName name="R_REV300">NA()</definedName>
    <definedName name="R_Rs_Mason">NA()</definedName>
    <definedName name="R_Rs_Riv_300">NA()</definedName>
    <definedName name="R_SANDFILL">NA()</definedName>
    <definedName name="R_SandFILLING">'[50]Road data'!#REF!</definedName>
    <definedName name="R_Scar_BT">'[50]Road data'!#REF!</definedName>
    <definedName name="R_SCAR_GRA">NA()</definedName>
    <definedName name="R_Scar_GSB">'[50]Road data'!#REF!</definedName>
    <definedName name="R_Scarf">'[129]Road data'!$K$97</definedName>
    <definedName name="R_SCSD">'[129]Road data'!$K$198</definedName>
    <definedName name="R_SCSD_6070">'[50]Road data'!$K$173</definedName>
    <definedName name="R_SCSD_80100">'[50]Road data'!#REF!</definedName>
    <definedName name="r_sd_media">NA()</definedName>
    <definedName name="R_SDBC">'[50]Road data'!$K$234</definedName>
    <definedName name="R_shoulders">'[129]Road data'!$K$263</definedName>
    <definedName name="R_Tack">'[50]Road data'!$K$197</definedName>
    <definedName name="R_Teak">NA()</definedName>
    <definedName name="r_vrcc_cur_wall_20">NA()</definedName>
    <definedName name="R_WBM_G2">'[129]Road data'!$K$121</definedName>
    <definedName name="R_WBM_G3">'[129]Road data'!$K$144</definedName>
    <definedName name="R_WBM2">'[50]Road data'!#REF!</definedName>
    <definedName name="R_WBM2_HS">'[50]Road data'!$K$116</definedName>
    <definedName name="R_WBM2_HVR">'[50]Road data'!#REF!</definedName>
    <definedName name="R_WBM2_MCS">'[50]Road data'!#REF!</definedName>
    <definedName name="R_WBM3">'[50]Road data'!#REF!</definedName>
    <definedName name="R_WBM3_HS">'[50]Road data'!$K$142</definedName>
    <definedName name="R_WBM3_HVR">'[50]Road data'!#REF!</definedName>
    <definedName name="R_WBM3_MCS">'[50]Road data'!#REF!</definedName>
    <definedName name="R_Weepholes">'[50]Road data'!#REF!</definedName>
    <definedName name="R_WMM">'[50]Road data'!#REF!</definedName>
    <definedName name="raams">NA()</definedName>
    <definedName name="Rabbit">NA()</definedName>
    <definedName name="raf">[83]Material!$D$130</definedName>
    <definedName name="raffs">'[83]Plant &amp;  Machinery'!$G$13</definedName>
    <definedName name="rafi">'[83]Plant &amp;  Machinery'!$G$4</definedName>
    <definedName name="raghava">NA()</definedName>
    <definedName name="raised_pointing">NA()</definedName>
    <definedName name="raj">NA()</definedName>
    <definedName name="raju">[83]Material!$D$126</definedName>
    <definedName name="ram">[83]Material!$D$129</definedName>
    <definedName name="raMA">"[391]data!#ref!"</definedName>
    <definedName name="raod">[54]Lead!#REF!</definedName>
    <definedName name="ras">NA()</definedName>
    <definedName name="rat">[83]Material!$D$51</definedName>
    <definedName name="RatAna">NA()</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#REF!</definedName>
    <definedName name="rates1">#REF!</definedName>
    <definedName name="rates11">#REF!</definedName>
    <definedName name="rates4">#REF!</definedName>
    <definedName name="ratesand">'[8]lead-st'!$L$10</definedName>
    <definedName name="Ravu">#REF!</definedName>
    <definedName name="rax">[83]Material!$D$47</definedName>
    <definedName name="rb">'[26]C-data'!$F$112</definedName>
    <definedName name="rbsw">NA()</definedName>
    <definedName name="rbw">NA()</definedName>
    <definedName name="RCArea" hidden="1">#REF!</definedName>
    <definedName name="RCC_CL">"[70]wh_data_r!#ref!"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[9]DATA!$H$189</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[133]quarry!$A$5:$AA$337</definedName>
    <definedName name="repo">NA()</definedName>
    <definedName name="rerfdsfsdfd">'[83]Plant &amp;  Machinery'!$G$4</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#REF!</definedName>
    <definedName name="rfrefrfrf">"[71]data!#ref!"</definedName>
    <definedName name="rfregreg">"[71]data!#ref!"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[54]Lead!#REF!</definedName>
    <definedName name="Road_Roller">NA()</definedName>
    <definedName name="Road_Sections_list">'[56]Trunk unpaved'!$A$2:$L$233</definedName>
    <definedName name="roar1">[54]Lead!#REF!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[29]MRATES!$G$11</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[134]r!$F$7</definedName>
    <definedName name="rrotg">'[135]Lead statement'!$P$16</definedName>
    <definedName name="rrr">'[80]Plant &amp;  Machinery'!$G$4</definedName>
    <definedName name="rrrate">'[8]lead-st'!$L$11</definedName>
    <definedName name="RRRR">#REF!</definedName>
    <definedName name="rrrrrrrrr">"[71]material!#ref!"</definedName>
    <definedName name="rrs">[8]rdamdata!$J$9</definedName>
    <definedName name="rs">NA()</definedName>
    <definedName name="RSDP">[9]DATA!$H$215</definedName>
    <definedName name="rstone">[8]rdamdata!$J$11</definedName>
    <definedName name="rt">[54]Lead!#REF!</definedName>
    <definedName name="rtcf">NA()</definedName>
    <definedName name="rtcfo">NA()</definedName>
    <definedName name="rtethbcvv">"[71]works!#ref!"</definedName>
    <definedName name="rtretretrett">"[401]data.f8.btr!#ref!"</definedName>
    <definedName name="rtytyt">NA()</definedName>
    <definedName name="RubberRings">[63]maya!$B$382:$B$386</definedName>
    <definedName name="rwgregtr">"[71]material!#ref!"</definedName>
    <definedName name="rwm">NA()</definedName>
    <definedName name="rwsrate">'[136]ssr-rates'!$B$1:$J$1644</definedName>
    <definedName name="s">#REF!</definedName>
    <definedName name="S.F" hidden="1">'[39]final abstract'!#REF!</definedName>
    <definedName name="S_8">NA()</definedName>
    <definedName name="S_Backfill">'[119]Road data'!$C$723</definedName>
    <definedName name="S_F">NA()</definedName>
    <definedName name="S_Filter">'[119]Road data'!$C$529</definedName>
    <definedName name="S_HYSD_found">'[119]Road data'!$C$775</definedName>
    <definedName name="S_HYSD_sub">'[119]Road data'!$C$759</definedName>
    <definedName name="S_HYSD_super">'[119]Road data'!$C$743</definedName>
    <definedName name="S_L_WALL">NA()</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S_WALL">NA()</definedName>
    <definedName name="S_weepholes">'[119]Road data'!$C$821</definedName>
    <definedName name="S0">NA()</definedName>
    <definedName name="S0_10">NA()</definedName>
    <definedName name="S12_6">"'smb://Venkat/VENKAT''S%20(D)/FILES/2%20KC258%20PASADINA/My%20Documents/zero.xls'#$'p&amp;m'.$H$264:$H$264"</definedName>
    <definedName name="sa">[137]Lead!#REF!</definedName>
    <definedName name="saa">"[307]data_bit_i!#ref!"</definedName>
    <definedName name="Saas">"[71]works!#ref!"</definedName>
    <definedName name="sad">[51]Data.F8.BTR!#REF!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[8]rdamdata!$J$12</definedName>
    <definedName name="SAND_D">[29]MRATES!$K$32</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[63]maya!$A$30:$A$31</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'[33]Lead statement'!$P$7</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[84]m!$D$149</definedName>
    <definedName name="sdas">"[71]material!#ref!"</definedName>
    <definedName name="Sdate">NA()</definedName>
    <definedName name="sdf">#REF!</definedName>
    <definedName name="sdfe">NA()</definedName>
    <definedName name="sdfgdsgdfg">NA()</definedName>
    <definedName name="sdfsdsdfdf">[83]Material!$D$70</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#REF!</definedName>
    <definedName name="searth">NA()</definedName>
    <definedName name="sec">NA()</definedName>
    <definedName name="sec_deposit">NA()</definedName>
    <definedName name="SEComp">[138]Data.F8.BTR!#REF!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'[71]segments-details'!$A$5:$D$439</definedName>
    <definedName name="seig_earth">NA()</definedName>
    <definedName name="seig_gravel">NA()</definedName>
    <definedName name="seig_metal">NA()</definedName>
    <definedName name="seig_sand">NA()</definedName>
    <definedName name="sein">#REF!</definedName>
    <definedName name="sein1">#REF!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[139]Data!#REF!</definedName>
    <definedName name="Setflag">NA()</definedName>
    <definedName name="SEVENTOTHIRTEEN">NA()</definedName>
    <definedName name="sf">'[33]Lead statement'!$P$8</definedName>
    <definedName name="SGEARTH">NA()</definedName>
    <definedName name="SGGRAVEL">[29]MRATES!$H$34</definedName>
    <definedName name="sgh">NA()</definedName>
    <definedName name="SGMETAL">[29]MRATES!$H$30</definedName>
    <definedName name="SGSAND">[29]MRATES!$H$32</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+#REF!</definedName>
    <definedName name="SHARED_FORMULA_3_161_3_161_11">0.23</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4_3_174_11">1+1+0.23</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+#REF!</definedName>
    <definedName name="SHARED_FORMULA_3_275_3_275_9">1</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+#REF!</definedName>
    <definedName name="SHARED_FORMULA_3_31_3_31_30">+#REF!</definedName>
    <definedName name="SHARED_FORMULA_3_312_3_312_9">1</definedName>
    <definedName name="SHARED_FORMULA_3_319_3_319_0">NA()</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#REF!</definedName>
    <definedName name="SHARED_FORMULA_3_388_3_388_22">1</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+#REF!</definedName>
    <definedName name="SHARED_FORMULA_3_500_3_500_0">NA()</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+#REF!</definedName>
    <definedName name="SHARED_FORMULA_3_903_3_903_0">NA()</definedName>
    <definedName name="SHARED_FORMULA_3_91_3_91_8">NA()</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+#REF!+0.075*2</definedName>
    <definedName name="SHARED_FORMULA_4_165_4_165_30">NA()</definedName>
    <definedName name="SHARED_FORMULA_4_166_4_166_11">4.23+2.23+2.23+2</definedName>
    <definedName name="SHARED_FORMULA_4_170_4_170_30">+#REF!</definedName>
    <definedName name="SHARED_FORMULA_4_174_4_174_22">+#REF!</definedName>
    <definedName name="SHARED_FORMULA_4_178_4_178_22">NA()</definedName>
    <definedName name="SHARED_FORMULA_4_178_4_178_9">1.65+5.5+5</definedName>
    <definedName name="SHARED_FORMULA_4_18_4_18_37">+#REF!+0.15*2</definedName>
    <definedName name="SHARED_FORMULA_4_183_4_183_20">3.73+3.23*2</definedName>
    <definedName name="SHARED_FORMULA_4_184_4_184_9">5.73+3.03+5.73</definedName>
    <definedName name="SHARED_FORMULA_4_189_4_189_22">+#REF!</definedName>
    <definedName name="SHARED_FORMULA_4_191_4_191_18">4.545+3.015+4.15+5.52+4.54+0.23</definedName>
    <definedName name="SHARED_FORMULA_4_193_4_193_22">NA()</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4_4_204_9">3.63+3.015+0.625+1.905+1.905+2.235+4.76+5.73*2+5.58+5.465</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2_4_222_9">1.65+5.5+5</definedName>
    <definedName name="SHARED_FORMULA_4_228_4_228_26">NA()</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SUM(#REF!)</definedName>
    <definedName name="SHARED_FORMULA_4_297_4_297_37">+#REF!+0.23*2</definedName>
    <definedName name="SHARED_FORMULA_4_310_4_310_9">1.65+5.5+5</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+#REF!</definedName>
    <definedName name="SHARED_FORMULA_4_398_4_398_22">NA()</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+#REF!</definedName>
    <definedName name="SHARED_FORMULA_4_488_4_488_22">12.31+1.81+1.355</definedName>
    <definedName name="SHARED_FORMULA_4_5_4_5_22">+#REF!+0.15*2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+#REF!</definedName>
    <definedName name="SHARED_FORMULA_4_98_4_98_13">6.275+2.795+1.82+4.63+0.23</definedName>
    <definedName name="SHARED_FORMULA_5_11_5_11_26">#REF!+0.1*2</definedName>
    <definedName name="SHARED_FORMULA_5_1137_5_1137_22">0.23</definedName>
    <definedName name="SHARED_FORMULA_5_116_5_116_26">+#REF!</definedName>
    <definedName name="SHARED_FORMULA_5_1201_5_1201_22">0.23</definedName>
    <definedName name="SHARED_FORMULA_5_124_5_124_13">1+1+0.23</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+#REF!</definedName>
    <definedName name="SHARED_FORMULA_5_558_5_558_7">0.23</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+#REF!+0.1*2</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+#REF!</definedName>
    <definedName name="SHARED_FORMULA_5_833_5_833_17">0.6*2+0.3</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59_6_1059_9">1+1+0.115</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13_6_1313_22">0.2</definedName>
    <definedName name="SHARED_FORMULA_6_132_6_132_30">+#REF!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2_6_242_16">0.3*2+0.115</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0_6_360_20">0.2</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84_6_484_20">3</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11_6_511_20">0.75+0.15</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86_6_586_20">0.125</definedName>
    <definedName name="SHARED_FORMULA_6_596_6_596_22">NA()</definedName>
    <definedName name="SHARED_FORMULA_6_597_6_597_22">+#REF!-#REF!</definedName>
    <definedName name="SHARED_FORMULA_6_60_6_60_18">0.1</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09_7_2209_9">12*2</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#REF!</definedName>
    <definedName name="signage">"'[141]14'!$a$1:$u$65536"</definedName>
    <definedName name="single">NA()</definedName>
    <definedName name="sir">NA()</definedName>
    <definedName name="Siri">Scheduled_Payment+Extra_Payment</definedName>
    <definedName name="SITE">#REF!</definedName>
    <definedName name="SIXTOTHIRTEEN">#REF!</definedName>
    <definedName name="size">NA()</definedName>
    <definedName name="SKDIRD">{"'ridftotal'!$A$4:$S$27"}</definedName>
    <definedName name="skirting_shahbad">NA()</definedName>
    <definedName name="sla">NA()</definedName>
    <definedName name="SLAB">[9]DATA!$H$113</definedName>
    <definedName name="slab_8">NA()</definedName>
    <definedName name="SLAB1">NA()</definedName>
    <definedName name="SLOAD">[29]MRATES!$AD$10</definedName>
    <definedName name="sluicevalve">NA()</definedName>
    <definedName name="SLUICEVALVES">NA()</definedName>
    <definedName name="Slushy_soil_and_silt_clearance_upto_0_60_metres_depth_SS_20_B">NA()</definedName>
    <definedName name="sm">'[33]Lead statement'!$P$6</definedName>
    <definedName name="sma">NA()</definedName>
    <definedName name="SMAZDOOR">[140]MRATES!$F$38</definedName>
    <definedName name="smc">'[141]Lead statement'!$P$7</definedName>
    <definedName name="smetal">NA()</definedName>
    <definedName name="sn">'[70]Lead statement'!$P$6</definedName>
    <definedName name="sngsd">[113]l!$J$9</definedName>
    <definedName name="sngst">[113]l!$J$8</definedName>
    <definedName name="so_desgn">[142]Data_Base!$E$2:$F$11</definedName>
    <definedName name="Soft_disentigrated_rock___removable_by_pick_axes_and_crow_bars">NA()</definedName>
    <definedName name="soil_types">'[143]data existing_do not delete'!$I$2:$I$9</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'[43]Road data'!$C$356</definedName>
    <definedName name="SP_148_BCCP">NA()</definedName>
    <definedName name="SP_BACKFILL">NA()</definedName>
    <definedName name="SP_BED_HP">NA()</definedName>
    <definedName name="Sp_BetweenBodywalls">'[43]Road data'!$C$451</definedName>
    <definedName name="SP_BM">'[50]Road data'!#REF!</definedName>
    <definedName name="SP_BM_50">NA()</definedName>
    <definedName name="SP_BT_PATCH_40">NA()</definedName>
    <definedName name="SP_Diversion_Road">'[130]Road data'!#REF!</definedName>
    <definedName name="sp_eew">'[43]Road data'!$C$316</definedName>
    <definedName name="SP_EW_C">NA()</definedName>
    <definedName name="SP_EW_Car">'[50]Road data'!#REF!</definedName>
    <definedName name="SP_EW_FMC_Side">'[130]Road data'!$C$15</definedName>
    <definedName name="SP_EW_Form_OMC">'[43]Road data'!$C$32</definedName>
    <definedName name="SP_EW_FOUND">NA()</definedName>
    <definedName name="SP_EW_Man">'[130]Road data'!#REF!</definedName>
    <definedName name="SP_EW_OMC_Car">'[50]Road data'!#REF!</definedName>
    <definedName name="SP_EW_OMC_Side">'[50]Road data'!#REF!</definedName>
    <definedName name="SP_EW_S">NA()</definedName>
    <definedName name="SP_EW_SIDE">NA()</definedName>
    <definedName name="sp_EW_side_OMC">'[43]Road data'!$C$7</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'[43]Road data'!$C$336</definedName>
    <definedName name="SP_Gravel_Quardrent">'[130]Road data'!#REF!</definedName>
    <definedName name="SP_GROUT_REV">NA()</definedName>
    <definedName name="SP_GS">NA()</definedName>
    <definedName name="Sp_GSB">'[43]Road data'!$C$60</definedName>
    <definedName name="SP_HP_600">'[50]Road data'!#REF!</definedName>
    <definedName name="Sp_HPC">'[43]Road data'!$C$404</definedName>
    <definedName name="SP_HPL_600">'[50]Road data'!#REF!</definedName>
    <definedName name="SP_HYSD_FOUND">NA()</definedName>
    <definedName name="SP_HYSD_SUB">NA()</definedName>
    <definedName name="SP_HYSD_Super">'[50]Road data'!#REF!</definedName>
    <definedName name="SP_M10_base">'[130]Road data'!#REF!</definedName>
    <definedName name="sp_M10_bCC">'[50]Road data'!#REF!</definedName>
    <definedName name="SP_M10_drainS">'[130]Road data'!#REF!</definedName>
    <definedName name="SP_M15_deviders">'[130]Road data'!#REF!</definedName>
    <definedName name="SP_M15_DIVIDERS">NA()</definedName>
    <definedName name="SP_M15_footing">'[50]Road data'!#REF!</definedName>
    <definedName name="SP_M15_FOUND">NA()</definedName>
    <definedName name="SP_M15_LEVEL">NA()</definedName>
    <definedName name="SP_M15_SUB">'[50]Road data'!#REF!</definedName>
    <definedName name="Sp_M20_Bed">'[43]Road data'!$C$559</definedName>
    <definedName name="SP_M20_BedBack">'[50]Road data'!#REF!</definedName>
    <definedName name="SP_M20_COVER">'[50]Road data'!#REF!</definedName>
    <definedName name="SP_M20_Slab">'[50]Road data'!#REF!</definedName>
    <definedName name="SP_M20R_BEDBLOCKS">NA()</definedName>
    <definedName name="SP_M20R_COVER_SLAB">NA()</definedName>
    <definedName name="SP_M20R_DECK">NA()</definedName>
    <definedName name="SP_M20R_RAIL">NA()</definedName>
    <definedName name="SP_M25_ApproachSlab">'[50]Road data'!#REF!</definedName>
    <definedName name="SP_M25R_APP">NA()</definedName>
    <definedName name="SP_M30_WC">'[50]Road data'!#REF!</definedName>
    <definedName name="SP_M30R_WC">NA()</definedName>
    <definedName name="SP_M35_CC">'[130]Road data'!#REF!</definedName>
    <definedName name="SP_M35_CCP">NA()</definedName>
    <definedName name="SP_M35_fLY_CCP">NA()</definedName>
    <definedName name="SP_M35_FlyAsh">'[50]Road data'!#REF!</definedName>
    <definedName name="SP_Mild">'[50]Road data'!#REF!</definedName>
    <definedName name="Sp_MSS">'[43]Road data'!$C$220</definedName>
    <definedName name="SP_PAINT">NA()</definedName>
    <definedName name="SP_Painting">'[50]Road data'!#REF!</definedName>
    <definedName name="SP_Pick">'[130]Road data'!$C$79</definedName>
    <definedName name="SP_PLAST">NA()</definedName>
    <definedName name="SP_Plastering">'[50]Road data'!#REF!</definedName>
    <definedName name="SP_Rev_A300">'[130]Road data'!#REF!</definedName>
    <definedName name="SP_Rev_Q300">'[130]Road data'!#REF!</definedName>
    <definedName name="SP_REV300">NA()</definedName>
    <definedName name="SP_SANDFILL">NA()</definedName>
    <definedName name="SP_Sandfilling">'[50]Road data'!#REF!</definedName>
    <definedName name="SP_Scar_BT">'[50]Road data'!#REF!</definedName>
    <definedName name="SP_SCAR_GRA">NA()</definedName>
    <definedName name="SP_Scar_GSB">'[50]Road data'!#REF!</definedName>
    <definedName name="Sp_Scarf">'[43]Road data'!$C$84</definedName>
    <definedName name="SP_SCSD">'[43]Road data'!$C$174</definedName>
    <definedName name="SP_SCSD_6070">NA()</definedName>
    <definedName name="SP_SCSD_80100">'[50]Road data'!#REF!</definedName>
    <definedName name="SP_SDBC">NA()</definedName>
    <definedName name="Sp_Shoulders">'[43]Road data'!$C$249</definedName>
    <definedName name="SP_Tack">'[43]Road data'!$C$200</definedName>
    <definedName name="Sp_WBM_G2">'[43]Road data'!$C$99</definedName>
    <definedName name="SP_WBM_G3">'[43]Road data'!$C$123</definedName>
    <definedName name="SP_WBM2">'[50]Road data'!#REF!</definedName>
    <definedName name="SP_WBM2_HVR">'[50]Road data'!#REF!</definedName>
    <definedName name="SP_WBM2_MCS">'[50]Road data'!#REF!</definedName>
    <definedName name="SP_WBM2_MVR">'[50]Road data'!#REF!</definedName>
    <definedName name="SP_WBM3">'[50]Road data'!#REF!</definedName>
    <definedName name="SP_WBM3_HVR">'[50]Road data'!#REF!</definedName>
    <definedName name="SP_WBM3_MCS">'[50]Road data'!#REF!</definedName>
    <definedName name="SP_Weepholes">'[50]Road data'!#REF!</definedName>
    <definedName name="SP_WMM">'[50]Road data'!#REF!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'[37]Common '!$D$308</definedName>
    <definedName name="sprev">NA()</definedName>
    <definedName name="spryer">NA()</definedName>
    <definedName name="Spülfreqenz_Filter">"[148]balan1!#ref!"</definedName>
    <definedName name="sri">[116]m!$D$149</definedName>
    <definedName name="srinu">[116]m!$M$3</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[143]LEADS!$AD$1</definedName>
    <definedName name="sss">#REF!</definedName>
    <definedName name="sssaaa">NA()</definedName>
    <definedName name="ssss">NA()</definedName>
    <definedName name="SSSSS">"[113]data.f8.btr!#ref!"</definedName>
    <definedName name="ssssss">'[144]Lead statement'!$P$13</definedName>
    <definedName name="ssssssa">"[71]material!#ref!"</definedName>
    <definedName name="ssssssssssssssss">"[71]material!#ref!"</definedName>
    <definedName name="sst">NA()</definedName>
    <definedName name="SSTACK">[29]MRATES!$AD$12</definedName>
    <definedName name="sstype3drop">NA()</definedName>
    <definedName name="SSTYPE3DROP1">NA()</definedName>
    <definedName name="sstype3slab">NA()</definedName>
    <definedName name="SSTYPESLAB1">NA()</definedName>
    <definedName name="st">'[33]Lead statement'!$P$22</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#REF!</definedName>
    <definedName name="stack1">#REF!</definedName>
    <definedName name="stack4">#REF!</definedName>
    <definedName name="stack5">NA()</definedName>
    <definedName name="stacking">NA()</definedName>
    <definedName name="stacking_gravel">NA()</definedName>
    <definedName name="stacking_metal">NA()</definedName>
    <definedName name="staf">[58]v!#REF!</definedName>
    <definedName name="staff">[58]v!#REF!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#REF!</definedName>
    <definedName name="STE">NA()</definedName>
    <definedName name="steel">NA()</definedName>
    <definedName name="steel_hysd">NA()</definedName>
    <definedName name="steel_mildbar">NA()</definedName>
    <definedName name="STEEL_WOODEN_SCAFFOLDING">'[53]BACK BONE'!$EI$1:$EI$8</definedName>
    <definedName name="steelcenA">NA()</definedName>
    <definedName name="steelcenB">NA()</definedName>
    <definedName name="steelcenpb">NA()</definedName>
    <definedName name="sth">NA()</definedName>
    <definedName name="stock">NA()</definedName>
    <definedName name="stone">[145]stone!$A$1:$N$202</definedName>
    <definedName name="stone_dust">NA()</definedName>
    <definedName name="Stone_matrix">NA()</definedName>
    <definedName name="STONEDUST">NA()</definedName>
    <definedName name="stoneld">"[222]leads!#ref!"</definedName>
    <definedName name="STONES_UPTO_25MM">'[53]BASIC DATA'!$B$547:$B$557</definedName>
    <definedName name="STONEWARE_SP1">'[53]BASIC DATA'!$B$390:$B$398</definedName>
    <definedName name="STONEWARE_SP2">'[53]BASIC DATA'!$B$399:$B$407</definedName>
    <definedName name="STONEWARE_SP3">'[53]BASIC DATA'!$B$408:$B$416</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[146]MRATES!$H$52</definedName>
    <definedName name="SUMFINAL">NA()</definedName>
    <definedName name="summar">[48]data!#REF!</definedName>
    <definedName name="summary">[48]data!#REF!</definedName>
    <definedName name="SUMP">NA()</definedName>
    <definedName name="sumrisk">NA()</definedName>
    <definedName name="sun">[72]DATA_PRG!$H$180</definedName>
    <definedName name="SUNLOAD">[29]MRATES!$AD$11</definedName>
    <definedName name="Sunshade_0_6_m_wide">NA()</definedName>
    <definedName name="Sunshade_0_8_m_wide">NA()</definedName>
    <definedName name="Sunshade_1_0_m_wide">NA()</definedName>
    <definedName name="sunshade_width">'[68]data existing_do not delete'!$A$98:$A$100</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#REF!</definedName>
    <definedName name="sware2">#REF!</definedName>
    <definedName name="swc">NA()</definedName>
    <definedName name="swci">NA()</definedName>
    <definedName name="SWFR">NA()</definedName>
    <definedName name="SWG">NA()</definedName>
    <definedName name="Sy">NA()</definedName>
    <definedName name="t">NA()</definedName>
    <definedName name="t_beam">[72]DATA_PRG!$H$166</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'[50]abs road'!#REF!</definedName>
    <definedName name="tailpiece">[63]maya!$B$343:$B$348</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hidden="1">#REF!</definedName>
    <definedName name="td">NA()</definedName>
    <definedName name="TECV">NA()</definedName>
    <definedName name="TEI">NA()</definedName>
    <definedName name="TEI_8">NA()</definedName>
    <definedName name="tekmal">#REF!</definedName>
    <definedName name="temp">[6]r!$F$2</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'[76]DATA-ABSTRACT'!$A$11:$B$13</definedName>
    <definedName name="TOPDOMEONETOSIX">#REF!</definedName>
    <definedName name="TOPDOMESEVENTOTHIRTEEN">#REF!</definedName>
    <definedName name="topl">NA()</definedName>
    <definedName name="topn">NA()</definedName>
    <definedName name="TOPRINGGIRDERONETOSIX">#REF!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'[53]BASIC DATA'!$B$631:$B$648</definedName>
    <definedName name="TPR">NA()</definedName>
    <definedName name="TQBM">NA()</definedName>
    <definedName name="TQEW">"[384]r_det!#ref!"</definedName>
    <definedName name="TQGSB">NA()</definedName>
    <definedName name="TQVCC">NA()</definedName>
    <definedName name="TQVRCC">NA()</definedName>
    <definedName name="TQWBM">[127]R_Det!#REF!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#REF!</definedName>
    <definedName name="usd">[147]Summary!#REF!</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[63]maya!$A$247:$A$273</definedName>
    <definedName name="VALVES">NA()</definedName>
    <definedName name="vandy">"[442]footings!#ref!"</definedName>
    <definedName name="var">#REF!</definedName>
    <definedName name="vara">NA()</definedName>
    <definedName name="vark">NA()</definedName>
    <definedName name="VAT">[29]MRATES!$C$37</definedName>
    <definedName name="vat_name">NA()</definedName>
    <definedName name="vat_rate">NA()</definedName>
    <definedName name="VATCESS">NA()</definedName>
    <definedName name="vatname">NA()</definedName>
    <definedName name="VB">{"'ridftotal'!$A$4:$S$27"}</definedName>
    <definedName name="vc">NA()</definedName>
    <definedName name="vcc">NA()</definedName>
    <definedName name="vcdfe">NA()</definedName>
    <definedName name="ver">#REF!</definedName>
    <definedName name="ver.con">[148]detls!$A$3:$O$18</definedName>
    <definedName name="vertical">[92]detls!$A$3:$O$18</definedName>
    <definedName name="VGFSS">#REF!</definedName>
    <definedName name="vh">NA()</definedName>
    <definedName name="Vibchr">NA()</definedName>
    <definedName name="vibrater">'[33]SSR 2014-15 Rates'!$E$63</definedName>
    <definedName name="vibrating_concrete">NA()</definedName>
    <definedName name="Vibrating_Roller">NA()</definedName>
    <definedName name="Vibratory_Roller">NA()</definedName>
    <definedName name="vil">[72]DATA_PRG!$B$4</definedName>
    <definedName name="vitrified">NA()</definedName>
    <definedName name="VITRIFIED_TILES">'[53]BUILDING ITEMS'!$C$43:$C$53</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[121]Labour!$D$14</definedName>
    <definedName name="vwf">[12]DATA_PRG!$H$326</definedName>
    <definedName name="Vz">NA()</definedName>
    <definedName name="w">#REF!</definedName>
    <definedName name="w3e">NA()</definedName>
    <definedName name="Was">NA()</definedName>
    <definedName name="wasi">NA()</definedName>
    <definedName name="water">'[33]SSR 2014-15 Rates'!$E$61</definedName>
    <definedName name="Water_Tanker">NA()</definedName>
    <definedName name="waterproof_paint">NA()</definedName>
    <definedName name="wbag">NA()</definedName>
    <definedName name="wbs">NA()</definedName>
    <definedName name="wbsi">NA()</definedName>
    <definedName name="wc">[62]r!$F$48</definedName>
    <definedName name="wcc">"[447]leads!$j$8"</definedName>
    <definedName name="wd">NA()</definedName>
    <definedName name="wdd">"[449]rateanalysis!$a$1:$ay$65536"</definedName>
    <definedName name="wdtd">NA()</definedName>
    <definedName name="we">#REF!</definedName>
    <definedName name="wei">NA()</definedName>
    <definedName name="Wet_Mix_Plant">NA()</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'[53]BASIC DATA'!$B$586:$B$601</definedName>
    <definedName name="word">NA()</definedName>
    <definedName name="work">NA()</definedName>
    <definedName name="wp">NA()</definedName>
    <definedName name="wr">NA()</definedName>
    <definedName name="wrb">NA()</definedName>
    <definedName name="wrbi">NA()</definedName>
    <definedName name="wrn.detailed." hidden="1">{#N/A,#N/A,FALSE,"no"}</definedName>
    <definedName name="wrn_detailed_">NA()</definedName>
    <definedName name="wrn_pl_">NA()</definedName>
    <definedName name="wrn_pl_td_">NA()</definedName>
    <definedName name="ws">[72]DATA_PRG!$F$371</definedName>
    <definedName name="wsss">#REF!</definedName>
    <definedName name="wsw">NA()</definedName>
    <definedName name="wtd">NA()</definedName>
    <definedName name="ww">[73]DATA_PRG!$H$328</definedName>
    <definedName name="WWEEW">#REF!</definedName>
    <definedName name="wwi">NA()</definedName>
    <definedName name="wwknr">#REF!</definedName>
    <definedName name="www">NA()</definedName>
    <definedName name="wwwwwwwwwwwwwwwww">"[71]material!#ref!"</definedName>
    <definedName name="wwwwwwwwwwwwwwwwwwww">"[71]material!#ref!"</definedName>
    <definedName name="wz">NA()</definedName>
    <definedName name="x" hidden="1">'[39]final abstract'!#REF!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[20]hdpe_basic!$G$37</definedName>
    <definedName name="xhb2258">NA()</definedName>
    <definedName name="xhb25010">NA()</definedName>
    <definedName name="xhb2504">NA()</definedName>
    <definedName name="xhb2506">[20]hdpe_basic!$G$38</definedName>
    <definedName name="xhb2508">NA()</definedName>
    <definedName name="xhb28010">NA()</definedName>
    <definedName name="xhb2804">NA()</definedName>
    <definedName name="xhb2806">[20]hdpe_basic!$G$39</definedName>
    <definedName name="xhb2808">NA()</definedName>
    <definedName name="xhb31510">NA()</definedName>
    <definedName name="xhb3154">NA()</definedName>
    <definedName name="xhb3156">[20]hdpe_basic!$G$40</definedName>
    <definedName name="xhb3158">NA()</definedName>
    <definedName name="xhb6310">NA()</definedName>
    <definedName name="xhb634">[20]hdpe_basic!$G$14</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10">NA()</definedName>
    <definedName name="xpb1604">[20]pvc_basic!$G$19</definedName>
    <definedName name="xpb1606">[20]pvc_basic!$G$33</definedName>
    <definedName name="xpb18010">NA()</definedName>
    <definedName name="xpb1804">[20]pvc_basic!$G$20</definedName>
    <definedName name="xpb1806">[20]pvc_basic!$G$34</definedName>
    <definedName name="xpb20010">NA()</definedName>
    <definedName name="xpb2004">NA()</definedName>
    <definedName name="xpb2006">[20]pvc_basic!$G$35</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[20]pvc_basic!$G$41</definedName>
    <definedName name="xpb6311">[149]pvc_basic!$G$41</definedName>
    <definedName name="xpb634">NA()</definedName>
    <definedName name="xpb636">[20]pvc_basic!$G$27</definedName>
    <definedName name="xpb7510">[20]pvc_basic!$G$42</definedName>
    <definedName name="xpb754">[20]pvc_basic!$G$14</definedName>
    <definedName name="xpb756">[20]pvc_basic!$G$28</definedName>
    <definedName name="xpb9010">NA()</definedName>
    <definedName name="xpb904">[20]pvc_basic!$G$15</definedName>
    <definedName name="xpb906">[20]pvc_basic!$G$29</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#REF!</definedName>
    <definedName name="xxx">#REF!</definedName>
    <definedName name="xxx_8">NA()</definedName>
    <definedName name="xxxbxb">NA()</definedName>
    <definedName name="xxxx">#REF!</definedName>
    <definedName name="XXXXX">"[453]data!#ref!"</definedName>
    <definedName name="xxxxxx">"[454]data!#ref!"</definedName>
    <definedName name="xxxxxxx">"[455]data!#ref!"</definedName>
    <definedName name="y">NA()</definedName>
    <definedName name="ycode">'[150]0000000000000'!$D$3</definedName>
    <definedName name="year">NA()</definedName>
    <definedName name="yearssr">[145]index!$A$1:$M$2</definedName>
    <definedName name="YEN">NA()</definedName>
    <definedName name="ypr">"[459]data!#ref!"</definedName>
    <definedName name="ys">NA()</definedName>
    <definedName name="YTR">[72]DATA_PRG!$B$4</definedName>
    <definedName name="yturtyhfh">#REF!</definedName>
    <definedName name="yu">NA()</definedName>
    <definedName name="YY">[72]DATA_PRG!$H$5</definedName>
    <definedName name="YYYY">#REF!</definedName>
    <definedName name="yyyyy">NA()</definedName>
    <definedName name="yyyyyyyyyyyyy">"[71]material!#ref!"</definedName>
    <definedName name="z" hidden="1">'[39]final abstract'!#REF!</definedName>
    <definedName name="zam">NA()</definedName>
    <definedName name="zcr">NA()</definedName>
    <definedName name="ZEROTOSIX">NA()</definedName>
    <definedName name="Zins_Garantee">NA()</definedName>
    <definedName name="Zins_Monat">NA()</definedName>
    <definedName name="Zinz_ÖKB">NA()</definedName>
    <definedName name="Zip">#REF!</definedName>
    <definedName name="ZSW">[72]DATA_PRG!$H$351</definedName>
    <definedName name="zxy">NA()</definedName>
    <definedName name="zz">NA()</definedName>
    <definedName name="전체">NA()</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掛率">NA()</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C6" i="1" s="1"/>
  <c r="H6" i="1"/>
  <c r="J6" i="1"/>
  <c r="B7" i="1"/>
  <c r="C7" i="1" s="1"/>
  <c r="H7" i="1"/>
  <c r="J7" i="1"/>
  <c r="B8" i="1"/>
  <c r="C8" i="1" s="1"/>
  <c r="H8" i="1"/>
  <c r="J8" i="1"/>
  <c r="O8" i="1"/>
  <c r="B9" i="1"/>
  <c r="C9" i="1" s="1"/>
  <c r="H9" i="1"/>
  <c r="J9" i="1"/>
  <c r="O9" i="1"/>
  <c r="B10" i="1"/>
  <c r="C10" i="1" s="1"/>
  <c r="H10" i="1"/>
  <c r="J10" i="1"/>
  <c r="O10" i="1"/>
  <c r="B11" i="1"/>
  <c r="C11" i="1" s="1"/>
  <c r="H11" i="1"/>
  <c r="J11" i="1"/>
  <c r="B12" i="1"/>
  <c r="C12" i="1" s="1"/>
  <c r="H12" i="1"/>
  <c r="J12" i="1"/>
  <c r="B13" i="1"/>
  <c r="C13" i="1" s="1"/>
  <c r="H13" i="1"/>
  <c r="J13" i="1"/>
  <c r="B14" i="1"/>
  <c r="C14" i="1" s="1"/>
  <c r="H14" i="1"/>
  <c r="J14" i="1"/>
  <c r="B15" i="1"/>
  <c r="C15" i="1" s="1"/>
  <c r="H15" i="1"/>
  <c r="J15" i="1"/>
  <c r="B16" i="1"/>
  <c r="C16" i="1" s="1"/>
  <c r="H16" i="1"/>
  <c r="J16" i="1"/>
  <c r="B17" i="1"/>
  <c r="C17" i="1" s="1"/>
  <c r="H17" i="1"/>
  <c r="I17" i="1"/>
  <c r="J17" i="1" s="1"/>
  <c r="B18" i="1"/>
  <c r="C18" i="1" s="1"/>
  <c r="H18" i="1"/>
  <c r="I18" i="1"/>
  <c r="J18" i="1" s="1"/>
  <c r="B19" i="1"/>
  <c r="C19" i="1" s="1"/>
  <c r="H19" i="1"/>
  <c r="J19" i="1"/>
  <c r="B20" i="1"/>
  <c r="C20" i="1" s="1"/>
  <c r="H20" i="1"/>
  <c r="I20" i="1"/>
  <c r="J20" i="1" s="1"/>
  <c r="B21" i="1"/>
  <c r="C21" i="1" s="1"/>
  <c r="H21" i="1"/>
  <c r="J21" i="1"/>
  <c r="B22" i="1"/>
  <c r="C22" i="1" s="1"/>
  <c r="H22" i="1"/>
  <c r="J22" i="1"/>
  <c r="B23" i="1"/>
  <c r="C23" i="1" s="1"/>
  <c r="H23" i="1"/>
  <c r="J23" i="1"/>
  <c r="B24" i="1"/>
  <c r="C24" i="1" s="1"/>
  <c r="H24" i="1"/>
  <c r="J24" i="1"/>
  <c r="B25" i="1"/>
  <c r="C25" i="1" s="1"/>
  <c r="H25" i="1"/>
  <c r="I25" i="1"/>
  <c r="J25" i="1" s="1"/>
  <c r="B26" i="1"/>
  <c r="C26" i="1" s="1"/>
  <c r="H26" i="1"/>
  <c r="J26" i="1"/>
  <c r="B27" i="1"/>
  <c r="C27" i="1" s="1"/>
  <c r="H27" i="1"/>
  <c r="I27" i="1"/>
  <c r="J27" i="1" s="1"/>
  <c r="B28" i="1"/>
  <c r="C28" i="1" s="1"/>
  <c r="H28" i="1"/>
  <c r="J28" i="1"/>
  <c r="B29" i="1"/>
  <c r="C29" i="1" s="1"/>
  <c r="H29" i="1"/>
  <c r="I29" i="1"/>
  <c r="J29" i="1"/>
  <c r="B30" i="1"/>
  <c r="C30" i="1" s="1"/>
  <c r="H30" i="1"/>
  <c r="J30" i="1"/>
  <c r="B31" i="1"/>
  <c r="C31" i="1" s="1"/>
  <c r="H31" i="1"/>
  <c r="I31" i="1"/>
  <c r="J31" i="1" s="1"/>
  <c r="B32" i="1"/>
  <c r="C32" i="1" s="1"/>
  <c r="H32" i="1"/>
  <c r="J32" i="1"/>
  <c r="B33" i="1"/>
  <c r="C33" i="1" s="1"/>
  <c r="H33" i="1"/>
  <c r="J33" i="1"/>
  <c r="B34" i="1"/>
  <c r="C34" i="1" s="1"/>
  <c r="H34" i="1"/>
  <c r="J34" i="1"/>
  <c r="B35" i="1"/>
  <c r="C35" i="1" s="1"/>
  <c r="H35" i="1"/>
  <c r="J35" i="1"/>
  <c r="B36" i="1"/>
  <c r="C36" i="1" s="1"/>
  <c r="H36" i="1"/>
  <c r="J36" i="1"/>
  <c r="B37" i="1"/>
  <c r="C37" i="1" s="1"/>
  <c r="J37" i="1"/>
  <c r="B38" i="1"/>
  <c r="C38" i="1" s="1"/>
  <c r="J38" i="1"/>
  <c r="B39" i="1"/>
  <c r="C39" i="1" s="1"/>
  <c r="H39" i="1"/>
  <c r="J39" i="1"/>
  <c r="B40" i="1"/>
  <c r="C40" i="1" s="1"/>
  <c r="H40" i="1"/>
  <c r="J40" i="1"/>
  <c r="B41" i="1"/>
  <c r="C41" i="1" s="1"/>
  <c r="H41" i="1"/>
  <c r="J41" i="1"/>
  <c r="B42" i="1"/>
  <c r="C42" i="1" s="1"/>
  <c r="H42" i="1"/>
  <c r="J42" i="1"/>
  <c r="B43" i="1"/>
  <c r="C43" i="1" s="1"/>
  <c r="H43" i="1"/>
  <c r="J43" i="1"/>
  <c r="B44" i="1"/>
  <c r="C44" i="1" s="1"/>
  <c r="H44" i="1"/>
  <c r="J44" i="1"/>
  <c r="B45" i="1"/>
  <c r="C45" i="1" s="1"/>
  <c r="H45" i="1"/>
  <c r="J45" i="1"/>
  <c r="B46" i="1"/>
  <c r="C46" i="1" s="1"/>
  <c r="H46" i="1"/>
  <c r="J46" i="1"/>
  <c r="B47" i="1"/>
  <c r="C47" i="1" s="1"/>
  <c r="H47" i="1"/>
  <c r="J47" i="1"/>
  <c r="B48" i="1"/>
  <c r="C48" i="1" s="1"/>
  <c r="H48" i="1"/>
  <c r="J48" i="1"/>
  <c r="B49" i="1"/>
  <c r="C49" i="1" s="1"/>
  <c r="H49" i="1"/>
  <c r="J49" i="1"/>
  <c r="B50" i="1"/>
  <c r="C50" i="1" s="1"/>
  <c r="H50" i="1"/>
  <c r="J50" i="1"/>
  <c r="B51" i="1"/>
  <c r="C51" i="1" s="1"/>
  <c r="H51" i="1"/>
  <c r="J51" i="1"/>
  <c r="C52" i="1"/>
  <c r="C53" i="1"/>
  <c r="B54" i="1"/>
  <c r="C54" i="1" s="1"/>
  <c r="H54" i="1"/>
  <c r="J54" i="1"/>
  <c r="B55" i="1"/>
  <c r="C55" i="1" s="1"/>
  <c r="H55" i="1"/>
  <c r="J55" i="1"/>
  <c r="B56" i="1"/>
  <c r="C56" i="1" s="1"/>
  <c r="H56" i="1"/>
  <c r="J56" i="1"/>
  <c r="B57" i="1"/>
  <c r="C57" i="1" s="1"/>
  <c r="H57" i="1"/>
  <c r="J57" i="1"/>
  <c r="B58" i="1"/>
  <c r="C58" i="1" s="1"/>
  <c r="H58" i="1"/>
  <c r="J58" i="1"/>
  <c r="B59" i="1"/>
  <c r="C59" i="1" s="1"/>
  <c r="H59" i="1"/>
  <c r="J59" i="1"/>
  <c r="B60" i="1"/>
  <c r="C60" i="1" s="1"/>
  <c r="H60" i="1"/>
  <c r="J60" i="1"/>
  <c r="B61" i="1"/>
  <c r="C61" i="1" s="1"/>
  <c r="H61" i="1"/>
  <c r="J61" i="1"/>
  <c r="B62" i="1"/>
  <c r="C62" i="1" s="1"/>
  <c r="H62" i="1"/>
  <c r="J62" i="1"/>
  <c r="B63" i="1"/>
  <c r="C63" i="1" s="1"/>
  <c r="H63" i="1"/>
  <c r="J63" i="1"/>
  <c r="B64" i="1"/>
  <c r="C64" i="1" s="1"/>
  <c r="H64" i="1"/>
  <c r="B65" i="1"/>
  <c r="C65" i="1" s="1"/>
  <c r="H65" i="1"/>
  <c r="J65" i="1"/>
  <c r="B66" i="1"/>
  <c r="C66" i="1" s="1"/>
  <c r="H66" i="1"/>
  <c r="J66" i="1"/>
  <c r="B67" i="1"/>
  <c r="C67" i="1" s="1"/>
  <c r="H67" i="1"/>
  <c r="J67" i="1"/>
  <c r="B68" i="1"/>
  <c r="C68" i="1" s="1"/>
  <c r="H68" i="1"/>
  <c r="J68" i="1"/>
  <c r="B69" i="1"/>
  <c r="C69" i="1" s="1"/>
  <c r="H69" i="1"/>
  <c r="J69" i="1"/>
  <c r="B70" i="1"/>
  <c r="C70" i="1" s="1"/>
  <c r="H70" i="1"/>
  <c r="J70" i="1"/>
  <c r="B71" i="1"/>
  <c r="C71" i="1" s="1"/>
  <c r="H71" i="1"/>
  <c r="J71" i="1"/>
  <c r="B72" i="1"/>
  <c r="C72" i="1" s="1"/>
  <c r="H72" i="1"/>
  <c r="J72" i="1"/>
  <c r="B73" i="1"/>
  <c r="C73" i="1" s="1"/>
  <c r="H73" i="1"/>
  <c r="J73" i="1"/>
  <c r="B74" i="1"/>
  <c r="C74" i="1" s="1"/>
  <c r="H74" i="1"/>
  <c r="J74" i="1"/>
  <c r="B75" i="1"/>
  <c r="C75" i="1" s="1"/>
  <c r="H75" i="1"/>
  <c r="J75" i="1"/>
  <c r="B76" i="1"/>
  <c r="C76" i="1" s="1"/>
  <c r="H76" i="1"/>
  <c r="J76" i="1"/>
  <c r="B77" i="1"/>
  <c r="C77" i="1" s="1"/>
  <c r="H77" i="1"/>
  <c r="J77" i="1"/>
  <c r="B78" i="1"/>
  <c r="C78" i="1" s="1"/>
  <c r="H78" i="1"/>
  <c r="J78" i="1"/>
  <c r="B79" i="1"/>
  <c r="C79" i="1" s="1"/>
  <c r="H79" i="1"/>
  <c r="J79" i="1"/>
  <c r="B80" i="1"/>
  <c r="C80" i="1" s="1"/>
  <c r="H80" i="1"/>
  <c r="J80" i="1"/>
  <c r="B81" i="1"/>
  <c r="C81" i="1" s="1"/>
  <c r="H81" i="1"/>
  <c r="J81" i="1"/>
  <c r="B82" i="1"/>
  <c r="C82" i="1" s="1"/>
  <c r="H82" i="1"/>
  <c r="J82" i="1"/>
  <c r="B83" i="1"/>
  <c r="C83" i="1" s="1"/>
  <c r="H83" i="1"/>
  <c r="B84" i="1"/>
  <c r="C84" i="1" s="1"/>
  <c r="H84" i="1"/>
  <c r="J84" i="1"/>
  <c r="B85" i="1"/>
  <c r="C85" i="1" s="1"/>
  <c r="H85" i="1"/>
  <c r="J85" i="1"/>
  <c r="B86" i="1"/>
  <c r="C86" i="1" s="1"/>
  <c r="H86" i="1"/>
  <c r="J86" i="1"/>
  <c r="B87" i="1"/>
  <c r="C87" i="1" s="1"/>
  <c r="H87" i="1"/>
  <c r="J87" i="1"/>
  <c r="C88" i="1"/>
  <c r="C89" i="1"/>
  <c r="B90" i="1"/>
  <c r="C90" i="1" s="1"/>
  <c r="H90" i="1"/>
  <c r="J90" i="1"/>
  <c r="B91" i="1"/>
  <c r="C91" i="1" s="1"/>
  <c r="H91" i="1"/>
  <c r="J91" i="1"/>
  <c r="B92" i="1"/>
  <c r="C92" i="1" s="1"/>
  <c r="H92" i="1"/>
  <c r="J92" i="1"/>
  <c r="B93" i="1"/>
  <c r="C93" i="1" s="1"/>
  <c r="H93" i="1"/>
  <c r="J93" i="1"/>
  <c r="B94" i="1"/>
  <c r="C94" i="1" s="1"/>
  <c r="H94" i="1"/>
  <c r="J94" i="1"/>
  <c r="B95" i="1"/>
  <c r="C95" i="1" s="1"/>
  <c r="H95" i="1"/>
  <c r="J95" i="1"/>
  <c r="B96" i="1"/>
  <c r="C96" i="1" s="1"/>
  <c r="H96" i="1"/>
  <c r="J96" i="1"/>
  <c r="B97" i="1"/>
  <c r="C97" i="1" s="1"/>
  <c r="H97" i="1"/>
  <c r="J97" i="1"/>
  <c r="B98" i="1"/>
  <c r="C98" i="1" s="1"/>
  <c r="H98" i="1"/>
  <c r="J98" i="1"/>
  <c r="B99" i="1"/>
  <c r="C99" i="1" s="1"/>
  <c r="H99" i="1"/>
  <c r="J99" i="1"/>
  <c r="B100" i="1"/>
  <c r="C100" i="1" s="1"/>
  <c r="H100" i="1"/>
  <c r="J100" i="1"/>
  <c r="B101" i="1"/>
  <c r="C101" i="1" s="1"/>
  <c r="H101" i="1"/>
  <c r="J101" i="1"/>
  <c r="B102" i="1"/>
  <c r="C102" i="1" s="1"/>
  <c r="H102" i="1"/>
  <c r="J102" i="1"/>
  <c r="B103" i="1"/>
  <c r="C103" i="1" s="1"/>
  <c r="H103" i="1"/>
  <c r="J103" i="1"/>
  <c r="C104" i="1"/>
  <c r="J104" i="1"/>
  <c r="C105" i="1"/>
  <c r="B106" i="1"/>
  <c r="C106" i="1" s="1"/>
  <c r="H106" i="1"/>
  <c r="J106" i="1"/>
  <c r="B107" i="1"/>
  <c r="C107" i="1" s="1"/>
  <c r="H107" i="1"/>
  <c r="J107" i="1"/>
  <c r="B108" i="1"/>
  <c r="C108" i="1" s="1"/>
  <c r="H108" i="1"/>
  <c r="J108" i="1"/>
  <c r="B109" i="1"/>
  <c r="C109" i="1" s="1"/>
  <c r="H109" i="1"/>
  <c r="J109" i="1"/>
  <c r="B110" i="1"/>
  <c r="C110" i="1" s="1"/>
  <c r="H110" i="1"/>
  <c r="J110" i="1"/>
  <c r="B111" i="1"/>
  <c r="C111" i="1" s="1"/>
  <c r="H111" i="1"/>
  <c r="J111" i="1"/>
  <c r="B112" i="1"/>
  <c r="C112" i="1" s="1"/>
  <c r="H112" i="1"/>
  <c r="J112" i="1"/>
  <c r="B113" i="1"/>
  <c r="C113" i="1" s="1"/>
  <c r="H113" i="1"/>
  <c r="J113" i="1"/>
  <c r="B114" i="1"/>
  <c r="C114" i="1" s="1"/>
  <c r="H114" i="1"/>
  <c r="J114" i="1"/>
  <c r="B115" i="1"/>
  <c r="C115" i="1" s="1"/>
  <c r="H115" i="1"/>
  <c r="J115" i="1"/>
  <c r="B116" i="1"/>
  <c r="C116" i="1" s="1"/>
  <c r="H116" i="1"/>
  <c r="J116" i="1"/>
  <c r="B117" i="1"/>
  <c r="C117" i="1" s="1"/>
  <c r="H117" i="1"/>
  <c r="J117" i="1"/>
  <c r="B118" i="1"/>
  <c r="C118" i="1" s="1"/>
  <c r="H118" i="1"/>
  <c r="J118" i="1"/>
  <c r="B119" i="1"/>
  <c r="C119" i="1"/>
  <c r="H119" i="1"/>
  <c r="J119" i="1"/>
  <c r="B120" i="1"/>
  <c r="C120" i="1"/>
  <c r="H120" i="1"/>
  <c r="J120" i="1"/>
  <c r="B121" i="1"/>
  <c r="C121" i="1"/>
  <c r="H121" i="1"/>
  <c r="J121" i="1"/>
  <c r="B122" i="1"/>
  <c r="C122" i="1"/>
  <c r="H122" i="1"/>
  <c r="J122" i="1"/>
  <c r="B123" i="1"/>
  <c r="C123" i="1"/>
  <c r="H123" i="1"/>
  <c r="J123" i="1"/>
  <c r="B124" i="1"/>
  <c r="C124" i="1"/>
  <c r="H124" i="1"/>
  <c r="J124" i="1"/>
  <c r="B125" i="1"/>
  <c r="C125" i="1"/>
  <c r="H125" i="1"/>
  <c r="J125" i="1"/>
  <c r="B126" i="1"/>
  <c r="C126" i="1"/>
  <c r="H126" i="1"/>
  <c r="J126" i="1"/>
  <c r="B127" i="1"/>
  <c r="C127" i="1"/>
  <c r="H127" i="1"/>
  <c r="J127" i="1"/>
  <c r="B128" i="1"/>
  <c r="C128" i="1"/>
  <c r="H128" i="1"/>
  <c r="J128" i="1"/>
  <c r="B129" i="1"/>
  <c r="C129" i="1"/>
  <c r="H129" i="1"/>
  <c r="J129" i="1"/>
  <c r="B130" i="1"/>
  <c r="C130" i="1"/>
  <c r="H130" i="1"/>
  <c r="J130" i="1"/>
  <c r="B131" i="1"/>
  <c r="C131" i="1"/>
  <c r="H131" i="1"/>
  <c r="J131" i="1"/>
  <c r="B132" i="1"/>
  <c r="C132" i="1"/>
  <c r="H132" i="1"/>
  <c r="J132" i="1"/>
  <c r="B133" i="1"/>
  <c r="C133" i="1"/>
  <c r="H133" i="1"/>
  <c r="J133" i="1"/>
  <c r="B134" i="1"/>
  <c r="C134" i="1"/>
  <c r="H134" i="1"/>
  <c r="J134" i="1"/>
  <c r="B135" i="1"/>
  <c r="C135" i="1"/>
  <c r="H135" i="1"/>
  <c r="J135" i="1"/>
  <c r="B136" i="1"/>
  <c r="C136" i="1"/>
  <c r="H136" i="1"/>
  <c r="J136" i="1"/>
  <c r="B137" i="1"/>
  <c r="C137" i="1"/>
  <c r="H137" i="1"/>
  <c r="J137" i="1"/>
  <c r="B138" i="1"/>
  <c r="C138" i="1"/>
  <c r="H138" i="1"/>
  <c r="J138" i="1"/>
  <c r="B139" i="1"/>
  <c r="C139" i="1"/>
  <c r="H139" i="1"/>
  <c r="J139" i="1"/>
  <c r="B140" i="1"/>
  <c r="C140" i="1"/>
  <c r="H140" i="1"/>
  <c r="J140" i="1"/>
  <c r="B141" i="1"/>
  <c r="C141" i="1"/>
  <c r="H141" i="1"/>
  <c r="J141" i="1"/>
  <c r="B142" i="1"/>
  <c r="C142" i="1"/>
  <c r="H142" i="1"/>
  <c r="J142" i="1"/>
  <c r="B143" i="1"/>
  <c r="C143" i="1"/>
  <c r="H143" i="1"/>
  <c r="J143" i="1"/>
  <c r="B144" i="1"/>
  <c r="C144" i="1"/>
  <c r="H144" i="1"/>
  <c r="J144" i="1"/>
  <c r="B145" i="1"/>
  <c r="C145" i="1"/>
  <c r="H145" i="1"/>
  <c r="J145" i="1"/>
  <c r="B146" i="1"/>
  <c r="C146" i="1"/>
  <c r="H146" i="1"/>
  <c r="J146" i="1"/>
  <c r="B147" i="1"/>
  <c r="C147" i="1"/>
  <c r="H147" i="1"/>
  <c r="J147" i="1"/>
  <c r="B148" i="1"/>
  <c r="C148" i="1"/>
  <c r="H148" i="1"/>
  <c r="J148" i="1"/>
  <c r="B149" i="1"/>
  <c r="C149" i="1"/>
  <c r="H149" i="1"/>
  <c r="J149" i="1"/>
  <c r="C150" i="1"/>
  <c r="H150" i="1"/>
  <c r="L150" i="1" s="1"/>
  <c r="M150" i="1" s="1"/>
  <c r="C151" i="1"/>
  <c r="B152" i="1"/>
  <c r="C152" i="1" s="1"/>
  <c r="H152" i="1"/>
  <c r="I152" i="1"/>
  <c r="B153" i="1"/>
  <c r="C153" i="1" s="1"/>
  <c r="H153" i="1"/>
  <c r="B154" i="1"/>
  <c r="C154" i="1"/>
  <c r="H154" i="1"/>
  <c r="B155" i="1"/>
  <c r="C155" i="1" s="1"/>
  <c r="H155" i="1"/>
  <c r="J155" i="1"/>
  <c r="C156" i="1"/>
  <c r="J156" i="1"/>
  <c r="C157" i="1"/>
  <c r="B158" i="1"/>
  <c r="C158" i="1" s="1"/>
  <c r="H158" i="1"/>
  <c r="J158" i="1"/>
  <c r="B159" i="1"/>
  <c r="C159" i="1" s="1"/>
  <c r="H159" i="1"/>
  <c r="J159" i="1"/>
  <c r="B160" i="1"/>
  <c r="C160" i="1" s="1"/>
  <c r="H160" i="1"/>
  <c r="J160" i="1"/>
  <c r="B161" i="1"/>
  <c r="C161" i="1" s="1"/>
  <c r="H161" i="1"/>
  <c r="J161" i="1"/>
  <c r="B162" i="1"/>
  <c r="C162" i="1" s="1"/>
  <c r="H162" i="1"/>
  <c r="J162" i="1"/>
  <c r="C163" i="1"/>
  <c r="J163" i="1"/>
  <c r="C164" i="1"/>
  <c r="B165" i="1"/>
  <c r="C165" i="1" s="1"/>
  <c r="H165" i="1"/>
  <c r="J165" i="1"/>
  <c r="B166" i="1"/>
  <c r="C166" i="1" s="1"/>
  <c r="H166" i="1"/>
  <c r="J166" i="1"/>
  <c r="B167" i="1"/>
  <c r="C167" i="1" s="1"/>
  <c r="H167" i="1"/>
  <c r="J167" i="1"/>
  <c r="B168" i="1"/>
  <c r="C168" i="1" s="1"/>
  <c r="H168" i="1"/>
  <c r="J168" i="1"/>
  <c r="B169" i="1"/>
  <c r="C169" i="1" s="1"/>
  <c r="H169" i="1"/>
  <c r="J169" i="1"/>
  <c r="B170" i="1"/>
  <c r="C170" i="1" s="1"/>
  <c r="H170" i="1"/>
  <c r="J170" i="1"/>
  <c r="B171" i="1"/>
  <c r="C171" i="1" s="1"/>
  <c r="H171" i="1"/>
  <c r="J171" i="1"/>
  <c r="B172" i="1"/>
  <c r="C172" i="1" s="1"/>
  <c r="H172" i="1"/>
  <c r="J172" i="1"/>
  <c r="B173" i="1"/>
  <c r="C173" i="1" s="1"/>
  <c r="H173" i="1"/>
  <c r="J173" i="1"/>
  <c r="B174" i="1"/>
  <c r="C174" i="1" s="1"/>
  <c r="H174" i="1"/>
  <c r="J174" i="1"/>
  <c r="B175" i="1"/>
  <c r="C175" i="1" s="1"/>
  <c r="H175" i="1"/>
  <c r="J175" i="1"/>
  <c r="B176" i="1"/>
  <c r="C176" i="1" s="1"/>
  <c r="H176" i="1"/>
  <c r="J176" i="1"/>
  <c r="B177" i="1"/>
  <c r="C177" i="1" s="1"/>
  <c r="H177" i="1"/>
  <c r="J177" i="1"/>
  <c r="B178" i="1"/>
  <c r="C178" i="1" s="1"/>
  <c r="H178" i="1"/>
  <c r="J178" i="1"/>
  <c r="B179" i="1"/>
  <c r="C179" i="1" s="1"/>
  <c r="H179" i="1"/>
  <c r="J179" i="1"/>
  <c r="B180" i="1"/>
  <c r="C180" i="1" s="1"/>
  <c r="H180" i="1"/>
  <c r="J180" i="1"/>
  <c r="B181" i="1"/>
  <c r="C181" i="1" s="1"/>
  <c r="H181" i="1"/>
  <c r="J181" i="1"/>
  <c r="B182" i="1"/>
  <c r="C182" i="1" s="1"/>
  <c r="H182" i="1"/>
  <c r="J182" i="1"/>
  <c r="B183" i="1"/>
  <c r="C183" i="1" s="1"/>
  <c r="H183" i="1"/>
  <c r="J183" i="1"/>
  <c r="B184" i="1"/>
  <c r="C184" i="1" s="1"/>
  <c r="H184" i="1"/>
  <c r="J184" i="1"/>
  <c r="B185" i="1"/>
  <c r="C185" i="1" s="1"/>
  <c r="H185" i="1"/>
  <c r="J185" i="1"/>
  <c r="B186" i="1"/>
  <c r="C186" i="1" s="1"/>
  <c r="H186" i="1"/>
  <c r="J186" i="1"/>
  <c r="B187" i="1"/>
  <c r="C187" i="1" s="1"/>
  <c r="H187" i="1"/>
  <c r="J187" i="1"/>
  <c r="B188" i="1"/>
  <c r="C188" i="1" s="1"/>
  <c r="H188" i="1"/>
  <c r="J188" i="1"/>
  <c r="B189" i="1"/>
  <c r="C189" i="1" s="1"/>
  <c r="H189" i="1"/>
  <c r="J189" i="1"/>
  <c r="B190" i="1"/>
  <c r="C190" i="1" s="1"/>
  <c r="H190" i="1"/>
  <c r="J190" i="1"/>
  <c r="B191" i="1"/>
  <c r="C191" i="1" s="1"/>
  <c r="H191" i="1"/>
  <c r="J191" i="1"/>
  <c r="B192" i="1"/>
  <c r="C192" i="1" s="1"/>
  <c r="H192" i="1"/>
  <c r="B193" i="1"/>
  <c r="C193" i="1"/>
  <c r="H193" i="1"/>
  <c r="J193" i="1"/>
  <c r="B194" i="1"/>
  <c r="C194" i="1"/>
  <c r="H194" i="1"/>
  <c r="J194" i="1"/>
  <c r="B195" i="1"/>
  <c r="C195" i="1"/>
  <c r="H195" i="1"/>
  <c r="J195" i="1"/>
  <c r="B196" i="1"/>
  <c r="C196" i="1"/>
  <c r="H196" i="1"/>
  <c r="J196" i="1"/>
  <c r="B197" i="1"/>
  <c r="C197" i="1"/>
  <c r="H197" i="1"/>
  <c r="J197" i="1"/>
  <c r="B198" i="1"/>
  <c r="C198" i="1"/>
  <c r="H198" i="1"/>
  <c r="J198" i="1"/>
  <c r="C199" i="1"/>
  <c r="H199" i="1"/>
  <c r="C200" i="1"/>
  <c r="B201" i="1"/>
  <c r="C201" i="1" s="1"/>
  <c r="H201" i="1"/>
  <c r="J201" i="1"/>
  <c r="B202" i="1"/>
  <c r="C202" i="1" s="1"/>
  <c r="H202" i="1"/>
  <c r="J202" i="1"/>
  <c r="B203" i="1"/>
  <c r="C203" i="1" s="1"/>
  <c r="H203" i="1"/>
  <c r="J203" i="1"/>
  <c r="B204" i="1"/>
  <c r="C204" i="1" s="1"/>
  <c r="H204" i="1"/>
  <c r="J204" i="1"/>
  <c r="B205" i="1"/>
  <c r="C205" i="1" s="1"/>
  <c r="H205" i="1"/>
  <c r="J205" i="1"/>
  <c r="B206" i="1"/>
  <c r="C206" i="1" s="1"/>
  <c r="H206" i="1"/>
  <c r="J206" i="1"/>
  <c r="B207" i="1"/>
  <c r="C207" i="1" s="1"/>
  <c r="H207" i="1"/>
  <c r="J207" i="1"/>
  <c r="B208" i="1"/>
  <c r="C208" i="1" s="1"/>
  <c r="H208" i="1"/>
  <c r="J208" i="1"/>
  <c r="B209" i="1"/>
  <c r="C209" i="1" s="1"/>
  <c r="H209" i="1"/>
  <c r="J209" i="1"/>
  <c r="B210" i="1"/>
  <c r="C210" i="1" s="1"/>
  <c r="H210" i="1"/>
  <c r="J210" i="1"/>
  <c r="B211" i="1"/>
  <c r="C211" i="1" s="1"/>
  <c r="H211" i="1"/>
  <c r="J211" i="1"/>
  <c r="B212" i="1"/>
  <c r="C212" i="1" s="1"/>
  <c r="H212" i="1"/>
  <c r="J212" i="1"/>
  <c r="B213" i="1"/>
  <c r="C213" i="1" s="1"/>
  <c r="H213" i="1"/>
  <c r="J213" i="1"/>
  <c r="B214" i="1"/>
  <c r="C214" i="1" s="1"/>
  <c r="H214" i="1"/>
  <c r="J214" i="1"/>
  <c r="B215" i="1"/>
  <c r="C215" i="1" s="1"/>
  <c r="H215" i="1"/>
  <c r="J215" i="1"/>
  <c r="B216" i="1"/>
  <c r="C216" i="1" s="1"/>
  <c r="H216" i="1"/>
  <c r="J216" i="1"/>
  <c r="B217" i="1"/>
  <c r="C217" i="1" s="1"/>
  <c r="H217" i="1"/>
  <c r="J217" i="1"/>
  <c r="B218" i="1"/>
  <c r="B219" i="1"/>
  <c r="B220" i="1"/>
  <c r="H221" i="1"/>
  <c r="J221" i="1"/>
  <c r="H222" i="1"/>
  <c r="J222" i="1"/>
  <c r="H223" i="1"/>
  <c r="J223" i="1"/>
  <c r="H224" i="1"/>
  <c r="J224" i="1"/>
  <c r="H225" i="1"/>
  <c r="J225" i="1"/>
  <c r="H226" i="1"/>
  <c r="J226" i="1"/>
  <c r="H227" i="1"/>
  <c r="J227" i="1"/>
  <c r="H228" i="1"/>
  <c r="J228" i="1"/>
  <c r="H229" i="1"/>
  <c r="J229" i="1"/>
  <c r="H230" i="1"/>
  <c r="J230" i="1"/>
  <c r="H231" i="1"/>
  <c r="J231" i="1"/>
  <c r="H233" i="1"/>
  <c r="J233" i="1"/>
  <c r="G234" i="1"/>
  <c r="H234" i="1" s="1"/>
  <c r="J234" i="1"/>
  <c r="H235" i="1"/>
  <c r="J235" i="1"/>
  <c r="H236" i="1"/>
  <c r="J236" i="1"/>
  <c r="H237" i="1"/>
  <c r="J237" i="1"/>
  <c r="H238" i="1"/>
  <c r="J238" i="1"/>
  <c r="H239" i="1"/>
  <c r="J239" i="1"/>
  <c r="H240" i="1"/>
  <c r="J240" i="1"/>
  <c r="H241" i="1"/>
  <c r="J241" i="1"/>
  <c r="H242" i="1"/>
  <c r="J242" i="1"/>
  <c r="H243" i="1"/>
  <c r="J243" i="1"/>
  <c r="H244" i="1"/>
  <c r="J244" i="1"/>
  <c r="H245" i="1"/>
  <c r="J245" i="1"/>
  <c r="H246" i="1"/>
  <c r="J246" i="1"/>
  <c r="H247" i="1"/>
  <c r="J247" i="1"/>
  <c r="H248" i="1"/>
  <c r="J248" i="1"/>
  <c r="H249" i="1"/>
  <c r="J249" i="1"/>
  <c r="H250" i="1"/>
  <c r="J250" i="1"/>
  <c r="H251" i="1"/>
  <c r="J251" i="1"/>
  <c r="H252" i="1"/>
  <c r="J252" i="1"/>
  <c r="H253" i="1"/>
  <c r="J253" i="1"/>
  <c r="H254" i="1"/>
  <c r="J254" i="1"/>
  <c r="H255" i="1"/>
  <c r="J255" i="1"/>
  <c r="H256" i="1"/>
  <c r="J256" i="1"/>
  <c r="J257" i="1"/>
  <c r="H259" i="1"/>
  <c r="J259" i="1"/>
  <c r="H260" i="1"/>
  <c r="J260" i="1"/>
  <c r="H262" i="1"/>
  <c r="J262" i="1"/>
  <c r="H263" i="1"/>
  <c r="J263" i="1"/>
  <c r="H264" i="1"/>
  <c r="J264" i="1"/>
  <c r="H265" i="1"/>
  <c r="J265" i="1"/>
  <c r="H266" i="1"/>
  <c r="J266" i="1"/>
  <c r="H267" i="1"/>
  <c r="J267" i="1"/>
  <c r="H268" i="1"/>
  <c r="J268" i="1"/>
  <c r="H269" i="1"/>
  <c r="J269" i="1"/>
  <c r="H270" i="1"/>
  <c r="J270" i="1"/>
  <c r="H271" i="1"/>
  <c r="J271" i="1"/>
  <c r="H272" i="1"/>
  <c r="J272" i="1"/>
  <c r="H273" i="1"/>
  <c r="J273" i="1"/>
  <c r="H275" i="1"/>
  <c r="I275" i="1"/>
  <c r="J275" i="1" s="1"/>
  <c r="J276" i="1" s="1"/>
  <c r="J299" i="1" s="1"/>
  <c r="H276" i="1"/>
  <c r="H282" i="1"/>
  <c r="J282" i="1"/>
  <c r="H283" i="1"/>
  <c r="J283" i="1"/>
  <c r="H284" i="1"/>
  <c r="J284" i="1"/>
  <c r="H285" i="1"/>
  <c r="J285" i="1"/>
  <c r="H287" i="1"/>
  <c r="J287" i="1"/>
  <c r="H288" i="1"/>
  <c r="J288" i="1"/>
  <c r="H289" i="1"/>
  <c r="J289" i="1"/>
  <c r="H290" i="1"/>
  <c r="J290" i="1"/>
  <c r="H291" i="1"/>
  <c r="J291" i="1"/>
  <c r="H292" i="1"/>
  <c r="J292" i="1"/>
  <c r="H293" i="1"/>
  <c r="J293" i="1"/>
  <c r="H294" i="1"/>
  <c r="J294" i="1"/>
  <c r="H295" i="1"/>
  <c r="J295" i="1"/>
  <c r="H296" i="1"/>
  <c r="J296" i="1"/>
  <c r="H297" i="1"/>
  <c r="J297" i="1"/>
  <c r="H298" i="1"/>
  <c r="J298" i="1"/>
  <c r="J309" i="1"/>
  <c r="H218" i="1" l="1"/>
  <c r="H88" i="1"/>
  <c r="L88" i="1" s="1"/>
  <c r="J218" i="1"/>
  <c r="H163" i="1"/>
  <c r="H156" i="1"/>
  <c r="J199" i="1"/>
  <c r="H52" i="1"/>
  <c r="N52" i="1" s="1"/>
  <c r="H257" i="1"/>
  <c r="H299" i="1" s="1"/>
  <c r="H104" i="1"/>
  <c r="H219" i="1" s="1"/>
  <c r="J88" i="1"/>
  <c r="J52" i="1"/>
  <c r="J219" i="1" l="1"/>
  <c r="J300" i="1" s="1"/>
  <c r="H300" i="1"/>
</calcChain>
</file>

<file path=xl/sharedStrings.xml><?xml version="1.0" encoding="utf-8"?>
<sst xmlns="http://schemas.openxmlformats.org/spreadsheetml/2006/main" count="567" uniqueCount="306">
  <si>
    <r>
      <t>COMPARITIVE STATEMENT FOR REVISED ESTIMATE OF IVF-5</t>
    </r>
    <r>
      <rPr>
        <b/>
        <vertAlign val="superscript"/>
        <sz val="16"/>
        <color rgb="FF000000"/>
        <rFont val="Arial"/>
        <family val="2"/>
      </rPr>
      <t>TH</t>
    </r>
    <r>
      <rPr>
        <b/>
        <sz val="16"/>
        <color rgb="FF000000"/>
        <rFont val="Arial"/>
        <family val="2"/>
      </rPr>
      <t xml:space="preserve"> FLOOR, MCH BUILDING, GANDHI HOSPITAL</t>
    </r>
  </si>
  <si>
    <t>Item S.No</t>
  </si>
  <si>
    <t>Item Code</t>
  </si>
  <si>
    <t>DESCRIPTION</t>
  </si>
  <si>
    <t>As Per WorkDone Estimate</t>
  </si>
  <si>
    <t>QTY</t>
  </si>
  <si>
    <t>UNIT</t>
  </si>
  <si>
    <t>RATE</t>
  </si>
  <si>
    <t>AMOUNT RS.</t>
  </si>
  <si>
    <t>EQUIPMENT</t>
  </si>
  <si>
    <t>No</t>
  </si>
  <si>
    <t>Lot</t>
  </si>
  <si>
    <t>PART-A</t>
  </si>
  <si>
    <t>CIVIL WORKS</t>
  </si>
  <si>
    <t>Cum</t>
  </si>
  <si>
    <t>Sqm</t>
  </si>
  <si>
    <t>MT</t>
  </si>
  <si>
    <t>sqm</t>
  </si>
  <si>
    <t>Rmt</t>
  </si>
  <si>
    <t>PLUMBING WORKS</t>
  </si>
  <si>
    <t>ELECTRICAL WORKS</t>
  </si>
  <si>
    <t>Pts</t>
  </si>
  <si>
    <t>ELV Works</t>
  </si>
  <si>
    <t>Job</t>
  </si>
  <si>
    <t>Fire Fighting Works</t>
  </si>
  <si>
    <t>Air Conditioning Works</t>
  </si>
  <si>
    <t>Set</t>
  </si>
  <si>
    <t>MGPS WORKs</t>
  </si>
  <si>
    <t>each</t>
  </si>
  <si>
    <t>Equipment Supplemental Works</t>
  </si>
  <si>
    <t>Nos</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</si>
  <si>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</si>
  <si>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Supply of a Sample collection chair of size 800x580x700 mm, meeting medical standards, featuring adjustable height and tilt padded armrests, and durable upholstery, suitable for comfortable patient positioning during blood donation or phlebotomy procedures. The chair is made from mild steel with good finish. The chair to be of easy to manoeuvre and transport and of light weight.</t>
  </si>
  <si>
    <t>Supply and installation of Stainless Steel 304 grade CSSD Rectangular Working table of size 1200x480x1050 mm with inbuilt sink of size 450x380x300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</si>
  <si>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Writing board made of Pressed wood coated with melamine surface. It has 900mm writing surface height, 1200mm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</si>
  <si>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SS-304 working table of size 685x685x762 mm with I type support inner frame SS-304 pipe of size 40x40x1.5 mm, and top with 1.5 mm thick SS-304 sheet. All four legs equipped with adjustable nylone bushes.</t>
  </si>
  <si>
    <t>SS-304 working table of size 457x457x762 mm with I type support inner frame SS-304 pipe of size 40x40x1.5 mm, and top with 1.5 mm thick SS-304 sheet. All four legs equipped with adjustable nylone bushes.</t>
  </si>
  <si>
    <t>SS-304 working table of size 610x610x762 mm with I type support inner frame SS-304 pipe of size 40x40x1.5 mm, and top with 1.5 mm thick SS-304 sheet. All four legs equipped with adjustable nylone bushes.</t>
  </si>
  <si>
    <t>SS-304 working table of size 660x610x762 mm with I type support inner frame SS-304 pipe of size 40x40x1.5 mm, and top with 1.5 mm thick SS-304 sheet. All four legs equipped with adjustable nylone bushes.</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</si>
  <si>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</si>
  <si>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The Multipurpose Electro Hydraulic Mobile OT Table is designed for gynecological surgical procedures, featuring a wide range of adjustments for optimal patient positioning. It offers precise control with movement controls at the side of the table and a wired remote control handset and features like S. S. Arm Rest, Anaesthetic Screen, Lithotomy Leg Holders with Stirr-Ups, Leather Wristlets, Padded Leg Rest, Anti-static mattress, and an additional Poly-urethane mattress. Built with a Stainless Steel 304 frame and bottom, it ensures durability. The table top, reinforced with three-section stainless steel and radiolucent capabilities, allows for comprehensive patient support. Its flexibility includes 360° rotation, adjustable Trendelenburg, Reversed Trendelenburg, Head Section, Back Section, and Leg Section. Physical specifications include a 1900 mm x 525 mm top with an elevation range of 640mm to 1040mm, supporting patients up to 140 kg. Environmental considerations ensure operational efficiency in various conditions.</t>
  </si>
  <si>
    <t>PART-B</t>
  </si>
  <si>
    <t>Civil Supplementary Works</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</si>
  <si>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Old Cement Mortor (Plaster)</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</si>
  <si>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</si>
  <si>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</si>
  <si>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</si>
  <si>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2"/>
        <rFont val="Arial"/>
        <family val="2"/>
      </rPr>
      <t>o</t>
    </r>
    <r>
      <rPr>
        <sz val="12"/>
        <rFont val="Arial"/>
        <family val="2"/>
      </rPr>
      <t>C to 45</t>
    </r>
    <r>
      <rPr>
        <vertAlign val="superscript"/>
        <sz val="12"/>
        <rFont val="Arial"/>
        <family val="2"/>
      </rPr>
      <t>o</t>
    </r>
    <r>
      <rPr>
        <sz val="12"/>
        <rFont val="Arial"/>
        <family val="2"/>
      </rPr>
      <t>C.</t>
    </r>
  </si>
  <si>
    <t>Supply and placing of the Design mix concrete M25 grade corresponding to IS 456:2000 with min cement content of 380 kgs per 1 cum of concrete using Weigh Batecher/Concrete mixer with 20 mm graded machine crushed hard granite metal (coarse aggregate - as per part 1 to part8) from approved quarry including cost and conveyance of all materials cement, fine aggregate etc.</t>
  </si>
  <si>
    <t>Supply and fixing of Dress Hangers of size 450mm length with 8 Nos hooks, each capped with plastic protective cap (in change rooms).</t>
  </si>
  <si>
    <t>Supplying and fixing Rectangular Mirror Frameless of size
457 .2 mm x 609.6 mm (in change rooms).</t>
  </si>
  <si>
    <t>Supply of Venetian blinds Vertical blinds with all accessories.</t>
  </si>
  <si>
    <t>Name Plates (Room Names) as approved by the Engineer In-charge.</t>
  </si>
  <si>
    <t>Supply and fixing of High Quality IVF Procedural photos placed between two transparent acrylic boards fixed with studs at four corners to the PVC frame placed on DBs.</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</si>
  <si>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</si>
  <si>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</si>
  <si>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r>
      <rPr>
        <b/>
        <sz val="12"/>
        <rFont val="Arial"/>
        <family val="2"/>
      </rPr>
      <t>Providing and fixing PVC frames</t>
    </r>
    <r>
      <rPr>
        <sz val="12"/>
        <rFont val="Arial"/>
        <family val="2"/>
      </rPr>
      <t xml:space="preserve"> on the walls for covering the area over DB Boxes with 12 mm PVC sheets in a box section of 60mm thick including neccesary accessories.</t>
    </r>
  </si>
  <si>
    <r>
      <t xml:space="preserve">Providing and fixing of </t>
    </r>
    <r>
      <rPr>
        <b/>
        <sz val="12"/>
        <rFont val="Arial"/>
        <family val="2"/>
      </rPr>
      <t>Door Frame panneling with 18mm BWP 710 Gurjan Ply and 8mm thick beeding half rounded on the both sides</t>
    </r>
    <r>
      <rPr>
        <sz val="12"/>
        <rFont val="Arial"/>
        <family val="2"/>
      </rPr>
      <t xml:space="preserve"> with 1mm thick laminate Finish with necessary handware and Polishing.</t>
    </r>
  </si>
  <si>
    <t>Providing and fixing the 60mm Thick Box framing as the back support for the name plate installed of 18mm BWP 710 Gurjan and 1mm thick high glossy laminate finish</t>
  </si>
  <si>
    <t>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t>
  </si>
  <si>
    <t>Providing and fixing Aluminium Extruded Section Body Tubular Type Hydraulic Door Closer (IS: 3564) with double speed adjustment with
necessary accessories and screws etc. complete.
Make: Haffele</t>
  </si>
  <si>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</si>
  <si>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</si>
  <si>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Iob</t>
  </si>
  <si>
    <t xml:space="preserve">Supply of Sun Control film to the glazed windows 
partition including labour charges. </t>
  </si>
  <si>
    <t>Plumbing Supplemental Works</t>
  </si>
  <si>
    <r>
      <t xml:space="preserve">Supplying and fixing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
    </r>
    <r>
      <rPr>
        <b/>
        <sz val="12"/>
        <rFont val="Arial"/>
        <family val="2"/>
      </rPr>
      <t xml:space="preserve">Tata or Zenith </t>
    </r>
    <r>
      <rPr>
        <sz val="12"/>
        <rFont val="Arial"/>
        <family val="2"/>
      </rPr>
      <t xml:space="preserve">make or equivalent. </t>
    </r>
  </si>
  <si>
    <t>Electrical Supplemental Works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</si>
  <si>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</si>
  <si>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</si>
  <si>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Labour charges for fixing of ceiling fan and regulator including transportation and giving connections with twin core wire etc., complete. 
Makes  :  Finolex  /  RR  Kabel  /  Havells  /  Polycab  /  GM  / Million  /  V-Guard  /  Gold  Medal  /  HPL  / RPG.</t>
  </si>
  <si>
    <t>Supply and fixing of Anchor fastner with fan hook / Providing MS Fan hook with grouting and cement plastering.</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</si>
  <si>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</si>
  <si>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</si>
  <si>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</si>
  <si>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</si>
  <si>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External Profile light at Name Plate</t>
  </si>
  <si>
    <t>Fire Fighting Supplimental Works</t>
  </si>
  <si>
    <t>Supply, Installation and Commissioning of Addressable fire alarm Panel which consists of display board which will have 160 Character Display with Touch key pad, Mother board which will have ARM CORTEX M3 32 Bit Processor, Inbuilt RS-485 Networking Circuit for peer to peer networking, Inbuilt USB 2.0 Port for upload and download the Configuration tools, Two inbuilt programmable inputs, Two inbuilt NAC's, and Three Programmable Relays, and 4 Loop Card circuits. power Supply, Installation and Commissioning Board which will have SMPS fully protected board, which its operates on 120 to 220V AC ‡ 10% with 50/60 Hz, battery backup 24V DC with built-in charger. the panel have IP-50 rating Optional: for BMS integration thru MODBUS converter, Graphical Software, Software for TCP/IP Module, provision for GSM based Auto dialler, provision for printer thru compatible module, Approval: UL Listed, Make: Ravel</t>
  </si>
  <si>
    <t>Air Conditioning Supplimental Works</t>
  </si>
  <si>
    <t>Supply &amp; Installation of MS Angle for Duct Support, Cable Tray Support and Condensing Unit Stand of size 40 X 40 x 5 mm Thick.</t>
  </si>
  <si>
    <t>Kg</t>
  </si>
  <si>
    <t>Supply &amp; Installation of MS Angle for Duct Support, Cable Tray Support and Condensing Unit Stand of size 25 X 25 x 5 mm Thick.</t>
  </si>
  <si>
    <t>Supply and installation of  Canvas Connections For AHUS</t>
  </si>
  <si>
    <t>MGPS Supplemental Works</t>
  </si>
  <si>
    <r>
      <rPr>
        <b/>
        <u/>
        <sz val="12"/>
        <rFont val="Arial"/>
        <family val="2"/>
      </rPr>
      <t>Fully Automatic Control Panel for Oxygen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Oxygen supply</t>
    </r>
  </si>
  <si>
    <r>
      <rPr>
        <b/>
        <u/>
        <sz val="12"/>
        <rFont val="Arial"/>
        <family val="2"/>
      </rPr>
      <t xml:space="preserve">Trigas Emergency Manifold:
</t>
    </r>
    <r>
      <rPr>
        <sz val="12"/>
        <rFont val="Arial"/>
        <family val="2"/>
      </rPr>
      <t xml:space="preserve">SITC of </t>
    </r>
    <r>
      <rPr>
        <b/>
        <sz val="12"/>
        <rFont val="Arial"/>
        <family val="2"/>
      </rPr>
      <t xml:space="preserve">Emergency Trigas Manifold maximum for 1+1 </t>
    </r>
    <r>
      <rPr>
        <sz val="12"/>
        <rFont val="Arial"/>
        <family val="2"/>
      </rPr>
      <t>D-type Gas Cylinders complete with separate NRVs, tail pipes and brass fittings for each cylinders.</t>
    </r>
  </si>
  <si>
    <r>
      <rPr>
        <b/>
        <u/>
        <sz val="12"/>
        <rFont val="Arial"/>
        <family val="2"/>
      </rPr>
      <t>Fully Automatic Control Panel for Trigas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</si>
  <si>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Fully Automatic Control Panel for CO2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</si>
  <si>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 xml:space="preserve">CO2 Manifold
</t>
    </r>
    <r>
      <rPr>
        <sz val="12"/>
        <rFont val="Arial"/>
        <family val="2"/>
      </rPr>
      <t xml:space="preserve">SITC of </t>
    </r>
    <r>
      <rPr>
        <b/>
        <sz val="12"/>
        <rFont val="Arial"/>
        <family val="2"/>
      </rPr>
      <t xml:space="preserve">EmergencyCO2 Manifold maximum for 2 </t>
    </r>
    <r>
      <rPr>
        <sz val="12"/>
        <rFont val="Arial"/>
        <family val="2"/>
      </rPr>
      <t>D-type Gas Cylinders complete with separate NRVs, Copper tail pipes and brass fittings for each cylinders with double stage double gauge high pressure regulator</t>
    </r>
  </si>
  <si>
    <r>
      <t xml:space="preserve">SITC of </t>
    </r>
    <r>
      <rPr>
        <b/>
        <sz val="12"/>
        <rFont val="Arial"/>
        <family val="2"/>
      </rPr>
      <t xml:space="preserve">Medical Air-4 Outlet </t>
    </r>
    <r>
      <rPr>
        <sz val="12"/>
        <rFont val="Arial"/>
        <family val="2"/>
      </rPr>
      <t>with matching probe as per HTM-2022/02-01 of UK/ NFPA 99C of USA as per enclosed technical Specification.</t>
    </r>
  </si>
  <si>
    <r>
      <t xml:space="preserve">12 mm Valve for 12 mm OD Pipe
</t>
    </r>
    <r>
      <rPr>
        <b/>
        <sz val="12"/>
        <rFont val="Arial"/>
        <family val="2"/>
      </rPr>
      <t>Note: New item added</t>
    </r>
  </si>
  <si>
    <t>Nos.</t>
  </si>
  <si>
    <r>
      <t xml:space="preserve">Supply and installation of 46.7 liter size </t>
    </r>
    <r>
      <rPr>
        <b/>
        <sz val="12"/>
        <rFont val="Arial"/>
        <family val="2"/>
      </rPr>
      <t>CO2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</si>
  <si>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</si>
  <si>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Trigas</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</si>
  <si>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N2O</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</si>
  <si>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GRAND TOTAL</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</si>
  <si>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MGMH Petlaburj</t>
  </si>
  <si>
    <t>Supply and fixing of Main IVF logo with LED acrylic board fixed with LEDs inside and electrical connections as approved by the Engineer In-charge.</t>
  </si>
  <si>
    <t>Supply and fixing of Main Entrance LED 3D Acrylic letter board fixed with LEDs inside and electrical connections as approved by the Engineer In-charge.</t>
  </si>
  <si>
    <t>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</si>
  <si>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</si>
  <si>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Supply and fixing of FP Metal Enclosure with IP 20 Protection DB Make with 1 No 63A, 10 KA FP MCB including internal connection and labour charges for Flush Mounting etc.,complete. 
Makes of Enclousure : Legrand
MCB Makes : Legrand-DX3</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</si>
  <si>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24 HP</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</si>
  <si>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2.0 TR – 4 way at MGMH Petlaburj</t>
  </si>
  <si>
    <t>Modular Double skin floor mounted EUROVENT Certified Air Handling Unit 4400CFM / 11.0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11.0TR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</si>
  <si>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11.0 TR capacity at MGMH Petlaburj</t>
  </si>
  <si>
    <t>Supply and Installing change room Cubicles, at MGM Warangal GENERAL SPECIFICATIONS: Thickness of Compact Laminate: 12 mm Thick Colour of HPL Boards :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</si>
  <si>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 Warangal</t>
  </si>
  <si>
    <t>Supply,  installation,  testing  and  commissioning  of  1  no  of  Access  control system  with  egress  switch,  Power  Cable,  communication  cable  to  control panel with necessary required items Etc. at MGM Warangal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</si>
  <si>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1.25 TR at MGM Warangal</t>
  </si>
  <si>
    <t>Ovum Aspiration Pumps at MGM Warangal</t>
  </si>
  <si>
    <t>IVF Test tube Warmers at MGM Warangal</t>
  </si>
  <si>
    <t>DICOM  compatible  fully  digital,  compact,  portable,  Ultrasound  Scan Machine Colour Doppler at MGM Warangal</t>
  </si>
  <si>
    <t>Multipurpose Electro hydraulic with manual override mobile OT Table, with divided  leg  section  suitable  for  all  Gynaecological  surgical  procedures, complete with 5cm Mattress and corded handset at MGM Warangal</t>
  </si>
  <si>
    <t>LED procedure Lights Double dome at MGM Warangal</t>
  </si>
  <si>
    <t>LED procedure Lights Single dome  at MGM Warangal</t>
  </si>
  <si>
    <t>IVF Workstation with LAF at MGM Warangal</t>
  </si>
  <si>
    <t>IVF Ant vibration Table for procedure at MGM Warangal</t>
  </si>
  <si>
    <t>CO2 Incubators at MGM Warangal</t>
  </si>
  <si>
    <t>Trigas bench Top Incubators for Human Embryo culture at MGM Warangal</t>
  </si>
  <si>
    <t>Trinocular Stereozoom Microscope at MGM Warangal</t>
  </si>
  <si>
    <t>ICSI Micro manipulator with Inverted Microscope at MGM Warangal</t>
  </si>
  <si>
    <t>IVF Laser System at MGM Warangal</t>
  </si>
  <si>
    <t>IVF Thermometer at MGM Warangal</t>
  </si>
  <si>
    <t>CO2 Cylinder and Manifold at MGM Warangal</t>
  </si>
  <si>
    <t>CO2 and O2 Analyzer at MGM Warangal</t>
  </si>
  <si>
    <t>PH Meter at MGM Warangal</t>
  </si>
  <si>
    <t>VOC Meter for ART Lab at MGM Warangal</t>
  </si>
  <si>
    <t>Sperm Counting Makler Chamber at MGM Warangal</t>
  </si>
  <si>
    <t>Binocular Microscope for Semen Analysis at MGM Warangal</t>
  </si>
  <si>
    <t>Laminar flow cabinet with Andrology Work station at MGM Warangal</t>
  </si>
  <si>
    <t>Clinical Centrifuge machine for Andrology at MGM Warangal</t>
  </si>
  <si>
    <t>Dry Incubators at MGM Warangal</t>
  </si>
  <si>
    <t>Pipetter and Denudation system at MGM Warangal</t>
  </si>
  <si>
    <t>Pharmaceutical Refrigerator at MGM Warangal</t>
  </si>
  <si>
    <t>Cryocans with wheels at MGM Warangal</t>
  </si>
  <si>
    <t>Defibrillator at MGM Warangal</t>
  </si>
  <si>
    <t>7 Para Patient Monitor at MGM Warangal</t>
  </si>
  <si>
    <t>Suction machine at MGM Warangal</t>
  </si>
  <si>
    <t>Anaesthesia Work station at MGM Warangal</t>
  </si>
  <si>
    <t>Autoclave at MGM Warangal</t>
  </si>
  <si>
    <t>Operative Hysteroscopy and Resectoscope Set Machine at MGM Warangal</t>
  </si>
  <si>
    <t>Operative Laparoscopy Set at MGM Warangal</t>
  </si>
  <si>
    <t>Multifunctional Printer at MGM Warangal</t>
  </si>
  <si>
    <t>Ultrasound Examination Couch at MGM Warangal</t>
  </si>
  <si>
    <t>Laptop for Office usage at MGM Warangal</t>
  </si>
  <si>
    <t>Reception Table at MGM Warangal</t>
  </si>
  <si>
    <t>Reception chair at MGM Warangal</t>
  </si>
  <si>
    <t>Filing Cabinet at MGM Warangal</t>
  </si>
  <si>
    <t>Patient Seating 3 in 1 model at MGM Warangal</t>
  </si>
  <si>
    <t>Consultant Chair at MGM Warangal</t>
  </si>
  <si>
    <t>Patient Chair at MGM Warangal</t>
  </si>
  <si>
    <t>Small Trolley at MGM Warangal</t>
  </si>
  <si>
    <t>Big Trolley at MGM Warangal</t>
  </si>
  <si>
    <t>Wall Storage Cabinets at MGM Warangal</t>
  </si>
  <si>
    <t>Office Table at MGM Warangal</t>
  </si>
  <si>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at  MGM Warangal</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</si>
  <si>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 Warangal</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</si>
  <si>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 1.50x2.60M at MGM Warangal</t>
  </si>
  <si>
    <t>Conveyance of un-useful excavated earth to a distance of 21 KM for disposal including hire charges of T and P, labour charges etc., complete for finished item of work. Dismantled Brick masonry  at MGM Warangal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</si>
  <si>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5th Floor at MGM Warangal</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</si>
  <si>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509.5th Floor at MGM Warangal</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</si>
  <si>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5th Floor at MGM Warangal</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</si>
  <si>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5th Floor at MGM Warangal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</si>
  <si>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5th Floor at MGM Warangal</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</si>
  <si>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</si>
  <si>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 Warangal</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</si>
  <si>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 Warangal</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</si>
  <si>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 Warangal</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</si>
  <si>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 Warangal</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</si>
  <si>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 Warangal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</si>
  <si>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5th Floor at MGM Warangal</t>
  </si>
  <si>
    <t>Flooring with non-skid full body ceramic floor tiles of size 300mm x 300mm and  thickness  between  7  -  8mm  1st  quality  conforming  to  IS:  13711,  IS: 13712,  IS:  13630  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 Warangal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</si>
  <si>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5th floor. at MGM Warangal</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</si>
  <si>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5th Floor at MGM Warangal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</si>
  <si>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5th floor Internal walls. at MGM Warangal</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</si>
  <si>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APSS  No.1200,  1207  and  1211.  at MGM Warangal</t>
  </si>
  <si>
    <t>Supply  and  application  of  one  coat  water  based  cement  primer  of  interior grade   I  and  two   coats   of  water  based  PU  paint  having  anti-bacterial applications content less than 50 grams/litre for internal walls including cost and  conveyance  of  all  materials  to  site,  sales  and  other  taxes,  incidental, operational  and  all  labour  charges  etc.,  and  complete  for  finished  item  of work in 5th floor. at MGM Warangal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</si>
  <si>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5th floor. at MGM Warangal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</si>
  <si>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 Warangal</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</si>
  <si>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 Warangal</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</si>
  <si>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 Warangal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</si>
  <si>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MGM Warangal</t>
  </si>
  <si>
    <t>Supply and installation of Extruded Aluminium Coving at MGM Warangal</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</si>
  <si>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 Warangal</t>
  </si>
  <si>
    <t>Supply, installation, testing and commissioning of 16 G GI powder coated suitable  single  person  entry  air  shower  as  per  Technical Specifications  at MGM Warangal</t>
  </si>
  <si>
    <t>Supply,  installation,  Testing  and  Commissioning  of  Static  Pass  Boxes  of Size  450X450mm  with  1.2mm  thick  SS  304  Mat  finish  ,  with  interlock doors, UV light On when doors closed condition. As per clean room standard and requirement. at MGM Warangal</t>
  </si>
  <si>
    <t>Supplying and fixing 15 mm brass body CP  finish bib tap of not less than 300  grams  weight  screw  type  full  turn  with   internal/external  threaded connection  conforming  to  IS  8931  as  approved  by  the  Engineer-In-Charge including  cost  and  conveyance  of  all  materials,  labour  charges,  overheads and  contractors  profit  complete  for  finished  item  of  work  in  all  floors.  at MGM Warangal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</si>
  <si>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 complete for finished item of work at all floor levels. 15.90mm OD pipe at MGM Warangal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</si>
  <si>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 Warangal</t>
  </si>
  <si>
    <t>Supplying and fixing of SWR PVC pipes Prince/Sudhakar/ 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 Warangal</t>
  </si>
  <si>
    <t>Supplying and fixing of SWR PVC pipes Prince/Sudhakar/Kisan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 Warangal</t>
  </si>
  <si>
    <t>Supplying  and  fixing  Bronze  Gate/  Globe  valve  as  per  IS  -  778  Class  -  I, Indian  make  heavy  type  including  cost  and  conveyance  of  all  materials  , labour charges , overheads and contractors profit complete for finished item of work. 25mm Nominal bore at MGM Warangal</t>
  </si>
  <si>
    <t>Supplying  and  fixing  of  4inches  101.6mm  multi  floor  trap  with  jali  - UPVC/SWR pipe fittings as per site requirements with standard practice for all  floors  including  cost  and  conveyance  of  all  materials  to  site,  labour charges ,etc., complete for finished item of work. at MGM Warangal</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</si>
  <si>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for finished item of work at MGM Warangal</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</si>
  <si>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 Warangal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</si>
  <si>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 Warangal</t>
  </si>
  <si>
    <t>Supplying and fixing CP finish brass soap dish of approved make ISI quality including cost and conveyance of all materials, labour charges for fixing, for finished item of work in all floors at MGM Warangal</t>
  </si>
  <si>
    <t>Supplying and fixing TV shape mirror with plastic frame of size 609.6mm x 457.2mm,  plywood  back  with  NP  screws  1st  quality  including  cost  and conveyance of all materials, labour charges, for finished item of work in all floors. at MGM Warangal</t>
  </si>
  <si>
    <t>Supplying and fixing of CP finish brass wall mounted towel ring at MGM Warangal</t>
  </si>
  <si>
    <t>Supplying and fixing 15 mm brass body CP finish self closing tap push type conforming  to  IS  1711  as  approved  by  the  Engineer-In-Charge  including cost and conveyance of all materials, labour charges, complete for finished item of work in all floors. at MGM Warangal</t>
  </si>
  <si>
    <t>Supply and laying of ISI 25mm outer dia medium grade with IS:9537-part 3 rigid PVC pipe concealed in wall with all required PVC / Metallic Junction Boxes including masonry work and labour charges etc.,      Makes: Sudhakar
/ Precision /Universal/ Modi / Million Plast. at MGM Warangal</t>
  </si>
  <si>
    <t>Supply and laying of ISI 25mm outer dia medium grade with IS:9537-part 3 rigid  PVC  pipe  surface  on  wall  with  all  required  PVC  /  Metallic  Junction Boxes including masonry work and labour charges etc., Makes: Sudhakar
/ Precision /Universal/ Modi / Million Plast. at MGM Warangal</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</si>
  <si>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MGM Warangal</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</si>
  <si>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MGM Warangal</t>
  </si>
  <si>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MGM Warangal</t>
  </si>
  <si>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MGM Warangal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</si>
  <si>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MGM Warangal</t>
  </si>
  <si>
    <t>Supply and run of 1 of 22 /0.3mm 1.5 Sq.mm FRLS / HFFR P.V.C. insulated flexible copper cable in existing conduit pipe for earth continuity including all  labour  charges  etc.,  complete.  Makes  of  wires:  Finolex/  RR  Cable/ Havells/ Polycab/ HPL. at MGM Warangal</t>
  </si>
  <si>
    <t>Supply and run of 3 of 2.5 sq.mm 36/0.3mm phase neutral and earth FRLS / HFFR  PVC  insulated  flexible  copper  cable  in  existing  conduit  pipe  for individual   lighting   circuits   including   labour   charges   etc.,   complete   as required  for  switch  boards.  Makes  of  wires:  Finolex/  RR  Cable/  Havells/ Polycab/ HPL. at MGM Warangal</t>
  </si>
  <si>
    <t>Supply and 3 runs of 4.0 sq mm 56/0.3 mm phase neutral and earth FRLS / HFFR PVC insulated flexible copper cable in existing conduit pipe including labour  charges  etc.,  complete  for  16A  sockets.  Makes  of  wires:  Finolex/ RR Cable/ Havells/ Polycab/ HPL. at MGM Warangal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</si>
  <si>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 Warangal</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</si>
  <si>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 Warangal</t>
  </si>
  <si>
    <t>Supply and fixing of DP Metal Enclosure with  IP 20 Protection DB Make with  1  No  20A,  10  KA  DP  MCB  Make:  Legrand  /  Schneider  including internal  connection  and  labour  charges  for  Flush  Mounting  etc.,  complete. Makes: Legrand / Schneider. at MGM Warangal</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</si>
  <si>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 Warangal</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</si>
  <si>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 Warangal</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</si>
  <si>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 Warangal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</si>
  <si>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Schneider/ABB/LandT/CandS At MGM Warangal</t>
  </si>
  <si>
    <t>Providing and fixing of 100A 10KA FP MCB and Terminal Spreaders in IP 43  isolator  Box  Making  connections  etc,  as  required.  Makes:  Legrand  / Schneider/ABB/LandT/CandS At MGM Warangal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</si>
  <si>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 Warangal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</si>
  <si>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MGM Warangal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</si>
  <si>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MGM Warangal</t>
  </si>
  <si>
    <t>Supply and fixing of ISI mark batten holder / slanting holder Makes : Anchor
/  Gold  Medal  Olive  /  Million  Zoom  in  lieu  of  ceiling  rose  of  light  point complete with all connections and all labour charges with 5.0W LED Lamp MAKE: OSRAM / Wipro / Crompton / Bajaj / Havells At MGM Warangal</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</si>
  <si>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 Warangal</t>
  </si>
  <si>
    <t>Supply and fixing of Modular type Stepped electronic regulator Makes : GM Four-Five  /  Legrand  Arteor  /  Schneider Zen  celo  /Honeywell  Blenge Plus/ Cabtree Verna/ Million logus / Gold Medal Curve for sweep AC ceiling fans of 1200mm / 1400mm complete with connections. At MGM Warangal</t>
  </si>
  <si>
    <t>Supply and installation of 225mm Light duty exhaust fan with metal blades etc  complete  Makes:  Crompton  /  Havells  Ventilair-DB/  Orient  hill  air.  At MGM Warangal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</si>
  <si>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 Warangal</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</si>
  <si>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 Warangal</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</si>
  <si>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MGM Warangal</t>
  </si>
  <si>
    <t>Supply and fixing of 12V 65 AH SMF battery including wire leads. Makes: Quanta / Racket / Exide. At MGM Warangal</t>
  </si>
  <si>
    <t>Supply and providing of UPS  cum battery rack for 20 batteries  At MGM Warangal</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</si>
  <si>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</si>
  <si>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</si>
  <si>
    <t>Supply and installation of 50x6 GI flat for body earthing of electrical panel and AC Panel which is laid in 300mm cable tray  At MGM Warangal</t>
  </si>
  <si>
    <t>Supply and installation of 25x3 GI flat for body earthing of DBs and Cable tray which is laid in 100mm cable tray At MGM Warangal</t>
  </si>
  <si>
    <t>Supply and installation of 25x3 Copper flat for Neutral earthing of UPS and Equipment which is laid in 100mm cable tray At MGM Warangal</t>
  </si>
  <si>
    <t>Supply  and  installation  of  4  sqmm  Copper  wire  for  Earthing  of  DBs Equipment  At MGM Warangal</t>
  </si>
  <si>
    <t>Supply, Laying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cable:Polycab/KEI/Universal/Glostar/Finolex Make of gland and Lungs: HMI/Commet/Dowell’s At MGM Warangal</t>
  </si>
  <si>
    <t>Supply, Laying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 Finolex Make of gland and Lungs: HMI/Commet/Dowell’s At MGM Warangal</t>
  </si>
  <si>
    <t>Supply,  Laying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etc..Make of Cable: Polycab/KEI/Universal/Glostar/Finolex Make of gland and Lungs: HMI/Commet/Dowell’s At MGM Warangal</t>
  </si>
  <si>
    <t>Supply,  Laying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Polycab/KEI/Universal/Glostar/Finolex Make of gland and Lungs: HMI/Commet/Dowell’s At MGM Warangal</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</si>
  <si>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MGM Warangal</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</si>
  <si>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 Warangal</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</si>
  <si>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 Warangal</t>
  </si>
  <si>
    <t>Supply and installation of AHUs stater on/off push button station for Remote control for inside IVF center with control wiring from AC panel to on /off push button station with necessary items. at MGM Warangal</t>
  </si>
  <si>
    <t>Supply,  installation,  testing  and  commissioning  of  20nos  LAN  points  with cat 6 cable and with suitable network rack and 5nos of telephone points with krone box to existing EPABEX.  at MGM Warangal</t>
  </si>
  <si>
    <t>Supply,  installation,  testing  and  commissioning  of  5nos  IP  Based  CCTV cameras and Cat 6 Cable with NVR system. at MGM Warangal</t>
  </si>
  <si>
    <t>Supply,  installation,  testing  and  commissioning  of  Audio  and  video recording of counseling rooms at MGM Warangal</t>
  </si>
  <si>
    <t>Supply,  installation,  testing  and  commissioning  of  Automatic  Fire  Alarm System  which  is  including  30  nos  of  smoke  Detectors  1nos  manual  call point,  1  no  of  Hooter  with  fire  alarm  cable  connected  to  the  existing  fire control panel with necessary Required items etc.. at MGM Warangal</t>
  </si>
  <si>
    <t>Supply  and  installation  of  Fire  Extinguishers  of  CO2  4.50  Kg  at  MGM Warangal</t>
  </si>
  <si>
    <t>Supply and installation of ceiling mounted Fire Extinguishers of ABC MAP 90, 5.0 Kg stored pressure type at MGM Warangal</t>
  </si>
  <si>
    <t>Supply and installation of 2.0 Kg clean agent HCFC 123 Fire Extinguishers at MGM Warangal</t>
  </si>
  <si>
    <t>Supply and fixing of Fire escape signage Boards at MGM Warangal</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</si>
  <si>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 Warangal</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</si>
  <si>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MGM Warangal</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</si>
  <si>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-crompton Greaves / Siemens ; Filter - Thermodyne / Freudenberg / Ultrafil at MGM Warangal</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</si>
  <si>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 Warangal</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</si>
  <si>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 Warangal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</si>
  <si>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 Warangal</t>
  </si>
  <si>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Liquid Line at MGM Warangal</t>
  </si>
  <si>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Suction Line at MGM Warangal</t>
  </si>
  <si>
    <t>SITC  of  CPVC  drain  ping  with  supports,  clamps  and  9  mm  thk.  Nitrile rubber  tube  insulation  of  the  following  sizes.  Insulation  shall  have  factory laminated glass cloth. 32mm Dia at MGM Warangal</t>
  </si>
  <si>
    <t>SITC  of  CPVC  drain  ping  with  supports,  clamps  and  9  mm  thk.  Nitrile rubber  tube  insulation  of  the  following  sizes.  Insulation  shall  have  factory laminated glass cloth. 25mm Dia at MGM Warangal</t>
  </si>
  <si>
    <t>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20G - 1.0 mm Thick at MGM Warangal</t>
  </si>
  <si>
    <t>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22G - 0.8 mm Thick at MGM Warangal</t>
  </si>
  <si>
    <t>Aluminium low leakage aerofoil design volume control dampers Suitable for manual and motorised operation At MGM Warangal</t>
  </si>
  <si>
    <t>CBRI  approved  16G  GI  Spring  return  actuated  fire  dampers  rated  for  90 minutes with limit switch. At MGM Warangal</t>
  </si>
  <si>
    <t>SITC of SS perforated return raiser grilles with 10 microns filters with collar dampers At MGM Warangal</t>
  </si>
  <si>
    <t>Extruded  Al.  powder  coated  EXHAUST  /  RETURN  discrete  grilles      At MGM Warangal</t>
  </si>
  <si>
    <t>SITC of Collar Dampers made of Al. extrusions with black powder coating for Grilles / Diffusers At MGM Warangal</t>
  </si>
  <si>
    <t>SITC  of  Magnehelic  gauges  across  pre  and  fine  filter  at  AHUs  including mounting arrangement, SS nozzles, food grade PVC tubing, etc. At MGM Warangal</t>
  </si>
  <si>
    <t>SITC  of  Magnehelic  gauges  to  measure  the  room  differential  pressures  in operation  theatres  with  SS  mounting  box,  SS  nozzles,  food  grade  PVC tubing, etc. At MGM Warangal</t>
  </si>
  <si>
    <t>SITC of Aluminium powder coated Fresh air and Exhaust Louvers of non- vision type with nylon mosquito net etc.  At MGM Warangal</t>
  </si>
  <si>
    <t>Supply, laying of Class O Nitrile rubber with factory laminated Glass cloth, all joints shall be covered with self-adhesive tapes 32mm Thick for Exposed Supply Air duct and finished with UV Protective Paint. at MGM Warangal</t>
  </si>
  <si>
    <t>Supply, laying of Class O Nitrile rubber with factory laminated Glass cloth, all joints shall be covered with self-adhesive tapes 25mm Thick for Exposed Return Air Duct and finished with UV Protective Paint. at MGM Warangal</t>
  </si>
  <si>
    <t>Supply, laying of Class O Nitrile rubber with factory laminated Glass cloth, all joints shall be covered with self-adhesive tapes 25mm Thick for Supply air duct running inside the building. at MGM Warangal</t>
  </si>
  <si>
    <t>Supply, laying of Class O Nitrile rubber with factory laminated Glass cloth, all joints shall be covered with self-adhesive tapes 19mm Thick for Return air running inside the building. at MGM Warangal</t>
  </si>
  <si>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/O General / Toshiba. 16 HP At MGM Warangal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</si>
  <si>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MGM Warangal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</si>
  <si>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MGM Warangal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</si>
  <si>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1.5 TR At MGM Warangal</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</si>
  <si>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3.0 TR – 4 way At MGM Warangal</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</si>
  <si>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 Warangal</t>
  </si>
  <si>
    <t>Supply,  Installation  ,  Testing  and  Commissioning  of  Refnet  joints  to  be provided in refrigerant pipe line. Material of construction for fittings shall be similar to refrigerant piping. At MGM Warangal</t>
  </si>
  <si>
    <t>Supply and Installation of control cum transmission wiring of size 3C x 1.5 Sqmm  copper  wire  to  be  laid  in  heavy  grade  PVC  conduit  including  all fixing and accessories as At MGM Warangal</t>
  </si>
  <si>
    <t>Supply and Installation of cabling of size 2C x 1 Sqmm copper wire to be laid in heavy grade PVC conduit including all fixing and accessories as per the approved routing. At MGM Warangal</t>
  </si>
  <si>
    <t>SITC  of  Oxygen  Manifold  Emergency  for  1  plus  1  Cylinders,  as         per technical specifications. At MGM Warangal</t>
  </si>
  <si>
    <t>SITC  of  Oxygen  Outlets  with  matching  probes,  as  per  HTM-2022/02-01 of UK/NFPA99C of USA as per enclosed technical specifications - Imported At MGM Warangal</t>
  </si>
  <si>
    <t>SITC of Oxygen Flow meter with Humidifier, CE Certified with four digit
number  as  per  enclosed  technical  specifications  -  Imported  At  MGM Warangal</t>
  </si>
  <si>
    <t>SITC  of  Nitrous  Oxide  Manifold  Emergency  for  1  Cylinder,  with  high
pressure  Regulator,  NRV,  tailpipes  etc.  as  per  technical  specifications  At MGM Warangal</t>
  </si>
  <si>
    <t>SITC  of  N20  Outlets  with  matching  probes,  as  per  HTM-2022/02-01  of UK/NFPA99C  of  USA  as  per  enclosed  technical  specifications  -  Imported At MGM Warangal</t>
  </si>
  <si>
    <t>SITC of C02 Manifold for 2 Cylinders, with high pressure  Regulator, NRV, tailpipes etc. as per technical specifications  At MGM Warangal</t>
  </si>
  <si>
    <t>SITC   of   C02   Outlets   with   matching   probes,   as   per   HTM-2022102- 01ofUK/NFPA99C   of   USA   as   per   enclosed   technical   specifications   - Imported At MGM Warangal</t>
  </si>
  <si>
    <t>SITC of MEDICAL Grade  BS EN:  13348 Kite Marked  12mm COPPER PIPE at MGM Warangal</t>
  </si>
  <si>
    <t>SITC of MEDICAL Grade  BS EN:  13348 Kite Marked  15mm COPPER PIPE at MGM Warangal</t>
  </si>
  <si>
    <t>SITC of MEDICAL Grade  BS EN:  13348 Kite Marked  22mm COPPER PIPE at MGM Warangal</t>
  </si>
  <si>
    <t>SITC of MEDICAL Grade  BS EN:  13348 Kite Marked  28mm COPPER PIPE at MGM Warangal</t>
  </si>
  <si>
    <t>SITC of  Touch type LCD Area Alarm and Zonal Valve box- as  per  HTM 2022/02-01/  NFPA99C  as  per  enclosed  technical  specifications  imported for 3 gases at MGM Warangal</t>
  </si>
  <si>
    <t>SITC of  Touch type LCD Area Alarm and Zonal Valve box- as  per  HTM 2022/02-01/  NFPA99C  as  per  enclosed  technical  specifications  imported for Master Main Alarm including all Gases at MGM Warangal</t>
  </si>
  <si>
    <t>SITC  of    Medical  Line  Valve,    As  per  CE  Certified/UL  Listed,  As  per Technical Specifications- Indian 15mm 0D at MGM Warangal</t>
  </si>
  <si>
    <t>SITC  of    Medical  Line  Valve,    As  per  CE  Certified/UL  Listed,  As  per Technical Specifications- Indian 22mm 0D at MGM Warangal</t>
  </si>
  <si>
    <t>SITC  of    Medical  Line  Valve,    As  per  CE  Certified/UL  Listed,  As  per Technical Specifications- Indian 28mm 0D at MGM Warangal</t>
  </si>
  <si>
    <t>SITC of  Bed Head Panel - as  per  HTM  2022/02-01/  NFPA99C  as  per enclosed technical specifications  at MGM Warangal</t>
  </si>
  <si>
    <t>S.
No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</si>
</sst>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29">
    <font>
      <sz val="10"/>
      <color rgb="FF000000"/>
      <name val="Times New Roman"/>
      <family val="1"/>
    </font>
    <font>
      <sz val="11"/>
      <color theme="1"/>
      <name val="Calibri"/>
      <family val="2"/>
      <scheme val="minor"/>
    </font>
    <font>
      <sz val="10"/>
      <color rgb="FF000000"/>
      <name val="Times New Roman"/>
      <family val="1"/>
    </font>
    <font>
      <sz val="12"/>
      <color rgb="FF000000"/>
      <name val="Arial"/>
      <family val="2"/>
    </font>
    <font>
      <sz val="12"/>
      <name val="Arial"/>
      <family val="2"/>
    </font>
    <font>
      <b/>
      <sz val="16"/>
      <color rgb="FF000000"/>
      <name val="Arial"/>
      <family val="2"/>
    </font>
    <font>
      <b/>
      <vertAlign val="superscript"/>
      <sz val="16"/>
      <color rgb="FF000000"/>
      <name val="Arial"/>
      <family val="2"/>
    </font>
    <font>
      <b/>
      <sz val="12"/>
      <name val="Arial"/>
      <family val="2"/>
    </font>
    <font>
      <b/>
      <sz val="12"/>
      <color rgb="FF000000"/>
      <name val="Arial"/>
      <family val="2"/>
    </font>
    <font>
      <b/>
      <u/>
      <sz val="12"/>
      <name val="Arial"/>
      <family val="2"/>
    </font>
    <font>
      <b/>
      <i/>
      <u/>
      <sz val="12"/>
      <name val="Arial"/>
      <family val="2"/>
    </font>
    <font>
      <sz val="10"/>
      <name val="Arial"/>
      <family val="2"/>
    </font>
    <font>
      <b/>
      <i/>
      <u/>
      <sz val="14"/>
      <name val="Arial"/>
      <family val="2"/>
    </font>
    <font>
      <sz val="12"/>
      <color theme="1"/>
      <name val="Arial"/>
      <family val="2"/>
    </font>
    <font>
      <vertAlign val="superscript"/>
      <sz val="12"/>
      <name val="Arial"/>
      <family val="2"/>
    </font>
    <font>
      <sz val="10"/>
      <color rgb="FF000000"/>
      <name val="Arial"/>
      <family val="2"/>
    </font>
    <font>
      <sz val="11"/>
      <name val="Arial"/>
      <family val="2"/>
    </font>
    <font>
      <sz val="11"/>
      <color theme="1"/>
      <name val="Arial"/>
      <family val="2"/>
    </font>
    <font>
      <b/>
      <sz val="14"/>
      <color rgb="FF000000"/>
      <name val="Arial"/>
      <family val="2"/>
    </font>
    <font>
      <sz val="11"/>
      <color indexed="8"/>
      <name val="Calibri"/>
      <family val="2"/>
    </font>
    <font>
      <sz val="11"/>
      <name val="Times New Roman"/>
      <family val="1"/>
    </font>
    <font>
      <sz val="11"/>
      <name val="Times New Roman"/>
      <family val="1"/>
      <charset val="1"/>
    </font>
    <font>
      <sz val="11"/>
      <color rgb="FF000000"/>
      <name val="Calibri"/>
      <family val="2"/>
      <scheme val="minor"/>
    </font>
    <font>
      <sz val="10"/>
      <name val="Helv"/>
      <charset val="204"/>
    </font>
    <font>
      <sz val="12"/>
      <color rgb="FFFF0000"/>
      <name val="Arial"/>
      <family val="2"/>
    </font>
    <font>
      <sz val="12"/>
      <name val="Times New Roman"/>
      <family val="1"/>
    </font>
    <font>
      <sz val="11"/>
      <color theme="0"/>
      <name val="Arial"/>
      <family val="2"/>
    </font>
    <font>
      <u/>
      <sz val="11"/>
      <color theme="0"/>
      <name val="Arial"/>
      <family val="2"/>
    </font>
    <font>
      <b/>
      <sz val="11"/>
      <color rgb="FF002060"/>
      <name val="Arial"/>
      <family val="2"/>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499984740745262"/>
        <bgColor indexed="64"/>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0">
    <xf numFmtId="0" fontId="0" fillId="0" borderId="0"/>
    <xf numFmtId="43" fontId="2" fillId="0" borderId="0" applyFont="0" applyFill="0" applyBorder="0" applyAlignment="0" applyProtection="0"/>
    <xf numFmtId="0" fontId="1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0" borderId="0"/>
    <xf numFmtId="0" fontId="11" fillId="0" borderId="0"/>
    <xf numFmtId="0" fontId="19" fillId="0" borderId="0"/>
    <xf numFmtId="0" fontId="11" fillId="0" borderId="0"/>
    <xf numFmtId="0" fontId="20" fillId="0" borderId="0"/>
    <xf numFmtId="0" fontId="11" fillId="0" borderId="0"/>
    <xf numFmtId="0" fontId="20" fillId="0" borderId="0"/>
    <xf numFmtId="0" fontId="11" fillId="0" borderId="0"/>
    <xf numFmtId="0" fontId="2" fillId="0" borderId="0"/>
    <xf numFmtId="0" fontId="20" fillId="0" borderId="0"/>
    <xf numFmtId="0" fontId="1" fillId="0" borderId="0"/>
    <xf numFmtId="0" fontId="1" fillId="0" borderId="0"/>
    <xf numFmtId="0" fontId="1" fillId="0" borderId="0"/>
    <xf numFmtId="0" fontId="20" fillId="0" borderId="0"/>
    <xf numFmtId="0" fontId="20" fillId="0" borderId="0"/>
    <xf numFmtId="0" fontId="11" fillId="0" borderId="0"/>
    <xf numFmtId="0" fontId="11" fillId="0" borderId="0"/>
    <xf numFmtId="0" fontId="20" fillId="0" borderId="0"/>
    <xf numFmtId="0" fontId="21" fillId="0" borderId="0"/>
    <xf numFmtId="0" fontId="20" fillId="0" borderId="0"/>
    <xf numFmtId="0" fontId="20"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1" fillId="0" borderId="0"/>
    <xf numFmtId="0" fontId="19" fillId="0" borderId="0"/>
    <xf numFmtId="0" fontId="1" fillId="0" borderId="0"/>
    <xf numFmtId="0" fontId="20" fillId="0" borderId="0"/>
    <xf numFmtId="0" fontId="11" fillId="0" borderId="0"/>
    <xf numFmtId="0" fontId="11" fillId="0" borderId="0"/>
    <xf numFmtId="0" fontId="11" fillId="0" borderId="0"/>
    <xf numFmtId="0" fontId="1" fillId="0" borderId="0"/>
    <xf numFmtId="0" fontId="1" fillId="0" borderId="0"/>
    <xf numFmtId="0" fontId="11" fillId="0" borderId="0"/>
    <xf numFmtId="0" fontId="20" fillId="0" borderId="0"/>
    <xf numFmtId="0" fontId="1" fillId="0" borderId="0"/>
    <xf numFmtId="0" fontId="1" fillId="0" borderId="0"/>
    <xf numFmtId="0" fontId="1" fillId="0" borderId="0"/>
    <xf numFmtId="0" fontId="20" fillId="0" borderId="0">
      <alignment vertical="center"/>
    </xf>
    <xf numFmtId="0" fontId="20" fillId="0" borderId="0"/>
    <xf numFmtId="0" fontId="20" fillId="0" borderId="0"/>
    <xf numFmtId="0" fontId="11" fillId="0" borderId="0"/>
    <xf numFmtId="0" fontId="22" fillId="0" borderId="0"/>
    <xf numFmtId="9" fontId="11" fillId="0" borderId="0" applyFont="0" applyFill="0" applyBorder="0" applyAlignment="0" applyProtection="0"/>
    <xf numFmtId="9" fontId="20" fillId="0" borderId="0" applyFont="0" applyFill="0" applyBorder="0" applyAlignment="0" applyProtection="0"/>
    <xf numFmtId="9" fontId="21" fillId="0" borderId="0"/>
    <xf numFmtId="9" fontId="1" fillId="0" borderId="0" applyFont="0" applyFill="0" applyBorder="0" applyAlignment="0" applyProtection="0"/>
    <xf numFmtId="0" fontId="23" fillId="0" borderId="0"/>
    <xf numFmtId="0" fontId="23" fillId="0" borderId="0"/>
  </cellStyleXfs>
  <cellXfs count="112">
    <xf numFmtId="0" fontId="0" fillId="0" borderId="0" xfId="0"/>
    <xf numFmtId="0" fontId="3" fillId="0" borderId="1" xfId="0" applyFont="1" applyBorder="1" applyAlignment="1">
      <alignment horizontal="left" vertical="top"/>
    </xf>
    <xf numFmtId="0" fontId="3" fillId="0" borderId="0" xfId="0" applyFont="1" applyAlignment="1">
      <alignment horizontal="left" vertical="top"/>
    </xf>
    <xf numFmtId="0" fontId="8" fillId="0" borderId="0" xfId="0" applyFont="1" applyAlignment="1">
      <alignment horizontal="left" vertical="top"/>
    </xf>
    <xf numFmtId="0" fontId="3" fillId="0" borderId="0" xfId="0" applyFont="1" applyAlignment="1">
      <alignment horizontal="center" vertical="center"/>
    </xf>
    <xf numFmtId="0" fontId="3" fillId="2" borderId="0" xfId="0" applyFont="1" applyFill="1" applyAlignment="1">
      <alignment horizontal="left" vertical="top"/>
    </xf>
    <xf numFmtId="0" fontId="3" fillId="3" borderId="0" xfId="0" applyFont="1" applyFill="1" applyAlignment="1">
      <alignment horizontal="left" vertical="top"/>
    </xf>
    <xf numFmtId="0" fontId="3" fillId="4" borderId="0" xfId="0" applyFont="1" applyFill="1" applyAlignment="1">
      <alignment horizontal="left" vertical="top"/>
    </xf>
    <xf numFmtId="0" fontId="3" fillId="5" borderId="0" xfId="0" applyFont="1" applyFill="1" applyAlignment="1">
      <alignment horizontal="left" vertical="top"/>
    </xf>
    <xf numFmtId="0" fontId="3" fillId="6" borderId="0" xfId="0" applyFont="1" applyFill="1" applyAlignment="1">
      <alignment horizontal="left" vertical="top"/>
    </xf>
    <xf numFmtId="0" fontId="4" fillId="2" borderId="1" xfId="0" applyFont="1" applyFill="1" applyBorder="1" applyAlignment="1">
      <alignment horizontal="left" vertical="top" wrapText="1"/>
    </xf>
    <xf numFmtId="2" fontId="3" fillId="8" borderId="1" xfId="0" applyNumberFormat="1" applyFont="1" applyFill="1" applyBorder="1" applyAlignment="1">
      <alignment horizontal="center" vertical="center" wrapText="1" shrinkToFit="1"/>
    </xf>
    <xf numFmtId="0" fontId="3" fillId="7" borderId="0" xfId="0" applyFont="1" applyFill="1" applyAlignment="1">
      <alignment horizontal="left" vertical="top"/>
    </xf>
    <xf numFmtId="0" fontId="15" fillId="7" borderId="0" xfId="0" applyFont="1" applyFill="1"/>
    <xf numFmtId="0" fontId="3" fillId="8" borderId="1" xfId="0" applyFont="1" applyFill="1" applyBorder="1" applyAlignment="1">
      <alignment horizontal="left" vertical="top"/>
    </xf>
    <xf numFmtId="0" fontId="3" fillId="8" borderId="0" xfId="0" applyFont="1" applyFill="1" applyAlignment="1">
      <alignment horizontal="left" vertical="top"/>
    </xf>
    <xf numFmtId="0" fontId="4" fillId="8" borderId="1" xfId="0" applyFont="1" applyFill="1" applyBorder="1" applyAlignment="1">
      <alignment horizontal="left" vertical="top" wrapText="1"/>
    </xf>
    <xf numFmtId="2" fontId="3" fillId="8" borderId="1" xfId="0" applyNumberFormat="1" applyFont="1" applyFill="1" applyBorder="1" applyAlignment="1">
      <alignment horizontal="center" vertical="center" wrapText="1"/>
    </xf>
    <xf numFmtId="0" fontId="3" fillId="8" borderId="1" xfId="0" applyFont="1" applyFill="1" applyBorder="1" applyAlignment="1">
      <alignment horizontal="center" vertical="center" wrapText="1"/>
    </xf>
    <xf numFmtId="2" fontId="7" fillId="8" borderId="1" xfId="0" applyNumberFormat="1" applyFont="1" applyFill="1" applyBorder="1" applyAlignment="1">
      <alignment horizontal="center" vertical="center" wrapText="1"/>
    </xf>
    <xf numFmtId="0" fontId="7" fillId="8" borderId="1" xfId="0" applyFont="1" applyFill="1" applyBorder="1" applyAlignment="1">
      <alignment horizontal="center" vertical="center" wrapText="1"/>
    </xf>
    <xf numFmtId="0" fontId="10" fillId="8" borderId="1" xfId="0" applyFont="1" applyFill="1" applyBorder="1" applyAlignment="1">
      <alignment horizontal="left" vertical="center" wrapText="1"/>
    </xf>
    <xf numFmtId="1" fontId="3" fillId="8" borderId="1" xfId="0" applyNumberFormat="1" applyFont="1" applyFill="1" applyBorder="1" applyAlignment="1">
      <alignment horizontal="center" vertical="center" wrapText="1" shrinkToFit="1"/>
    </xf>
    <xf numFmtId="0" fontId="3" fillId="8" borderId="1" xfId="0" applyFont="1" applyFill="1" applyBorder="1" applyAlignment="1">
      <alignment horizontal="center" vertical="center"/>
    </xf>
    <xf numFmtId="1" fontId="3" fillId="8" borderId="1" xfId="0" applyNumberFormat="1" applyFont="1" applyFill="1" applyBorder="1" applyAlignment="1">
      <alignment horizontal="center" vertical="center"/>
    </xf>
    <xf numFmtId="3" fontId="3" fillId="8" borderId="1" xfId="0" applyNumberFormat="1" applyFont="1" applyFill="1" applyBorder="1" applyAlignment="1">
      <alignment horizontal="right" vertical="center" wrapText="1" shrinkToFit="1"/>
    </xf>
    <xf numFmtId="3" fontId="7" fillId="8" borderId="1" xfId="0" applyNumberFormat="1" applyFont="1" applyFill="1" applyBorder="1" applyAlignment="1">
      <alignment horizontal="center" vertical="center" wrapText="1"/>
    </xf>
    <xf numFmtId="3" fontId="7" fillId="8" borderId="1" xfId="0" applyNumberFormat="1" applyFont="1" applyFill="1" applyBorder="1" applyAlignment="1">
      <alignment horizontal="right" vertical="center" wrapText="1"/>
    </xf>
    <xf numFmtId="3" fontId="3" fillId="8" borderId="1" xfId="0" applyNumberFormat="1" applyFont="1" applyFill="1" applyBorder="1" applyAlignment="1">
      <alignment horizontal="center" vertical="center" wrapText="1" shrinkToFit="1"/>
    </xf>
    <xf numFmtId="0" fontId="4" fillId="8" borderId="1" xfId="2" applyFont="1" applyFill="1" applyBorder="1" applyAlignment="1">
      <alignment horizontal="left" vertical="top" wrapText="1"/>
    </xf>
    <xf numFmtId="3" fontId="8" fillId="8" borderId="1" xfId="0" applyNumberFormat="1" applyFont="1" applyFill="1" applyBorder="1" applyAlignment="1">
      <alignment horizontal="center" vertical="center" wrapText="1"/>
    </xf>
    <xf numFmtId="3" fontId="8" fillId="8" borderId="1" xfId="0" applyNumberFormat="1" applyFont="1" applyFill="1" applyBorder="1" applyAlignment="1">
      <alignment horizontal="right" vertical="center" wrapText="1"/>
    </xf>
    <xf numFmtId="0" fontId="12" fillId="8" borderId="1" xfId="0" applyFont="1" applyFill="1" applyBorder="1" applyAlignment="1">
      <alignment horizontal="left" vertical="center" wrapText="1"/>
    </xf>
    <xf numFmtId="3" fontId="3" fillId="8" borderId="1" xfId="0" applyNumberFormat="1" applyFont="1" applyFill="1" applyBorder="1" applyAlignment="1">
      <alignment horizontal="center" vertical="center" wrapText="1"/>
    </xf>
    <xf numFmtId="3" fontId="8" fillId="8" borderId="1" xfId="0" applyNumberFormat="1" applyFont="1" applyFill="1" applyBorder="1" applyAlignment="1">
      <alignment horizontal="center" vertical="center" wrapText="1" shrinkToFit="1"/>
    </xf>
    <xf numFmtId="3" fontId="8" fillId="8" borderId="1" xfId="0" applyNumberFormat="1" applyFont="1" applyFill="1" applyBorder="1" applyAlignment="1">
      <alignment horizontal="right" vertical="center" wrapText="1" shrinkToFit="1"/>
    </xf>
    <xf numFmtId="2" fontId="3" fillId="8" borderId="1" xfId="0" applyNumberFormat="1" applyFont="1" applyFill="1" applyBorder="1" applyAlignment="1">
      <alignment horizontal="center" vertical="center"/>
    </xf>
    <xf numFmtId="3" fontId="8" fillId="8" borderId="1" xfId="0" applyNumberFormat="1" applyFont="1" applyFill="1" applyBorder="1" applyAlignment="1">
      <alignment horizontal="center" vertical="center"/>
    </xf>
    <xf numFmtId="3" fontId="8" fillId="8" borderId="1" xfId="0" applyNumberFormat="1" applyFont="1" applyFill="1" applyBorder="1" applyAlignment="1">
      <alignment horizontal="right" vertical="center"/>
    </xf>
    <xf numFmtId="2" fontId="8" fillId="8" borderId="1" xfId="0" applyNumberFormat="1" applyFont="1" applyFill="1" applyBorder="1" applyAlignment="1">
      <alignment horizontal="center" vertical="center"/>
    </xf>
    <xf numFmtId="0" fontId="8" fillId="8" borderId="1" xfId="0" applyFont="1" applyFill="1" applyBorder="1" applyAlignment="1">
      <alignment horizontal="center" vertical="center"/>
    </xf>
    <xf numFmtId="4" fontId="3" fillId="8" borderId="1" xfId="0" applyNumberFormat="1" applyFont="1" applyFill="1" applyBorder="1" applyAlignment="1">
      <alignment horizontal="center" vertical="center" wrapText="1" shrinkToFit="1"/>
    </xf>
    <xf numFmtId="164" fontId="3" fillId="8" borderId="1" xfId="1" applyNumberFormat="1" applyFont="1" applyFill="1" applyBorder="1" applyAlignment="1">
      <alignment horizontal="right" vertical="center" wrapText="1" shrinkToFit="1"/>
    </xf>
    <xf numFmtId="164" fontId="8" fillId="8" borderId="1" xfId="1" applyNumberFormat="1" applyFont="1" applyFill="1" applyBorder="1" applyAlignment="1">
      <alignment horizontal="center" vertical="center" wrapText="1" shrinkToFit="1"/>
    </xf>
    <xf numFmtId="164" fontId="8" fillId="8" borderId="1" xfId="1" applyNumberFormat="1" applyFont="1" applyFill="1" applyBorder="1" applyAlignment="1">
      <alignment horizontal="right" vertical="center" wrapText="1" shrinkToFit="1"/>
    </xf>
    <xf numFmtId="164" fontId="3" fillId="8" borderId="1" xfId="1" applyNumberFormat="1" applyFont="1" applyFill="1" applyBorder="1" applyAlignment="1">
      <alignment horizontal="center" vertical="center" wrapText="1" shrinkToFit="1"/>
    </xf>
    <xf numFmtId="0" fontId="4" fillId="8" borderId="1" xfId="2" applyFont="1" applyFill="1" applyBorder="1" applyAlignment="1">
      <alignment vertical="center" wrapText="1"/>
    </xf>
    <xf numFmtId="1" fontId="3" fillId="8" borderId="1" xfId="0" applyNumberFormat="1" applyFont="1" applyFill="1" applyBorder="1" applyAlignment="1">
      <alignment horizontal="center" vertical="center" wrapText="1"/>
    </xf>
    <xf numFmtId="164" fontId="3" fillId="8" borderId="1" xfId="1" applyNumberFormat="1" applyFont="1" applyFill="1" applyBorder="1" applyAlignment="1">
      <alignment horizontal="right" vertical="center" wrapText="1"/>
    </xf>
    <xf numFmtId="2" fontId="13" fillId="8" borderId="1" xfId="2" applyNumberFormat="1" applyFont="1" applyFill="1" applyBorder="1" applyAlignment="1">
      <alignment horizontal="center" vertical="center" wrapText="1"/>
    </xf>
    <xf numFmtId="0" fontId="4" fillId="8" borderId="1" xfId="0" applyFont="1" applyFill="1" applyBorder="1" applyAlignment="1">
      <alignment vertical="top" wrapText="1"/>
    </xf>
    <xf numFmtId="0" fontId="4" fillId="8" borderId="1" xfId="0" applyFont="1" applyFill="1" applyBorder="1" applyAlignment="1">
      <alignment vertical="center" wrapText="1"/>
    </xf>
    <xf numFmtId="0" fontId="4" fillId="8" borderId="1" xfId="0" applyFont="1" applyFill="1" applyBorder="1" applyAlignment="1">
      <alignment horizontal="left" vertical="center" wrapText="1"/>
    </xf>
    <xf numFmtId="2" fontId="4" fillId="8" borderId="1" xfId="0" applyNumberFormat="1" applyFont="1" applyFill="1" applyBorder="1" applyAlignment="1">
      <alignment horizontal="center" vertical="center" wrapText="1"/>
    </xf>
    <xf numFmtId="0" fontId="16" fillId="8" borderId="1" xfId="0" applyFont="1" applyFill="1" applyBorder="1" applyAlignment="1">
      <alignment horizontal="center" vertical="top" wrapText="1"/>
    </xf>
    <xf numFmtId="0" fontId="15" fillId="8" borderId="1" xfId="0" applyFont="1" applyFill="1" applyBorder="1"/>
    <xf numFmtId="2" fontId="17" fillId="8" borderId="1" xfId="0" applyNumberFormat="1" applyFont="1" applyFill="1" applyBorder="1" applyAlignment="1">
      <alignment horizontal="center" vertical="center" wrapText="1"/>
    </xf>
    <xf numFmtId="1" fontId="16" fillId="8" borderId="1" xfId="0" applyNumberFormat="1" applyFont="1" applyFill="1" applyBorder="1" applyAlignment="1">
      <alignment horizontal="center" vertical="center" wrapText="1"/>
    </xf>
    <xf numFmtId="164" fontId="16" fillId="8" borderId="1" xfId="1" applyNumberFormat="1" applyFont="1" applyFill="1" applyBorder="1" applyAlignment="1">
      <alignment horizontal="right" vertical="center" wrapText="1"/>
    </xf>
    <xf numFmtId="164" fontId="17" fillId="8" borderId="1" xfId="1" applyNumberFormat="1" applyFont="1" applyFill="1" applyBorder="1" applyAlignment="1">
      <alignment horizontal="right" vertical="center" wrapText="1"/>
    </xf>
    <xf numFmtId="0" fontId="4" fillId="8" borderId="1" xfId="0" applyFont="1" applyFill="1" applyBorder="1" applyAlignment="1">
      <alignment vertical="center"/>
    </xf>
    <xf numFmtId="164" fontId="8" fillId="8" borderId="1" xfId="1" applyNumberFormat="1" applyFont="1" applyFill="1" applyBorder="1" applyAlignment="1">
      <alignment horizontal="center" vertical="center"/>
    </xf>
    <xf numFmtId="164" fontId="8" fillId="8" borderId="1" xfId="1" applyNumberFormat="1" applyFont="1" applyFill="1" applyBorder="1" applyAlignment="1">
      <alignment horizontal="right" vertical="center"/>
    </xf>
    <xf numFmtId="164" fontId="3" fillId="8" borderId="1" xfId="1" applyNumberFormat="1" applyFont="1" applyFill="1" applyBorder="1" applyAlignment="1">
      <alignment horizontal="center" vertical="center"/>
    </xf>
    <xf numFmtId="164" fontId="3" fillId="8" borderId="1" xfId="1" applyNumberFormat="1" applyFont="1" applyFill="1" applyBorder="1" applyAlignment="1">
      <alignment horizontal="right" vertical="center"/>
    </xf>
    <xf numFmtId="1" fontId="8" fillId="8" borderId="1" xfId="0" applyNumberFormat="1" applyFont="1" applyFill="1" applyBorder="1" applyAlignment="1">
      <alignment horizontal="center" vertical="center"/>
    </xf>
    <xf numFmtId="0" fontId="7" fillId="8" borderId="1" xfId="0" applyFont="1" applyFill="1" applyBorder="1" applyAlignment="1">
      <alignment horizontal="right" vertical="top" wrapText="1"/>
    </xf>
    <xf numFmtId="1" fontId="18" fillId="8" borderId="1" xfId="0" applyNumberFormat="1" applyFont="1" applyFill="1" applyBorder="1" applyAlignment="1">
      <alignment horizontal="center" vertical="center"/>
    </xf>
    <xf numFmtId="164" fontId="18" fillId="8" borderId="1" xfId="1" applyNumberFormat="1" applyFont="1" applyFill="1" applyBorder="1" applyAlignment="1">
      <alignment horizontal="center" vertical="center"/>
    </xf>
    <xf numFmtId="164" fontId="18" fillId="8" borderId="1" xfId="1" applyNumberFormat="1" applyFont="1" applyFill="1" applyBorder="1" applyAlignment="1">
      <alignment horizontal="right" vertical="center"/>
    </xf>
    <xf numFmtId="0" fontId="4" fillId="8" borderId="0" xfId="0" applyFont="1" applyFill="1" applyAlignment="1">
      <alignment horizontal="left" vertical="top" wrapText="1"/>
    </xf>
    <xf numFmtId="1" fontId="3" fillId="8" borderId="0" xfId="0" applyNumberFormat="1" applyFont="1" applyFill="1" applyAlignment="1">
      <alignment horizontal="center" vertical="center"/>
    </xf>
    <xf numFmtId="2" fontId="3" fillId="8" borderId="0" xfId="0" applyNumberFormat="1" applyFont="1" applyFill="1" applyAlignment="1">
      <alignment horizontal="center" vertical="center"/>
    </xf>
    <xf numFmtId="0" fontId="3" fillId="8" borderId="0" xfId="0" applyFont="1" applyFill="1" applyAlignment="1">
      <alignment horizontal="center" vertical="center"/>
    </xf>
    <xf numFmtId="43" fontId="3" fillId="8" borderId="1" xfId="1" applyFont="1" applyFill="1" applyBorder="1" applyAlignment="1">
      <alignment horizontal="right" vertical="center"/>
    </xf>
    <xf numFmtId="43" fontId="3" fillId="8" borderId="0" xfId="1" applyFont="1" applyFill="1" applyAlignment="1">
      <alignment horizontal="right" vertical="center"/>
    </xf>
    <xf numFmtId="164" fontId="25" fillId="8" borderId="1" xfId="59" applyNumberFormat="1" applyFont="1" applyFill="1" applyBorder="1" applyAlignment="1">
      <alignment vertical="center"/>
    </xf>
    <xf numFmtId="43" fontId="24" fillId="2" borderId="1" xfId="1" applyFont="1" applyFill="1" applyBorder="1" applyAlignment="1">
      <alignment horizontal="right" vertical="center"/>
    </xf>
    <xf numFmtId="43" fontId="15" fillId="8" borderId="1" xfId="1" applyFont="1" applyFill="1" applyBorder="1" applyAlignment="1">
      <alignment horizontal="right" vertical="center"/>
    </xf>
    <xf numFmtId="43" fontId="24" fillId="8" borderId="1" xfId="1" applyFont="1" applyFill="1" applyBorder="1" applyAlignment="1">
      <alignment horizontal="right" vertical="center"/>
    </xf>
    <xf numFmtId="1" fontId="3" fillId="2" borderId="1" xfId="0" applyNumberFormat="1" applyFont="1" applyFill="1" applyBorder="1" applyAlignment="1">
      <alignment horizontal="center" vertical="center" wrapText="1" shrinkToFit="1"/>
    </xf>
    <xf numFmtId="2" fontId="3" fillId="2" borderId="1" xfId="0" applyNumberFormat="1" applyFont="1" applyFill="1" applyBorder="1" applyAlignment="1">
      <alignment horizontal="center" vertical="center" wrapText="1"/>
    </xf>
    <xf numFmtId="3" fontId="3" fillId="2" borderId="1" xfId="0" applyNumberFormat="1" applyFont="1" applyFill="1" applyBorder="1" applyAlignment="1">
      <alignment horizontal="right" vertical="center" wrapText="1" shrinkToFit="1"/>
    </xf>
    <xf numFmtId="43" fontId="3" fillId="2" borderId="1" xfId="1" applyFont="1" applyFill="1" applyBorder="1" applyAlignment="1">
      <alignment horizontal="right" vertical="center"/>
    </xf>
    <xf numFmtId="0" fontId="3" fillId="2" borderId="0" xfId="0" applyFont="1" applyFill="1" applyAlignment="1">
      <alignment horizontal="center" vertical="center"/>
    </xf>
    <xf numFmtId="0" fontId="24" fillId="8" borderId="1" xfId="0" applyFont="1" applyFill="1" applyBorder="1" applyAlignment="1">
      <alignment horizontal="center" vertical="center"/>
    </xf>
    <xf numFmtId="2" fontId="24" fillId="8" borderId="1" xfId="0" applyNumberFormat="1" applyFont="1" applyFill="1" applyBorder="1" applyAlignment="1">
      <alignment horizontal="center" vertical="center" wrapText="1"/>
    </xf>
    <xf numFmtId="1" fontId="4" fillId="8" borderId="1" xfId="0" applyNumberFormat="1" applyFont="1" applyFill="1" applyBorder="1" applyAlignment="1">
      <alignment horizontal="center" vertical="center" wrapText="1" shrinkToFit="1"/>
    </xf>
    <xf numFmtId="3" fontId="4" fillId="8" borderId="1" xfId="0" applyNumberFormat="1" applyFont="1" applyFill="1" applyBorder="1" applyAlignment="1">
      <alignment horizontal="right" vertical="center" wrapText="1" shrinkToFit="1"/>
    </xf>
    <xf numFmtId="43" fontId="4" fillId="8" borderId="1" xfId="1" applyFont="1" applyFill="1" applyBorder="1" applyAlignment="1">
      <alignment horizontal="right" vertical="center"/>
    </xf>
    <xf numFmtId="0" fontId="4" fillId="0" borderId="0" xfId="0" applyFont="1" applyAlignment="1">
      <alignment horizontal="left" vertical="top"/>
    </xf>
    <xf numFmtId="0" fontId="4" fillId="0" borderId="0" xfId="0" applyFont="1" applyAlignment="1">
      <alignment horizontal="center" vertical="center"/>
    </xf>
    <xf numFmtId="0" fontId="24" fillId="8" borderId="1" xfId="0" applyFont="1" applyFill="1" applyBorder="1" applyAlignment="1">
      <alignment horizontal="left" vertical="top"/>
    </xf>
    <xf numFmtId="0" fontId="24" fillId="8" borderId="1" xfId="2" applyFont="1" applyFill="1" applyBorder="1" applyAlignment="1">
      <alignment horizontal="left" vertical="top" wrapText="1"/>
    </xf>
    <xf numFmtId="1" fontId="24" fillId="8" borderId="1" xfId="0" applyNumberFormat="1" applyFont="1" applyFill="1" applyBorder="1" applyAlignment="1">
      <alignment horizontal="center" vertical="center" wrapText="1"/>
    </xf>
    <xf numFmtId="164" fontId="24" fillId="8" borderId="1" xfId="1" applyNumberFormat="1" applyFont="1" applyFill="1" applyBorder="1" applyAlignment="1">
      <alignment horizontal="right" vertical="center" wrapText="1"/>
    </xf>
    <xf numFmtId="164" fontId="24" fillId="8" borderId="1" xfId="1" applyNumberFormat="1" applyFont="1" applyFill="1" applyBorder="1" applyAlignment="1">
      <alignment horizontal="right" vertical="center" wrapText="1" shrinkToFit="1"/>
    </xf>
    <xf numFmtId="0" fontId="24" fillId="7" borderId="0" xfId="0" applyFont="1" applyFill="1" applyAlignment="1">
      <alignment horizontal="left" vertical="top"/>
    </xf>
    <xf numFmtId="2" fontId="3" fillId="0" borderId="1" xfId="0" applyNumberFormat="1" applyFont="1" applyBorder="1" applyAlignment="1">
      <alignment horizontal="center" vertical="center" wrapText="1"/>
    </xf>
    <xf numFmtId="43" fontId="3" fillId="0" borderId="0" xfId="0" applyNumberFormat="1" applyFont="1" applyAlignment="1">
      <alignment horizontal="left" vertical="top"/>
    </xf>
    <xf numFmtId="43" fontId="26" fillId="9" borderId="1" xfId="1" applyFont="1" applyFill="1" applyBorder="1" applyAlignment="1">
      <alignment horizontal="right" vertical="center"/>
    </xf>
    <xf numFmtId="1" fontId="28" fillId="10" borderId="1" xfId="0" applyNumberFormat="1" applyFont="1" applyFill="1" applyBorder="1" applyAlignment="1">
      <alignment horizontal="center" vertical="center" wrapText="1"/>
    </xf>
    <xf numFmtId="1" fontId="28" fillId="10" borderId="1" xfId="1" applyNumberFormat="1" applyFont="1" applyFill="1" applyBorder="1" applyAlignment="1">
      <alignment horizontal="center" vertical="center"/>
    </xf>
    <xf numFmtId="2" fontId="26" fillId="9" borderId="1" xfId="0" applyNumberFormat="1" applyFont="1" applyFill="1" applyBorder="1" applyAlignment="1">
      <alignment horizontal="center" vertical="center" wrapText="1"/>
    </xf>
    <xf numFmtId="0" fontId="26" fillId="9"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26" fillId="9" borderId="5" xfId="0" applyFont="1" applyFill="1" applyBorder="1" applyAlignment="1">
      <alignment horizontal="center" vertical="center" wrapText="1"/>
    </xf>
    <xf numFmtId="0" fontId="26" fillId="9" borderId="6" xfId="0" applyFont="1" applyFill="1" applyBorder="1" applyAlignment="1">
      <alignment horizontal="center" vertical="center" wrapText="1"/>
    </xf>
    <xf numFmtId="0" fontId="27" fillId="9" borderId="2" xfId="0" applyFont="1" applyFill="1" applyBorder="1" applyAlignment="1">
      <alignment horizontal="center" vertical="center" wrapText="1"/>
    </xf>
    <xf numFmtId="0" fontId="27" fillId="9" borderId="3" xfId="0" applyFont="1" applyFill="1" applyBorder="1" applyAlignment="1">
      <alignment horizontal="center" vertical="center" wrapText="1"/>
    </xf>
    <xf numFmtId="0" fontId="27" fillId="9" borderId="4" xfId="0" applyFont="1" applyFill="1" applyBorder="1" applyAlignment="1">
      <alignment horizontal="center" vertical="center" wrapText="1"/>
    </xf>
  </cellXfs>
  <cellStyles count="60">
    <cellStyle name="20% - Accent6 23 4" xfId="2"/>
    <cellStyle name="Comma" xfId="1" builtinId="3"/>
    <cellStyle name="Comma 2" xfId="3"/>
    <cellStyle name="Comma 3" xfId="4"/>
    <cellStyle name="Comma 4" xfId="5"/>
    <cellStyle name="Comma 4 2" xfId="6"/>
    <cellStyle name="Excel Built-in Normal" xfId="7"/>
    <cellStyle name="Excel Built-in Normal 1" xfId="8"/>
    <cellStyle name="Excel Built-in Normal 2" xfId="9"/>
    <cellStyle name="Normal" xfId="0" builtinId="0"/>
    <cellStyle name="Normal - Style1" xfId="10"/>
    <cellStyle name="Normal 10" xfId="11"/>
    <cellStyle name="Normal 10 2" xfId="12"/>
    <cellStyle name="Normal 155 2" xfId="13"/>
    <cellStyle name="Normal 159" xfId="14"/>
    <cellStyle name="Normal 163" xfId="15"/>
    <cellStyle name="Normal 187" xfId="16"/>
    <cellStyle name="Normal 19 2 2 5" xfId="17"/>
    <cellStyle name="Normal 191" xfId="18"/>
    <cellStyle name="Normal 2" xfId="19"/>
    <cellStyle name="Normal 2 10" xfId="20"/>
    <cellStyle name="Normal 2 10 2 3" xfId="21"/>
    <cellStyle name="Normal 2 2" xfId="22"/>
    <cellStyle name="Normal 2 2 2" xfId="23"/>
    <cellStyle name="Normal 2 3 2 2" xfId="24"/>
    <cellStyle name="Normal 2 3 2 2 2 2" xfId="25"/>
    <cellStyle name="Normal 2 4 2" xfId="26"/>
    <cellStyle name="Normal 21" xfId="27"/>
    <cellStyle name="Normal 26" xfId="28"/>
    <cellStyle name="Normal 26 2" xfId="29"/>
    <cellStyle name="Normal 26 4" xfId="30"/>
    <cellStyle name="Normal 3" xfId="31"/>
    <cellStyle name="Normal 3 10 5 2 2" xfId="32"/>
    <cellStyle name="Normal 3 10 5 2 3" xfId="33"/>
    <cellStyle name="Normal 3 10 5 3" xfId="34"/>
    <cellStyle name="Normal 3 10 6" xfId="35"/>
    <cellStyle name="Normal 3 10 6 2 2" xfId="36"/>
    <cellStyle name="Normal 3 2" xfId="37"/>
    <cellStyle name="Normal 35 2 2" xfId="38"/>
    <cellStyle name="Normal 36" xfId="39"/>
    <cellStyle name="Normal 37" xfId="40"/>
    <cellStyle name="Normal 37 2" xfId="41"/>
    <cellStyle name="Normal 4" xfId="42"/>
    <cellStyle name="Normal 4 2" xfId="43"/>
    <cellStyle name="Normal 48 2 2" xfId="44"/>
    <cellStyle name="Normal 48 2 2 2" xfId="45"/>
    <cellStyle name="Normal 5" xfId="46"/>
    <cellStyle name="Normal 53" xfId="47"/>
    <cellStyle name="Normal 53 7" xfId="48"/>
    <cellStyle name="Normal 55 4" xfId="49"/>
    <cellStyle name="Normal 56" xfId="50"/>
    <cellStyle name="Normal 56 2" xfId="51"/>
    <cellStyle name="Normal 58" xfId="52"/>
    <cellStyle name="Normal 6" xfId="53"/>
    <cellStyle name="Percent 2" xfId="54"/>
    <cellStyle name="Percent 2 2" xfId="55"/>
    <cellStyle name="Percent 3" xfId="56"/>
    <cellStyle name="Percent 3 11" xfId="57"/>
    <cellStyle name="Style 1" xfId="58"/>
    <cellStyle name="Style 1 10" xfId="5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5.xml"/><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63" Type="http://schemas.openxmlformats.org/officeDocument/2006/relationships/externalLink" Target="externalLinks/externalLink62.xml"/><Relationship Id="rId68" Type="http://schemas.openxmlformats.org/officeDocument/2006/relationships/externalLink" Target="externalLinks/externalLink67.xml"/><Relationship Id="rId84" Type="http://schemas.openxmlformats.org/officeDocument/2006/relationships/externalLink" Target="externalLinks/externalLink83.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38" Type="http://schemas.openxmlformats.org/officeDocument/2006/relationships/externalLink" Target="externalLinks/externalLink137.xml"/><Relationship Id="rId154" Type="http://schemas.openxmlformats.org/officeDocument/2006/relationships/theme" Target="theme/theme1.xml"/><Relationship Id="rId16" Type="http://schemas.openxmlformats.org/officeDocument/2006/relationships/externalLink" Target="externalLinks/externalLink15.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53" Type="http://schemas.openxmlformats.org/officeDocument/2006/relationships/externalLink" Target="externalLinks/externalLink52.xml"/><Relationship Id="rId58" Type="http://schemas.openxmlformats.org/officeDocument/2006/relationships/externalLink" Target="externalLinks/externalLink57.xml"/><Relationship Id="rId74" Type="http://schemas.openxmlformats.org/officeDocument/2006/relationships/externalLink" Target="externalLinks/externalLink73.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28" Type="http://schemas.openxmlformats.org/officeDocument/2006/relationships/externalLink" Target="externalLinks/externalLink127.xml"/><Relationship Id="rId144" Type="http://schemas.openxmlformats.org/officeDocument/2006/relationships/externalLink" Target="externalLinks/externalLink143.xml"/><Relationship Id="rId149" Type="http://schemas.openxmlformats.org/officeDocument/2006/relationships/externalLink" Target="externalLinks/externalLink148.xml"/><Relationship Id="rId5" Type="http://schemas.openxmlformats.org/officeDocument/2006/relationships/externalLink" Target="externalLinks/externalLink4.xml"/><Relationship Id="rId90" Type="http://schemas.openxmlformats.org/officeDocument/2006/relationships/externalLink" Target="externalLinks/externalLink89.xml"/><Relationship Id="rId95" Type="http://schemas.openxmlformats.org/officeDocument/2006/relationships/externalLink" Target="externalLinks/externalLink94.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18" Type="http://schemas.openxmlformats.org/officeDocument/2006/relationships/externalLink" Target="externalLinks/externalLink117.xml"/><Relationship Id="rId134" Type="http://schemas.openxmlformats.org/officeDocument/2006/relationships/externalLink" Target="externalLinks/externalLink133.xml"/><Relationship Id="rId139" Type="http://schemas.openxmlformats.org/officeDocument/2006/relationships/externalLink" Target="externalLinks/externalLink138.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150" Type="http://schemas.openxmlformats.org/officeDocument/2006/relationships/externalLink" Target="externalLinks/externalLink149.xml"/><Relationship Id="rId155" Type="http://schemas.openxmlformats.org/officeDocument/2006/relationships/styles" Target="styles.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08" Type="http://schemas.openxmlformats.org/officeDocument/2006/relationships/externalLink" Target="externalLinks/externalLink107.xml"/><Relationship Id="rId124" Type="http://schemas.openxmlformats.org/officeDocument/2006/relationships/externalLink" Target="externalLinks/externalLink123.xml"/><Relationship Id="rId129" Type="http://schemas.openxmlformats.org/officeDocument/2006/relationships/externalLink" Target="externalLinks/externalLink128.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62" Type="http://schemas.openxmlformats.org/officeDocument/2006/relationships/externalLink" Target="externalLinks/externalLink61.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40" Type="http://schemas.openxmlformats.org/officeDocument/2006/relationships/externalLink" Target="externalLinks/externalLink139.xml"/><Relationship Id="rId145" Type="http://schemas.openxmlformats.org/officeDocument/2006/relationships/externalLink" Target="externalLinks/externalLink144.xml"/><Relationship Id="rId153" Type="http://schemas.openxmlformats.org/officeDocument/2006/relationships/externalLink" Target="externalLinks/externalLink152.xml"/><Relationship Id="rId1" Type="http://schemas.openxmlformats.org/officeDocument/2006/relationships/worksheet" Target="worksheets/sheet1.xml"/><Relationship Id="rId6" Type="http://schemas.openxmlformats.org/officeDocument/2006/relationships/externalLink" Target="externalLinks/externalLink5.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14" Type="http://schemas.openxmlformats.org/officeDocument/2006/relationships/externalLink" Target="externalLinks/externalLink113.xml"/><Relationship Id="rId119" Type="http://schemas.openxmlformats.org/officeDocument/2006/relationships/externalLink" Target="externalLinks/externalLink118.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30" Type="http://schemas.openxmlformats.org/officeDocument/2006/relationships/externalLink" Target="externalLinks/externalLink129.xml"/><Relationship Id="rId135" Type="http://schemas.openxmlformats.org/officeDocument/2006/relationships/externalLink" Target="externalLinks/externalLink134.xml"/><Relationship Id="rId143" Type="http://schemas.openxmlformats.org/officeDocument/2006/relationships/externalLink" Target="externalLinks/externalLink142.xml"/><Relationship Id="rId148" Type="http://schemas.openxmlformats.org/officeDocument/2006/relationships/externalLink" Target="externalLinks/externalLink147.xml"/><Relationship Id="rId151" Type="http://schemas.openxmlformats.org/officeDocument/2006/relationships/externalLink" Target="externalLinks/externalLink150.xml"/><Relationship Id="rId156"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120" Type="http://schemas.openxmlformats.org/officeDocument/2006/relationships/externalLink" Target="externalLinks/externalLink119.xml"/><Relationship Id="rId125" Type="http://schemas.openxmlformats.org/officeDocument/2006/relationships/externalLink" Target="externalLinks/externalLink124.xml"/><Relationship Id="rId141" Type="http://schemas.openxmlformats.org/officeDocument/2006/relationships/externalLink" Target="externalLinks/externalLink140.xml"/><Relationship Id="rId146" Type="http://schemas.openxmlformats.org/officeDocument/2006/relationships/externalLink" Target="externalLinks/externalLink145.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15" Type="http://schemas.openxmlformats.org/officeDocument/2006/relationships/externalLink" Target="externalLinks/externalLink114.xml"/><Relationship Id="rId131" Type="http://schemas.openxmlformats.org/officeDocument/2006/relationships/externalLink" Target="externalLinks/externalLink130.xml"/><Relationship Id="rId136" Type="http://schemas.openxmlformats.org/officeDocument/2006/relationships/externalLink" Target="externalLinks/externalLink135.xml"/><Relationship Id="rId157" Type="http://schemas.openxmlformats.org/officeDocument/2006/relationships/calcChain" Target="calcChain.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52" Type="http://schemas.openxmlformats.org/officeDocument/2006/relationships/externalLink" Target="externalLinks/externalLink151.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externalLink" Target="externalLinks/externalLink146.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3" Type="http://schemas.openxmlformats.org/officeDocument/2006/relationships/externalLink" Target="externalLinks/externalLink2.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116" Type="http://schemas.openxmlformats.org/officeDocument/2006/relationships/externalLink" Target="externalLinks/externalLink115.xml"/><Relationship Id="rId137" Type="http://schemas.openxmlformats.org/officeDocument/2006/relationships/externalLink" Target="externalLinks/externalLink13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D:\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D:\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D:\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D:\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D:\Users\SHIVA%20KUMAR%20GOUD\Desktop\SSR%20Item%20Rates.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D:\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D:\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t_prsr"/>
      <sheetName val="id"/>
      <sheetName val="Fee Rate Summary"/>
      <sheetName val="EDWise"/>
      <sheetName val="Design"/>
      <sheetName val="HDPE"/>
      <sheetName val="pvc"/>
      <sheetName val="pvc_basic"/>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Newabstract"/>
      <sheetName val="Specification"/>
      <sheetName val="DATA-BASE"/>
      <sheetName val="DATA-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BLK3"/>
      <sheetName val="BLK2"/>
      <sheetName val="E &amp; R"/>
      <sheetName val="radar"/>
      <sheetName val="UG"/>
      <sheetName val="hdpe_basic"/>
      <sheetName val="m"/>
      <sheetName val="data existing_do not delete"/>
      <sheetName val="CLEAR OVER FALL DROP"/>
      <sheetName val="Lead (Final)"/>
      <sheetName val="Road Detail Est."/>
      <sheetName val="Lead2021-22"/>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Sheet5"/>
      <sheetName val="Sheet1 (2)"/>
      <sheetName val="Lead"/>
      <sheetName val="Data"/>
      <sheetName val="int-Dia-hdpe"/>
      <sheetName val="habs-list"/>
      <sheetName val="int-Dia-pvc"/>
      <sheetName val="segments-details"/>
      <sheetName val="r"/>
      <sheetName val="leads"/>
      <sheetName val="v"/>
      <sheetName val="RAFT"/>
      <sheetName val="scour depth"/>
      <sheetName val="Data.F8.BTR"/>
      <sheetName val="Work_sheet"/>
      <sheetName val="SUMP1420KL@HW"/>
      <sheetName val="0000000000000"/>
      <sheetName val="cert"/>
      <sheetName val="NonSSR"/>
      <sheetName val="bundqty"/>
      <sheetName val="m"/>
      <sheetName val="Wordsdata"/>
      <sheetName val="FORM7"/>
      <sheetName val="ESTT"/>
      <sheetName val="Levels"/>
      <sheetName val="mlead"/>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C-data"/>
      <sheetName val="1V800"/>
      <sheetName val="DREV"/>
      <sheetName val="CREV"/>
      <sheetName val="Lead statement"/>
      <sheetName val="data existing_do not delete"/>
      <sheetName val="3V 6mt "/>
      <sheetName val="Civil-works"/>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 val="Abs"/>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labour &amp; Centering"/>
      <sheetName val="Specification"/>
      <sheetName val="sup dat"/>
      <sheetName val="Bridge Data 2005-06"/>
      <sheetName val="Specification report"/>
      <sheetName val="Road Detail Est."/>
      <sheetName val="MRoad data"/>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Sheet3"/>
      <sheetName val="beam-reinft"/>
      <sheetName val="Det.SC2"/>
      <sheetName val="maya"/>
      <sheetName val="labour-16-17"/>
      <sheetName val="Bitumen trunk"/>
      <sheetName val="Feeder"/>
      <sheetName val="R99 etc"/>
      <sheetName val="Trunk unpaved"/>
      <sheetName val="Lookup"/>
      <sheetName val="Rates SSR 2008-09"/>
      <sheetName val="PRECAST lightconc-II"/>
      <sheetName val="FORM7"/>
      <sheetName val="INPUT-SHEET"/>
      <sheetName val="other rates"/>
      <sheetName val="Levels"/>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OverviewBarmer"/>
      <sheetName val="Main"/>
      <sheetName val="GN-ST-10"/>
      <sheetName val="slab"/>
      <sheetName val="Staff Acco."/>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HDPE-pipe-rates"/>
      <sheetName val="pvc-pipe-rates"/>
      <sheetName val="LEAD (old)"/>
      <sheetName val="Lead"/>
      <sheetName val="hdpe-rates"/>
      <sheetName val="hdpe weights"/>
      <sheetName val="ssr-rates"/>
      <sheetName val="pvc-rates"/>
      <sheetName val="PVC weights"/>
      <sheetName val="Data_Bit_I"/>
      <sheetName val="MRate"/>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Specification"/>
      <sheetName val="Levels"/>
      <sheetName val="lead charges"/>
      <sheetName val="r"/>
      <sheetName val="l"/>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maya"/>
      <sheetName val="ESTIMATE"/>
      <sheetName val="abs road"/>
      <sheetName val="Road data"/>
      <sheetName val="0000000000000"/>
      <sheetName val="R_Det"/>
      <sheetName val="Sheet1 (2)"/>
      <sheetName val="Data_Bit_I"/>
      <sheetName val="Sheet1"/>
      <sheetName val="v"/>
      <sheetName val="mlead"/>
      <sheetName val="Plant 㫨  Machinery"/>
      <sheetName val="Plant_㫨__Machinery"/>
      <sheetName val="Pipe Areas"/>
      <sheetName val="r"/>
      <sheetName val="sectorwise"/>
      <sheetName val="banilad"/>
      <sheetName val="Quarry"/>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CD Data"/>
      <sheetName val="GROUND"/>
      <sheetName val="SECOND"/>
      <sheetName val="Data 07-08 "/>
      <sheetName val="Rate Analysis"/>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steel SF (slab-2)"/>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S final-2"/>
      <sheetName val="FORM7"/>
      <sheetName val="HDPE-pipe-rates"/>
      <sheetName val="pvc-pipe-rates"/>
      <sheetName val="HS 30.04.2015.Final"/>
      <sheetName val="ID"/>
      <sheetName val="HDPE"/>
      <sheetName val="Sheet9"/>
      <sheetName val="HS 1"/>
      <sheetName val="int-Dia"/>
      <sheetName val="DATA_PRG"/>
      <sheetName val="zone-8"/>
      <sheetName val="MHNO_LEV"/>
      <sheetName val="ewst"/>
      <sheetName val="int-Dia-hdpe"/>
      <sheetName val="PVC"/>
      <sheetName val="Detailed"/>
      <sheetName val="habs-list"/>
      <sheetName val="Lead 09-10"/>
      <sheetName val="detls"/>
      <sheetName val="Bitumen trunk"/>
      <sheetName val="Feeder"/>
      <sheetName val="R99 etc"/>
      <sheetName val="Trunk unpaved"/>
      <sheetName val="Wordsdata"/>
      <sheetName val="segments-details"/>
      <sheetName val="int-Dia-pvc"/>
      <sheetName val="Abs"/>
      <sheetName val="DATA-BASE"/>
      <sheetName val="DATA-ABSTRACT"/>
      <sheetName val="Elc.data-20-21"/>
      <sheetName val="data- Civil"/>
      <sheetName val="2a.Est. Drainage System"/>
      <sheetName val="data- MS Gates &amp; Grills"/>
      <sheetName val="MS-Truss data"/>
      <sheetName val="SPT vs PHI"/>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PRECAST lightconc-II"/>
      <sheetName val="materials"/>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mas_hab"/>
      <sheetName val=" datas"/>
      <sheetName val="Rates"/>
      <sheetName val="Plant_&amp;__Machinery"/>
      <sheetName val="Legal_Risk_Analysis"/>
      <sheetName val="Data_07-08_"/>
      <sheetName val="abs_road"/>
      <sheetName val="Road_data"/>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RMR"/>
      <sheetName val="Legal Risk Analysis"/>
      <sheetName val="elec-data"/>
      <sheetName val="Input"/>
      <sheetName val="Rates SSR 2008-09"/>
      <sheetName val="abs road"/>
      <sheetName val="R_Det"/>
      <sheetName val="Road data"/>
      <sheetName val="MRATES"/>
      <sheetName val="mas_hab"/>
      <sheetName val="Sheet3"/>
      <sheetName val="data existing_do not delete"/>
      <sheetName val="Labour"/>
      <sheetName val="Data 07-08 "/>
      <sheetName val="Data_Bit_I"/>
      <sheetName val="p&amp;m"/>
      <sheetName val="Specification"/>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 val="EDWise"/>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Lead statement"/>
      <sheetName val="Rates"/>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Levels"/>
      <sheetName val="Rates SSR 2008-09"/>
      <sheetName val="RMR"/>
      <sheetName val="Material"/>
      <sheetName val="Plant &amp;  Machinery"/>
      <sheetName val="GEN-ABS Del"/>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r"/>
      <sheetName val="Material"/>
      <sheetName val="Plant &amp;  Machinery"/>
      <sheetName val="RMR"/>
      <sheetName val="Specification"/>
      <sheetName val="Leads"/>
      <sheetName val="maya"/>
      <sheetName val="l"/>
      <sheetName val="Road data"/>
      <sheetName val="MRATES"/>
      <sheetName val="Lead  RATES"/>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cover (2)"/>
      <sheetName val="Nspt-smp-final-ORIGINAL"/>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Data_Bit_I"/>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Data base"/>
      <sheetName val="소상 &quot;1&quot;"/>
      <sheetName val="Lead 09-10"/>
      <sheetName val="Longitudinal"/>
      <sheetName val="pile rec(N Max tr)"/>
      <sheetName val="mlead"/>
      <sheetName val="ABS"/>
      <sheetName val="Masonry"/>
      <sheetName val="Improvements"/>
      <sheetName val="Detailed"/>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 val="Concrete_D."/>
      <sheetName val="BOQ - Plng"/>
      <sheetName val="Economic RisingMain  Ph-I"/>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Levels"/>
      <sheetName val="r"/>
      <sheetName val="Fie,d Data"/>
      <sheetName val="Estimate "/>
      <sheetName val="HDPE"/>
      <sheetName val="DI"/>
      <sheetName val="pvc"/>
      <sheetName val="hdpe_basic"/>
      <sheetName val="pvc_basic"/>
      <sheetName val="leads"/>
      <sheetName val="final abstract"/>
      <sheetName val="l"/>
      <sheetName val="sectorwise"/>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Data_Bit_I"/>
      <sheetName val="GA"/>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PVC_dia"/>
      <sheetName val="sup dat"/>
      <sheetName val="Input"/>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r"/>
      <sheetName val="l"/>
      <sheetName val="Lead statement"/>
      <sheetName val="m"/>
      <sheetName val="sectorwise"/>
      <sheetName val="Lead  RATES"/>
      <sheetName val="RMR"/>
      <sheetName val="Publicbuilding"/>
      <sheetName val="Specification"/>
      <sheetName val="Nspt-smp-final-ORIGINAL"/>
      <sheetName val="LEAD"/>
      <sheetName val="Leads"/>
      <sheetName val="p&amp;m"/>
      <sheetName val="Material"/>
      <sheetName val="Plant &amp;  Machinery"/>
      <sheetName val="data existing_do not delete"/>
      <sheetName val="Bill_amt_qty_cc_1"/>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Plant &amp;  Machinery"/>
      <sheetName val="Labour"/>
      <sheetName val="Design"/>
      <sheetName val="conc-foot-gradeslab"/>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 val="Valves"/>
      <sheetName val="MS Rates"/>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 val="LEAD"/>
      <sheetName val="pvc-pipe-rates"/>
      <sheetName val="Plant &amp;  Machinery"/>
      <sheetName val="Labour"/>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r"/>
      <sheetName val="l"/>
      <sheetName val="nodes"/>
      <sheetName val="Publicbuilding"/>
      <sheetName val="Lead statement"/>
      <sheetName val="MRATES"/>
      <sheetName val="Mortars"/>
      <sheetName val="Boq"/>
      <sheetName val="p&amp;m"/>
      <sheetName val="Boq - Flats"/>
      <sheetName val="sch"/>
      <sheetName val="detls"/>
      <sheetName val="0000000000000"/>
      <sheetName val="m"/>
      <sheetName val="Iocount"/>
      <sheetName val="t_prsr"/>
      <sheetName val="wh"/>
      <sheetName val="Levels"/>
      <sheetName val="Data-Road "/>
      <sheetName val="other rates"/>
      <sheetName val="Hire"/>
      <sheetName val="Leads Entry"/>
      <sheetName val="SubAnalysi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DI PIPE"/>
      <sheetName val="RUBBER GASKETS"/>
      <sheetName val="MANHOLE"/>
      <sheetName val="Road Detail Est."/>
      <sheetName val="Lead statement ss5"/>
      <sheetName val="JAWAHAR-hyd-original"/>
      <sheetName val="not req 3"/>
      <sheetName val="Lead  RATES"/>
      <sheetName val="MRoad data"/>
      <sheetName val="Sheet1 (2)"/>
      <sheetName val="b asic rates"/>
      <sheetName val="Main sheet"/>
      <sheetName val="R_D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Material"/>
      <sheetName val="LEAD"/>
      <sheetName val="m"/>
      <sheetName val="Publicbuilding"/>
      <sheetName val="sand"/>
      <sheetName val="PVC_dia"/>
      <sheetName val="stone"/>
      <sheetName val="index"/>
      <sheetName val="nodes"/>
      <sheetName val="t_prsr"/>
      <sheetName val="wh"/>
      <sheetName val="Lead statement"/>
      <sheetName val="data-WC"/>
      <sheetName val="economic PM"/>
      <sheetName val="SubAnalysis"/>
      <sheetName val="GA"/>
      <sheetName val="Data_Base"/>
      <sheetName val="Specification"/>
      <sheetName val="Rates SSR 2008-09"/>
      <sheetName val="Sheet3"/>
      <sheetName val="design"/>
      <sheetName val="maya"/>
      <sheetName val="p&amp;m"/>
      <sheetName val="id"/>
      <sheetName val="Data-Road "/>
      <sheetName val="other rates"/>
      <sheetName val="Hire"/>
      <sheetName val="DATA-ABSTRACT"/>
      <sheetName val="RMR"/>
      <sheetName val="Mortars"/>
      <sheetName val="MRATES"/>
      <sheetName val="Boq"/>
      <sheetName val="Data_Bit_I"/>
      <sheetName val="sectorwise"/>
      <sheetName val="Leads Entry"/>
      <sheetName val="RCC,Ret. Wall"/>
      <sheetName val="Road Detail Est."/>
      <sheetName val="detls"/>
      <sheetName val="m lead"/>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Hydraulic Design (Pipe)"/>
      <sheetName val="Boq - Flats"/>
      <sheetName val="Det. AV road "/>
      <sheetName val="R_Det"/>
      <sheetName val="mp-team 1"/>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final abstract"/>
      <sheetName val="Lead"/>
      <sheetName val="steel SF (slab-2)"/>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Bed Fall"/>
      <sheetName val="Title"/>
      <sheetName val="Ventway Calculations"/>
      <sheetName val="data_existing_do_not_delete"/>
      <sheetName val="Plant_&amp;__Machinery"/>
      <sheetName val="abs_road"/>
      <sheetName val="Road_data"/>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R_Det"/>
      <sheetName val="Labour"/>
      <sheetName val="Material"/>
      <sheetName val="Plant &amp;  Machinery"/>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OPD-Civil"/>
      <sheetName val="id"/>
      <sheetName val="m1"/>
      <sheetName val="Input"/>
      <sheetName val="HYDERAULIC STATMENT OHBR"/>
      <sheetName val="Abstract"/>
      <sheetName val="REcast Comperative"/>
      <sheetName val="RECAST RATES"/>
      <sheetName val="2017 OHSR DI -1 RC EST"/>
      <sheetName val="HH RC EST (2)"/>
      <sheetName val="leads"/>
      <sheetName val="Sheet5"/>
      <sheetName val="Specification"/>
      <sheetName val="Data o"/>
      <sheetName val="Main sheet"/>
      <sheetName val="Lead statement"/>
      <sheetName val="v"/>
      <sheetName val="Rate_Analysis"/>
      <sheetName val="MRATES"/>
      <sheetName val="Levels"/>
      <sheetName val="Conveyance"/>
      <sheetName val="CD Data"/>
      <sheetName val="office"/>
      <sheetName val="pop"/>
      <sheetName val="TOP SLAB-beams"/>
      <sheetName val="data- Sewer -Final"/>
      <sheetName val="Mortars"/>
      <sheetName val="Sheet1"/>
      <sheetName val="int-Dia-pvc"/>
      <sheetName val="r"/>
      <sheetName val="l"/>
      <sheetName val="RMR"/>
      <sheetName val="GA"/>
      <sheetName val="Cul_detail"/>
      <sheetName val="BTR (2)"/>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_5wgdhabfinal00_01"/>
      <sheetName val="zone-2"/>
      <sheetName val="Data rough"/>
      <sheetName val="I-CO"/>
      <sheetName val="water-hammar-strenght"/>
      <sheetName val="rdamdata"/>
      <sheetName val="DI"/>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General"/>
      <sheetName val="WE CIVIL"/>
      <sheetName val="Steel Go 94"/>
      <sheetName val="Rates-1"/>
      <sheetName val="Summary"/>
      <sheetName val="quarry"/>
      <sheetName val="hdpe_basic"/>
      <sheetName val="GA (NABH)-Sklm (2)"/>
      <sheetName val="Gnl_Abstrct"/>
      <sheetName val="data existing_do not delete"/>
      <sheetName val="p&amp;m"/>
      <sheetName val="DATA-ABSTRACT"/>
      <sheetName val="CLEAR OVER FALL DROP"/>
      <sheetName val="Sorted"/>
      <sheetName val="data-WC"/>
      <sheetName val="Cover Page"/>
      <sheetName val="lead-st"/>
      <sheetName val="Bitumen trunk"/>
      <sheetName val="Feeder"/>
      <sheetName val="R99 etc"/>
      <sheetName val="Trunk unpaved"/>
      <sheetName val="FORM7"/>
      <sheetName val="RA-markate"/>
      <sheetName val="Rising Main"/>
      <sheetName val="Line"/>
      <sheetName val="AV-HDPE"/>
      <sheetName val="Di_gate-HDPE"/>
      <sheetName val="New33KVSS_E3"/>
      <sheetName val="Prop aug of Ex 33KVSS_E3a"/>
    </sheetNames>
    <sheetDataSet>
      <sheetData sheetId="0">
        <row r="26">
          <cell r="A26">
            <v>63</v>
          </cell>
        </row>
      </sheetData>
      <sheetData sheetId="1"/>
      <sheetData sheetId="2"/>
      <sheetData sheetId="3"/>
      <sheetData sheetId="4"/>
      <sheetData sheetId="5">
        <row r="26">
          <cell r="A26">
            <v>63</v>
          </cell>
        </row>
      </sheetData>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hdpe_basic"/>
      <sheetName val="pvc_basic"/>
      <sheetName val="t_prsr"/>
      <sheetName val="wh"/>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mcon pm"/>
      <sheetName val="RMR"/>
      <sheetName val="v"/>
      <sheetName val="r"/>
      <sheetName val="GA"/>
      <sheetName val="sand"/>
      <sheetName val="stone"/>
      <sheetName val="index"/>
      <sheetName val="PH 6x"/>
      <sheetName val="Labour"/>
      <sheetName val="Material"/>
      <sheetName val="Plant &amp;  Machinery"/>
      <sheetName val="pvc-pipe-rates"/>
      <sheetName val="Sheet2"/>
      <sheetName val="l"/>
      <sheetName val="Lead"/>
      <sheetName val="Road data"/>
      <sheetName val="data existing_do not delete"/>
      <sheetName val="m"/>
      <sheetName val="sch"/>
      <sheetName val="Data.F8.BTR"/>
      <sheetName val="Global factors"/>
      <sheetName val="R_Det"/>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CLEAR OVER FALL DROP"/>
      <sheetName val="MRATES"/>
      <sheetName val="DISCHARGE"/>
      <sheetName val="LEAD-c"/>
      <sheetName val="other rates-C"/>
      <sheetName val="bASICDATA"/>
      <sheetName val="Data-Road "/>
      <sheetName val="DATA-CD "/>
      <sheetName val="CD Data"/>
      <sheetName val="Leads"/>
      <sheetName val="Bitumen trunk"/>
      <sheetName val="Feeder"/>
      <sheetName val="R99 etc"/>
      <sheetName val="Trunk unpaved"/>
      <sheetName val="int-Dia-pvc"/>
      <sheetName val="id"/>
      <sheetName val="LEAD (2)"/>
      <sheetName val="RATES"/>
      <sheetName val="sp di"/>
      <sheetName val="EDWise"/>
      <sheetName val="PVC weights"/>
      <sheetName val="JAWAHAR-hyd-original"/>
      <sheetName val="mas_hab"/>
      <sheetName val="sp dip"/>
      <sheetName val="hdpe weights"/>
      <sheetName val="General"/>
      <sheetName val="DATA_PRG"/>
      <sheetName val="AUTDATA"/>
      <sheetName val="Mortar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Conveyance"/>
      <sheetName val="TELs"/>
      <sheetName val="abs road"/>
      <sheetName val="Leads Entry"/>
      <sheetName val="Gen Abs"/>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HS 1"/>
      <sheetName val="CPHEEO"/>
      <sheetName val="wh_data"/>
      <sheetName val="co_5"/>
      <sheetName val="hdpe-rates"/>
      <sheetName val="pvc-rates"/>
      <sheetName val="HDPE-pipe-rates"/>
      <sheetName val="rdamdata"/>
      <sheetName val="lead-st"/>
      <sheetName val="Gravity Main-Jukkal"/>
      <sheetName val="HS final-2"/>
      <sheetName val="Lead statement ss5"/>
      <sheetName val="GF SB Ok "/>
      <sheetName val="AV-PVC"/>
      <sheetName val="DIgate_PVC "/>
      <sheetName val="DI gate-DI"/>
      <sheetName val="Labour &amp; Plant"/>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elec-data"/>
      <sheetName val="Bill_amt_qty_cc_1"/>
      <sheetName val="ws-abs"/>
      <sheetName val="Lead  RATES"/>
      <sheetName val="quarry"/>
      <sheetName val="Rd.Det.Est"/>
      <sheetName val="C.D.Data (Morth)"/>
      <sheetName val="Rd.Data"/>
      <sheetName val="Basic Rates"/>
      <sheetName val="OverviewBarmer"/>
      <sheetName val="Field Values"/>
      <sheetName val="Project Management Ma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row r="26">
          <cell r="A26">
            <v>18</v>
          </cell>
        </row>
      </sheetData>
      <sheetData sheetId="201">
        <row r="26">
          <cell r="A26">
            <v>18</v>
          </cell>
        </row>
      </sheetData>
      <sheetData sheetId="202">
        <row r="26">
          <cell r="A26">
            <v>18</v>
          </cell>
        </row>
      </sheetData>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sheetData sheetId="517"/>
      <sheetData sheetId="518"/>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sheetName val="data existing_do not delete"/>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Road data"/>
      <sheetName val="AV-HDPE"/>
      <sheetName val="Di_gate-HDPE"/>
      <sheetName val="wh_data"/>
      <sheetName val="wh_data_R"/>
      <sheetName val="CPHEEO"/>
      <sheetName val="input"/>
      <sheetName val="Sheet2"/>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Gen_Abs"/>
      <sheetName val="FORM7"/>
      <sheetName val="PUMP_DATA"/>
      <sheetName val="Sorted"/>
      <sheetName val="HS final-2"/>
      <sheetName val="Lead statement"/>
      <sheetName val="civ data"/>
      <sheetName val="MTC-estimate"/>
      <sheetName val="Data.F8.BTR"/>
      <sheetName val="Data-2011-12"/>
      <sheetName val="PRELIM5"/>
      <sheetName val="Specification report"/>
      <sheetName val="Works"/>
      <sheetName val="Analy"/>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 data sheet "/>
      <sheetName val="quarry"/>
      <sheetName val="v"/>
      <sheetName val="estimate "/>
      <sheetName val="Levels"/>
      <sheetName val="Sheet3"/>
      <sheetName val="Data_Bit_I"/>
      <sheetName val="Global factors"/>
      <sheetName val="DATA_PRG"/>
      <sheetName val="LEAD STATEMENT"/>
      <sheetName val="Usage"/>
      <sheetName val="General"/>
      <sheetName val="Common "/>
      <sheetName val="Pipe data"/>
      <sheetName val="Box Culvert data"/>
      <sheetName val="Analy"/>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MRATES"/>
      <sheetName val="temp-SDData (2)"/>
      <sheetName val="Pipe data"/>
      <sheetName val="Box Culvert data"/>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detls"/>
      <sheetName val="water-hammar-strenght"/>
      <sheetName val="Road Detail Est."/>
      <sheetName val="ewst"/>
      <sheetName val="Road_data1"/>
      <sheetName val="Bridge_Data_2005-06"/>
      <sheetName val="Plant_&amp;__Machinery"/>
      <sheetName val="GF_SB_Ok_"/>
      <sheetName val="Lead_statement"/>
      <sheetName val="SSR_2010-11_Rates"/>
      <sheetName val="Data_-_DI_pipes_-1"/>
      <sheetName val="_Data_-Valves"/>
      <sheetName val="Main_shee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Lead"/>
      <sheetName val="quarry"/>
      <sheetName val="detls"/>
      <sheetName val="lead-st"/>
      <sheetName val="C-data"/>
      <sheetName val="r"/>
      <sheetName val="R_Det"/>
      <sheetName val="COLUMN"/>
      <sheetName val="Material"/>
      <sheetName val="PVC_dia"/>
      <sheetName val="Lead-2014-15"/>
      <sheetName val="Main sheet"/>
      <sheetName val="temp-SDData (2)"/>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D Data"/>
      <sheetName val="COLUMN"/>
      <sheetName val="detls"/>
      <sheetName val="Data o"/>
      <sheetName val="Sheet2"/>
      <sheetName val="Plant &amp;  Machinery"/>
      <sheetName val="sup dat"/>
      <sheetName val="Sheet1"/>
      <sheetName val="rdamdata"/>
      <sheetName val="DATA_PRG"/>
      <sheetName val="m"/>
      <sheetName val="MPP_Vemulapally"/>
      <sheetName val="stone"/>
      <sheetName val="index"/>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 EST"/>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ongitudinal"/>
      <sheetName val="Lead 09-10"/>
      <sheetName val="Legend"/>
      <sheetName val="id"/>
      <sheetName val="procurement"/>
      <sheetName val="abs road"/>
      <sheetName val="Convey"/>
      <sheetName val="Rates"/>
      <sheetName val="Lead-2014-15"/>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dlvoid"/>
      <sheetName val="Data Road"/>
      <sheetName val="CABLE DATA"/>
      <sheetName val="JAWAHAR-hyd-original"/>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 val="Side wall dsn Formula"/>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Input"/>
      <sheetName val="concrete"/>
      <sheetName val="Plant &amp;  Machinery"/>
      <sheetName val="abs road"/>
      <sheetName val="coverpage"/>
      <sheetName val="Road data"/>
      <sheetName val="Aug,02"/>
      <sheetName val="m"/>
      <sheetName val="TS memo"/>
      <sheetName val="RMR"/>
      <sheetName val="R_Det"/>
      <sheetName val="r"/>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General"/>
      <sheetName val="ELE "/>
      <sheetName val="FIRE ESTIMATE"/>
      <sheetName val="Marteru"/>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Conv"/>
      <sheetName val="Lookup"/>
      <sheetName val="LEAD"/>
      <sheetName val="C-data"/>
      <sheetName val="SPT vs PHI"/>
      <sheetName val="Rates"/>
      <sheetName val="may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 val="Activity No (A) ( 12)  "/>
      <sheetName val="1"/>
      <sheetName val="Data_culverts"/>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Data.F8.BTR"/>
      <sheetName val="UT Without Drop"/>
      <sheetName val="data1"/>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RMR"/>
      <sheetName val="PUMP_DATA"/>
      <sheetName val="Nspt-smp-final-ORIGINAL"/>
      <sheetName val="Labour"/>
      <sheetName val="Common "/>
      <sheetName val="lead-st"/>
      <sheetName val="rdamdata"/>
      <sheetName val="DATA_PRG"/>
      <sheetName val="r"/>
      <sheetName val="Pile cap"/>
      <sheetName val="Sqn-Abs _G+1"/>
      <sheetName val="Sqn_Abs _G_1"/>
      <sheetName val="DATA-BASE"/>
      <sheetName val="DATA-ABSTRACT"/>
      <sheetName val="Civil Boq"/>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 val="FINAL LEAD"/>
      <sheetName val="mlead"/>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detls"/>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Lead statement"/>
      <sheetName val="Ward areas"/>
      <sheetName val="sluice-PVC"/>
      <sheetName val="Airvalve-HDPE"/>
      <sheetName val="dbl-airvalve-PVC"/>
      <sheetName val="DFjoints"/>
      <sheetName val="VC rate"/>
      <sheetName val="0000000000000"/>
      <sheetName val="Labour"/>
      <sheetName val="WATER-HAMMER"/>
      <sheetName val="Publicbuilding"/>
      <sheetName val="input"/>
      <sheetName val="Nspt-smp-final-ORIGINAL"/>
      <sheetName val="RMR"/>
      <sheetName val="Mahesh"/>
      <sheetName val="Raghuveer"/>
      <sheetName val="Sheet3"/>
      <sheetName val="sluice-HDPE"/>
      <sheetName val="sluice-DI upto 1000"/>
      <sheetName val="scour-DI-CI"/>
      <sheetName val="r"/>
      <sheetName val="Boq"/>
      <sheetName val="Material"/>
      <sheetName val="Basic Rates"/>
      <sheetName val="Rate"/>
      <sheetName val="Data-ELSR"/>
      <sheetName val="airvalve(AC)"/>
      <sheetName val="Caze Estimate "/>
      <sheetName val="Airvalve-DI"/>
      <sheetName val="CD Data"/>
      <sheetName val="Datas"/>
      <sheetName val="design"/>
      <sheetName val="maya"/>
      <sheetName val="data existing_do not delete"/>
      <sheetName val="Legal Risk Analysis"/>
      <sheetName val="Data-Road "/>
      <sheetName val="other rates"/>
      <sheetName val="Hire"/>
      <sheetName val="rdamdata"/>
      <sheetName val="PUMP_DATA"/>
      <sheetName val="hdpe-rates"/>
      <sheetName val="pvc-rates"/>
      <sheetName val="Rates_PVC"/>
      <sheetName val="int-Dia-pvc"/>
      <sheetName val="SSR"/>
      <sheetName val="water-hammar-strenght"/>
      <sheetName val=" data sheet "/>
      <sheetName val="DFjoints 2.11.17"/>
      <sheetName val="1-Pop Proj"/>
      <sheetName val="Sorted"/>
      <sheetName val="Cd"/>
      <sheetName val="Cs"/>
      <sheetName val="CPIPE"/>
      <sheetName val="THK"/>
      <sheetName val="CPIPE 1"/>
      <sheetName val="Main sheet"/>
      <sheetName val="temp-SDData (2)"/>
      <sheetName val="HS (MVS Akumarru)"/>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Iocount"/>
      <sheetName val="20kL-design-final"/>
      <sheetName val="Data- All"/>
      <sheetName val="MS pipe,flange,Dummy"/>
      <sheetName val="Chamber"/>
      <sheetName val="Valves"/>
      <sheetName val="MS Rates"/>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Habcodes"/>
      <sheetName val="HS 1"/>
      <sheetName val="Leads Entry"/>
      <sheetName val="Mortars"/>
      <sheetName val="Road data.PS"/>
      <sheetName val="Gen.Abs."/>
      <sheetName val="boredetails"/>
      <sheetName val="rsf-5ld"/>
      <sheetName val="#REF"/>
      <sheetName val="RSF"/>
      <sheetName val="Data 2"/>
      <sheetName val="pvc_basic"/>
      <sheetName val="Sheet9"/>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 val="Part-A"/>
      <sheetName val="0+655"/>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DATA_PRG"/>
      <sheetName val="v"/>
      <sheetName val="sand"/>
      <sheetName val="Lead"/>
      <sheetName val="Lead statement"/>
      <sheetName val="Rates SSR 2008-09"/>
      <sheetName val="leads"/>
      <sheetName val="Legal Risk Analysis"/>
      <sheetName val="Specification"/>
      <sheetName val="r"/>
      <sheetName val="pvc"/>
      <sheetName val="Data"/>
      <sheetName val="Note"/>
      <sheetName val="WS Data"/>
      <sheetName val="Boq"/>
      <sheetName val="SSR _ NSSR Market final"/>
      <sheetName val="Labour"/>
      <sheetName val="Material"/>
      <sheetName val="Plant &amp;  Machinery"/>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 val="Civil Boq"/>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Road data"/>
      <sheetName val="data-WC"/>
      <sheetName val="Labour"/>
      <sheetName val="ww-march-02"/>
      <sheetName val="DATA_PRG"/>
      <sheetName val="r"/>
      <sheetName val="MRATES"/>
      <sheetName val="LEADS"/>
      <sheetName val="General"/>
      <sheetName val="Nspt-smp-final-ORIGINAL"/>
      <sheetName val="Detailed"/>
      <sheetName val="hdpe weights"/>
      <sheetName val="PVC weights"/>
      <sheetName val="index"/>
      <sheetName val="pop"/>
      <sheetName val="data"/>
      <sheetName val="SSR 2014-15 Rates"/>
      <sheetName val="Lead statement"/>
      <sheetName val="Specification"/>
      <sheetName val="Sheet1 (2)"/>
      <sheetName val="Data_Base"/>
      <sheetName val="Lead"/>
      <sheetName val="stone"/>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Note"/>
      <sheetName val="v"/>
      <sheetName val="Rate"/>
      <sheetName val="BOQ"/>
      <sheetName val="economic PM"/>
      <sheetName val="WATER-HAMMER"/>
      <sheetName val="Data rough"/>
      <sheetName val="hdpe-rates"/>
      <sheetName val="pvc-rates"/>
      <sheetName val="ewst"/>
      <sheetName val="Suppl-data"/>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maya"/>
      <sheetName val="beam-reinft"/>
      <sheetName val="rdamdata"/>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D2_CO"/>
      <sheetName val="Z1_DATA"/>
      <sheetName val="MHNO_LEV"/>
      <sheetName val="int-Dia-hdpe"/>
      <sheetName val="int-Dia-pvc"/>
      <sheetName val="Set"/>
      <sheetName val="C.D.Abs.Est."/>
      <sheetName val="Relig-place"/>
      <sheetName val="Code"/>
      <sheetName val="Habcodes"/>
      <sheetName val=" data sheet "/>
      <sheetName val="labour rates"/>
      <sheetName val="input"/>
      <sheetName val="Lead  RATES"/>
      <sheetName val="zone-2"/>
      <sheetName val="Iocount"/>
      <sheetName val="quarry"/>
      <sheetName val="C-data for paint"/>
      <sheetName val="C-data"/>
      <sheetName val="Civil Boq"/>
      <sheetName val="457 COMP"/>
      <sheetName val="DATA-BASE"/>
      <sheetName val="DATA-ABSTRACT"/>
      <sheetName val="lead-st"/>
      <sheetName val="RAFT"/>
      <sheetName val="R_Det"/>
      <sheetName val="Global_factors"/>
      <sheetName val="Footings"/>
      <sheetName val="Data o"/>
      <sheetName val="SSR 2015-16 Rates"/>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stone"/>
      <sheetName val="index"/>
      <sheetName val="detls"/>
      <sheetName val="Summary"/>
      <sheetName val="Lead statement"/>
      <sheetName val="Usage"/>
      <sheetName val="Labour"/>
      <sheetName val="Nspt-smp-final-ORIGINAL"/>
      <sheetName val="data-WC"/>
      <sheetName val="wordsdata"/>
      <sheetName val="Footings"/>
      <sheetName val="Road data"/>
      <sheetName val="sand"/>
      <sheetName val="Plant &amp;  Machinery"/>
      <sheetName val="RA-markate"/>
      <sheetName val="Note"/>
      <sheetName val="Suppl-data"/>
      <sheetName val="Cover"/>
      <sheetName val="pvc_basic"/>
      <sheetName val="Data_Base"/>
      <sheetName val="Material"/>
      <sheetName val="Road Detail Est."/>
      <sheetName val="maya"/>
      <sheetName val="BTR (2)"/>
      <sheetName val="b asic rates"/>
      <sheetName val="Civil Boq"/>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HDPE-pipe-rates"/>
      <sheetName val="pvc-pipe-rates"/>
      <sheetName val="C-data"/>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Cover"/>
      <sheetName val="2A_2008_09_ABST_GENSCST"/>
      <sheetName val="_x0000_V_x0000_O_x0000_I_x0000_"/>
      <sheetName val="Data_Renuals"/>
      <sheetName val="Proforma -II "/>
      <sheetName val=" Estt."/>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Wordsdata"/>
      <sheetName val="com_st_PM6"/>
      <sheetName val="comst_GM6"/>
      <sheetName val="G_R_P6"/>
      <sheetName val="Specification_report3"/>
      <sheetName val="id"/>
      <sheetName val="_x005f_x005f_x005f_x0000_V_x005f_x005f_x005f_x0000_O_x0"/>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Data"/>
      <sheetName val="Civil-SOR"/>
      <sheetName val="Material"/>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sheetData sheetId="1"/>
      <sheetData sheetId="2"/>
      <sheetData sheetId="3"/>
      <sheetData sheetId="4"/>
      <sheetData sheetId="5">
        <row r="52">
          <cell r="I52">
            <v>4036</v>
          </cell>
        </row>
        <row r="65">
          <cell r="I65">
            <v>4424</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maya"/>
      <sheetName val="detls"/>
      <sheetName val="RMR"/>
      <sheetName val="sand"/>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Lead statement ss5"/>
      <sheetName val="Lead_statement_ss5"/>
      <sheetName val="DATA"/>
      <sheetName val="HDPE"/>
      <sheetName val="DI"/>
      <sheetName val="pvc"/>
      <sheetName val="Lead"/>
      <sheetName val="data existing_do not delete"/>
      <sheetName val="ssr-rates"/>
      <sheetName val="DATA_PRG"/>
      <sheetName val="clvrt_data"/>
      <sheetName val="t_prsr"/>
      <sheetName val="wh"/>
      <sheetName val="Rates-May-14"/>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PROCTOR"/>
      <sheetName val="Rates"/>
      <sheetName val="Ins &amp; Bonds"/>
      <sheetName val="A-3.1"/>
      <sheetName val="Client req"/>
      <sheetName val="PH data"/>
      <sheetName val="Delivery mains"/>
      <sheetName val="bundqty"/>
      <sheetName val="CONST"/>
      <sheetName val="Common "/>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DATA 2021-22"/>
      <sheetName val="Staff Civil o&amp;m draft policy"/>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nodes"/>
      <sheetName val="int-Dia"/>
      <sheetName val="habs-list"/>
      <sheetName val="Exp"/>
      <sheetName val="A 3_7"/>
      <sheetName val="Abs"/>
      <sheetName val="X-2"/>
      <sheetName val="not req 3"/>
      <sheetName val="LEAD S 10-11"/>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 val="Hire"/>
      <sheetName val="Basic data "/>
      <sheetName val="BLK3"/>
      <sheetName val="BLK2"/>
      <sheetName val="E &amp; R"/>
      <sheetName val="radar"/>
      <sheetName val="UG"/>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Leads Entry"/>
      <sheetName val="Plant &amp;  Machinery"/>
      <sheetName val="Specification report"/>
      <sheetName val="_x0000_V_x0000_O_x0000_I_x0000_L_x0000_S_x0000_I_x0000_N_x0000_G_x0000_R_x0000_A_x0000_M_x0000_._x0000_X_x0000_L_x0000_S_x0000_"/>
      <sheetName val=""/>
      <sheetName val="Nspt-smp-final-ORIGINAL"/>
      <sheetName val="Rates-May-14"/>
      <sheetName val="wh_data"/>
      <sheetName val="CPHEEO"/>
      <sheetName val="wh_data_R"/>
      <sheetName val="input"/>
      <sheetName val="data-WC"/>
      <sheetName val="?V?O?I?L?S?I?N?G?R?A?M?.?X?L?S?"/>
      <sheetName val="m"/>
      <sheetName val="DATA_PRG"/>
      <sheetName val="0000000000000"/>
      <sheetName val="MRATES"/>
      <sheetName val="Staff Acco."/>
      <sheetName val="RMR"/>
      <sheetName val="p&amp;m"/>
      <sheetName val="Di_gate-HDPE"/>
      <sheetName val="COLUMN"/>
      <sheetName val="C.D.Abs.Est."/>
      <sheetName val="C-data"/>
      <sheetName val="Cover"/>
      <sheetName val="_5wgdhabfinal00_01"/>
      <sheetName val="WATER-HAMMER"/>
      <sheetName val="not req 3"/>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_V_O_I_L_S_I_N_G_R_A_M_._X_L_S_"/>
      <sheetName val="coverpage"/>
      <sheetName val="R_Det"/>
      <sheetName val="Work_sheet"/>
      <sheetName val="bom"/>
      <sheetName val="abs road"/>
      <sheetName val="Summary"/>
      <sheetName val="t_prsr"/>
      <sheetName val="wh"/>
      <sheetName val="AV-HDPE"/>
      <sheetName val="CC &amp; VC"/>
      <sheetName val="General"/>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final abstract"/>
      <sheetName val="11.Habitations"/>
      <sheetName val="SSR 2014-15 Rates"/>
      <sheetName val="Specification Repoer CC"/>
      <sheetName val="bar bending"/>
      <sheetName val="iocount"/>
      <sheetName val="DATA SHEET"/>
      <sheetName val="Suppl-data"/>
      <sheetName val="Usage"/>
      <sheetName val="Common "/>
      <sheetName val="civ data"/>
      <sheetName val="Bitumen trunk"/>
      <sheetName val="Feeder"/>
      <sheetName val="R99 etc"/>
      <sheetName val="Trunk unpaved"/>
      <sheetName val="_V_O_I_L_S_I_N_G_R_A_M___X_L_S_"/>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 val="Prjt"/>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sheetData sheetId="93" refreshError="1"/>
      <sheetData sheetId="94" refreshError="1"/>
      <sheetData sheetId="95" refreshError="1"/>
      <sheetData sheetId="96" refreshError="1"/>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RATES"/>
      <sheetName val="C-data"/>
      <sheetName val="Material"/>
      <sheetName val="leads"/>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 val="New33KVSS_E3"/>
      <sheetName val="Prop aug of Ex 33KVSS_E3a"/>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55">
          <cell r="F55">
            <v>0</v>
          </cell>
        </row>
      </sheetData>
      <sheetData sheetId="94"/>
      <sheetData sheetId="95"/>
      <sheetData sheetId="96"/>
      <sheetData sheetId="97">
        <row r="55">
          <cell r="F55">
            <v>0</v>
          </cell>
        </row>
      </sheetData>
      <sheetData sheetId="98">
        <row r="55">
          <cell r="F55">
            <v>0</v>
          </cell>
        </row>
      </sheetData>
      <sheetData sheetId="99">
        <row r="55">
          <cell r="F55">
            <v>0</v>
          </cell>
        </row>
      </sheetData>
      <sheetData sheetId="100">
        <row r="55">
          <cell r="F55">
            <v>0</v>
          </cell>
        </row>
      </sheetData>
      <sheetData sheetId="101">
        <row r="55">
          <cell r="F55">
            <v>0</v>
          </cell>
        </row>
      </sheetData>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row r="55">
          <cell r="F55">
            <v>0</v>
          </cell>
        </row>
      </sheetData>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row r="55">
          <cell r="F55">
            <v>0</v>
          </cell>
        </row>
      </sheetData>
      <sheetData sheetId="129">
        <row r="55">
          <cell r="F55">
            <v>0</v>
          </cell>
        </row>
      </sheetData>
      <sheetData sheetId="130">
        <row r="55">
          <cell r="F55">
            <v>0</v>
          </cell>
        </row>
      </sheetData>
      <sheetData sheetId="131">
        <row r="55">
          <cell r="F55">
            <v>0</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SC Cost FEB 03"/>
      <sheetName val="pvc_basic"/>
      <sheetName val="Staff Acco."/>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Gen_Abs"/>
      <sheetName val="factors"/>
      <sheetName val="road detail est."/>
      <sheetName val="Estt"/>
      <sheetName val="GT DUMP"/>
      <sheetName val="sancdump"/>
      <sheetName val="GZL"/>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F8.BTR"/>
      <sheetName val="Abs"/>
      <sheetName val="pvc-pipe-rates"/>
      <sheetName val="t_prsr"/>
      <sheetName val="wh"/>
      <sheetName val="Sheet1"/>
      <sheetName val="data existing_do not delete"/>
      <sheetName val="60-70"/>
      <sheetName val="80-100"/>
      <sheetName val="Emulsion MS"/>
      <sheetName val=" HSD"/>
      <sheetName val="water-hammar-strenght"/>
      <sheetName val="Fee Rate Summary"/>
      <sheetName val="hdpe_basic"/>
      <sheetName val="Labour"/>
      <sheetName val="FORM7"/>
      <sheetName val="Road Detail Est."/>
      <sheetName val="final abstract"/>
      <sheetName val="l"/>
      <sheetName val="PVC_dia"/>
      <sheetName val="detls"/>
      <sheetName val="DATA_PRG"/>
      <sheetName val="civ data"/>
      <sheetName val="sup dat"/>
      <sheetName val="MRMECADAMoad data"/>
      <sheetName val="abs road"/>
      <sheetName val="Road data"/>
      <sheetName val="Sheet2"/>
      <sheetName val="CoverPage"/>
      <sheetName val="0000000000000"/>
      <sheetName val="labour (2)"/>
      <sheetName val="LEAD"/>
      <sheetName val="R_Det"/>
      <sheetName val="Sent NHO"/>
      <sheetName val="Global factors"/>
      <sheetName val="Wss Datas"/>
      <sheetName val="elec-data"/>
      <sheetName val="maya"/>
      <sheetName val="SSR 2014-15 Rate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 val="Desig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PRSH"/>
      <sheetName val="Usage"/>
      <sheetName val="Common "/>
      <sheetName val="General"/>
      <sheetName val="com_st_PM1"/>
      <sheetName val="comst_GM1"/>
      <sheetName val="G_R_P1"/>
      <sheetName val="Lead_statement"/>
      <sheetName val="SPT_vs_PHI"/>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MRATES"/>
      <sheetName val="RMR"/>
      <sheetName val="coverpage"/>
      <sheetName val="R_Det"/>
      <sheetName val="Road data"/>
      <sheetName val=" "/>
      <sheetName val="Estimate "/>
      <sheetName val="leads"/>
      <sheetName val="v"/>
      <sheetName val="r"/>
      <sheetName val="not req 3"/>
      <sheetName val="SPT vs PHI"/>
      <sheetName val="DATA_PRG"/>
      <sheetName val="rdamdata"/>
      <sheetName val="lead-st"/>
      <sheetName val="pvc"/>
      <sheetName val="DATA-2005-06"/>
      <sheetName val="final abstract"/>
      <sheetName val="SSR 2014-15 Rates"/>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 val="Civil-works"/>
      <sheetName val="title"/>
      <sheetName val="pier design"/>
      <sheetName val="Sheet2"/>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Config"/>
      <sheetName val="Break Dw"/>
      <sheetName val="MES-SEC"/>
      <sheetName val="Data"/>
      <sheetName val="Analy_7-10"/>
      <sheetName val="INDORAMA Group June 02"/>
      <sheetName val="SPT vs PHI"/>
      <sheetName val="Civil Boq"/>
      <sheetName val="beam-reinft-IIInd floor"/>
      <sheetName val="Design"/>
      <sheetName val="Desgn(zone I)"/>
      <sheetName val="PA- Consutant "/>
      <sheetName val="Debits as on 12.04.08"/>
      <sheetName val="THK"/>
      <sheetName val="FitOutConfCentre"/>
      <sheetName val="PART-I_(2)"/>
      <sheetName val="final_abstract"/>
      <sheetName val="INPUT-DATA1"/>
      <sheetName val="VCH-SLC"/>
      <sheetName val="Supplier"/>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RES-PLANNING"/>
      <sheetName val="col-reinft1"/>
      <sheetName val="FORM7"/>
      <sheetName val="RCC,Ret. Wall"/>
      <sheetName val="Build-up"/>
      <sheetName val="RA 4 Challan Summary "/>
      <sheetName val="p&amp;m"/>
      <sheetName val="Labour productivity"/>
      <sheetName val="labour coeff"/>
      <sheetName val="BOQ (2)"/>
      <sheetName val="GBW"/>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ORDER BOOKING"/>
      <sheetName val="Sheet3 (2)"/>
      <sheetName val="대외공문"/>
      <sheetName val="COST"/>
      <sheetName val="Formulas"/>
      <sheetName val="For Bill-04 PS"/>
      <sheetName val="M B-QtyRecn"/>
      <sheetName val="Quotation"/>
      <sheetName val="Sqn _Main_ Abs"/>
      <sheetName val="Mat.Cost"/>
      <sheetName val="Staff Acco."/>
      <sheetName val="Section Catalogue"/>
      <sheetName val="#REF!"/>
      <sheetName val="lookup"/>
      <sheetName val="Approved MTD Proj #'s"/>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Labour &amp; Plant"/>
      <sheetName val="Flight-1"/>
      <sheetName val="SOR"/>
      <sheetName val="concrete"/>
      <sheetName val="선수금"/>
      <sheetName val="Code"/>
      <sheetName val="Set"/>
      <sheetName val="Summary_Bank"/>
      <sheetName val="Staircase "/>
      <sheetName val="NLD - Assum"/>
      <sheetName val="Capex-fixed"/>
      <sheetName val="schedule nos"/>
      <sheetName val="CPIPE"/>
      <sheetName val="pvc"/>
      <sheetName val="PRECAST lightconc-II"/>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ssr-rates"/>
      <sheetName val="leads"/>
      <sheetName val="DATA-2005-06"/>
      <sheetName val="Register"/>
      <sheetName val="Data.F8.BTR"/>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r"/>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DATA_PRG"/>
      <sheetName val="Pump se_x0000_Ñ"/>
      <sheetName val="BS"/>
      <sheetName val="Capex"/>
      <sheetName val="CIV INV&amp;EXP"/>
      <sheetName val="not req 3"/>
      <sheetName val="220Kv (2)"/>
      <sheetName val="COMPLEXALL"/>
      <sheetName val="Ellis &amp; WS&amp;S"/>
      <sheetName val="Drip mould &amp; Elevation"/>
      <sheetName val="Trussess"/>
      <sheetName val="MRATES"/>
      <sheetName val="Material"/>
      <sheetName val="Lead statement ss5"/>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Abs_CD_2"/>
      <sheetName val="road est"/>
      <sheetName val="ECV"/>
      <sheetName val="wh_data_R"/>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PROCTOR"/>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 val="02"/>
      <sheetName val="03"/>
      <sheetName val="04"/>
      <sheetName val="P.C"/>
      <sheetName val="RAB ABSTRACT-C&amp;B"/>
      <sheetName val="MB-EarthWork"/>
      <sheetName val="Water supply  "/>
      <sheetName val="Nt Item"/>
      <sheetName val="MB-PCC"/>
      <sheetName val="MB-Grade Slab"/>
      <sheetName val="MB-Fdn&amp;RW Ftgs."/>
      <sheetName val="MB-RCC-Walls"/>
      <sheetName val="Chart1"/>
      <sheetName val="Weld mesh"/>
      <sheetName val="BBS"/>
      <sheetName val="MB-RCC-Col.&amp;Ped"/>
      <sheetName val="MB-Ped&amp;Col.-Shut."/>
      <sheetName val="MB-RCC-Deck Slab"/>
      <sheetName val="MB-Wall-Shut."/>
      <sheetName val="MB-RCC-Others"/>
      <sheetName val="MB-Others-Shut."/>
      <sheetName val="MB-Footings Shut"/>
      <sheetName val="MB-Grouting"/>
      <sheetName val="MB-Anchorage"/>
      <sheetName val="MB-Block Work"/>
      <sheetName val="MB-Plastering"/>
      <sheetName val="MB-VDF"/>
      <sheetName val="MB-Insert Plates"/>
      <sheetName val="Basic Rate Summary Steel"/>
      <sheetName val="Basic Rate Summary RMC"/>
      <sheetName val="Elec. Debit"/>
      <sheetName val="Physical Check"/>
      <sheetName val="Man Power"/>
      <sheetName val="Uls"/>
      <sheetName val="SEW4"/>
      <sheetName val="18-misc"/>
      <sheetName val="5-pipe"/>
      <sheetName val="sch-3"/>
      <sheetName val="Staff Acco_"/>
      <sheetName val="HEAD"/>
      <sheetName val="activit-graph  "/>
      <sheetName val="Staff"/>
      <sheetName val="Construction"/>
      <sheetName val="steam outlet"/>
      <sheetName val="Data-Month"/>
      <sheetName val="doq"/>
      <sheetName val="Groupings-final"/>
      <sheetName val="Detail 1A"/>
      <sheetName val="Sched"/>
      <sheetName val="Trial"/>
      <sheetName val="FA_Final"/>
      <sheetName val="Non-Factory"/>
      <sheetName val="cover page"/>
      <sheetName val="REFERANCE_DATA"/>
      <sheetName val="DOOR_WINDOW"/>
      <sheetName val="Roof__PT_beams_"/>
      <sheetName val="Cash_Flow_Working"/>
      <sheetName val="Plant_&amp;__Machinery"/>
      <sheetName val="Beam-design exp"/>
      <sheetName val="PART-I_(2)65"/>
      <sheetName val="final_abstract65"/>
      <sheetName val="Basement_Budget64"/>
      <sheetName val="Fee_Rate_Summary64"/>
      <sheetName val="Rate_analysis64"/>
      <sheetName val="Materials_Cost64"/>
      <sheetName val="10__&amp;_11__Rate_Code_&amp;_BQ64"/>
      <sheetName val="RES_STEEL_TO64"/>
      <sheetName val="Break_up_Sheet64"/>
      <sheetName val="B_&amp;_C_-_M_-_ccp64"/>
      <sheetName val="RMZ_Summary64"/>
      <sheetName val="Fill_this_out_first___64"/>
      <sheetName val="TBAL9697_-group_wise__sdpl64"/>
      <sheetName val="Fin_Sum64"/>
      <sheetName val="Site_Dev_BOQ64"/>
      <sheetName val="Staff_Forecast_spread64"/>
      <sheetName val="Field_Values64"/>
      <sheetName val="Structure_Bills_Qty64"/>
      <sheetName val="Builtup_Area64"/>
      <sheetName val="MASTER_RATE_ANALYSIS64"/>
      <sheetName val="Cop_-VGN64"/>
      <sheetName val="IO_List64"/>
      <sheetName val="BOQ_Direct_selling_cost64"/>
      <sheetName val="Stress_Calculation64"/>
      <sheetName val="Pipe_Supports64"/>
      <sheetName val="Materials_64"/>
      <sheetName val="MN_T_B_64"/>
      <sheetName val="ORDER_BOOKING4"/>
      <sheetName val="Break_Dw64"/>
      <sheetName val="For_Bill-04_PS4"/>
      <sheetName val="RCC,Ret__Wall40"/>
      <sheetName val="RA_4_Challan_Summary_40"/>
      <sheetName val="Labour_productivity40"/>
      <sheetName val="labour_coeff40"/>
      <sheetName val="BOQ_(2)5"/>
      <sheetName val="beam-reinft-IIInd_floor4"/>
      <sheetName val="Bed_Class9"/>
      <sheetName val="PH_data4"/>
      <sheetName val="Details_(3)4"/>
      <sheetName val="Desgn(zone_I)9"/>
      <sheetName val="M_B-QtyRecn6"/>
      <sheetName val="Sqn__Main__Abs4"/>
      <sheetName val="Staff_Acco_4"/>
      <sheetName val="Section_Catalogue4"/>
      <sheetName val="Approved_MTD_Proj_#'s4"/>
      <sheetName val="ACAD_Finishes5"/>
      <sheetName val="Site_Details5"/>
      <sheetName val="Site_Area_Statement5"/>
      <sheetName val="CABLE_DATA4"/>
      <sheetName val="Mat_Cost6"/>
      <sheetName val="GR_slab-reinft4"/>
      <sheetName val="BOQ_civil4"/>
      <sheetName val="NLD_-_Assum4"/>
      <sheetName val="schedule_nos4"/>
      <sheetName val="std_wt_4"/>
      <sheetName val="Column_Steel-R24"/>
      <sheetName val="Staircase_4"/>
      <sheetName val="INPUT_SHEET4"/>
      <sheetName val="M-Book_for_Conc4"/>
      <sheetName val="M-Book_for_FW4"/>
      <sheetName val="Cash_Flows_&amp;_IRR4"/>
      <sheetName val="d-safe_specs4"/>
      <sheetName val="d-safe_DELUXE4"/>
      <sheetName val="Diawise_steel_abstract4"/>
      <sheetName val="Rising_Main4"/>
      <sheetName val="PACK_(B)4"/>
      <sheetName val="Material_4"/>
      <sheetName val="bill_24"/>
      <sheetName val="Estimate_4"/>
      <sheetName val="QS_Name4"/>
      <sheetName val="CANDY_BOQ4"/>
      <sheetName val="CFForecast_detail4"/>
      <sheetName val="Model_(Not_Merged)4"/>
      <sheetName val="Tender_Summary4"/>
      <sheetName val="train_cash4"/>
      <sheetName val="accom_cash4"/>
      <sheetName val="Common_4"/>
      <sheetName val="Meas_-Hotel_Part4"/>
      <sheetName val="3__Elemental_Summary3"/>
      <sheetName val="Material_Rate3"/>
      <sheetName val="Retaing_wall3"/>
      <sheetName val="WORK_TABLE4"/>
      <sheetName val="220_11__BS_4"/>
      <sheetName val="Intro_4"/>
      <sheetName val="Operating_Statistics4"/>
      <sheetName val="except_wiring3"/>
      <sheetName val="CPIPE_13"/>
      <sheetName val="beam-reinft-machine_rm4"/>
      <sheetName val="intr_stool_brkup3"/>
      <sheetName val="Occ,_Other_Rev,_Exp,_Dispo3"/>
      <sheetName val="Vind_-_BtB4"/>
      <sheetName val="SGS_ACQ4"/>
      <sheetName val="Form_64"/>
      <sheetName val="Price_Schedule5"/>
      <sheetName val="Cost_Any_5"/>
      <sheetName val="S_&amp;_A5"/>
      <sheetName val="PointNo_53"/>
      <sheetName val="BOQ_Distribution3"/>
      <sheetName val="A_O_R_3"/>
      <sheetName val="PRECAST_lightconc-II3"/>
      <sheetName val="Detail_In_Door_Stad3"/>
      <sheetName val="P_Well(_RCC)3"/>
      <sheetName val="PO_Summary3"/>
      <sheetName val="BOQ_Summary3"/>
      <sheetName val="Sec_1_Loose_Furniture_18%_GST3"/>
      <sheetName val="Sec_1_Loose_Furniture_12%_GST3"/>
      <sheetName val="Sec_1_Loose_Furniture_5%_GST3"/>
      <sheetName val="Sec_2_Cafeteria_Tables3"/>
      <sheetName val="Sec_3_Cafeteria_Chairs3"/>
      <sheetName val="Sec_4_Work_Floors_-_NT_3"/>
      <sheetName val="Sec_5_LGF_Chairs-NT3"/>
      <sheetName val="Sec_6_Additional_18%_GST_3"/>
      <sheetName val="Sec_6_Additional_12%_GST_3"/>
      <sheetName val="Sec_11-NT_set_33"/>
      <sheetName val="DC_Summary3"/>
      <sheetName val="M_Sheet3"/>
      <sheetName val="RA4_Checklist3"/>
      <sheetName val="PC_Master_List3"/>
      <sheetName val="Project_Details__3"/>
      <sheetName val="Labor_abs-NMR3"/>
      <sheetName val="소상_&quot;1&quot;3"/>
      <sheetName val="M_S_3"/>
      <sheetName val="Discount_&amp;_Margin3"/>
      <sheetName val="Branch_Power3"/>
      <sheetName val="RAJU_ASSO3"/>
      <sheetName val="P-Ins_&amp;_Bonds3"/>
      <sheetName val="2_대외공문3"/>
      <sheetName val="NEW-IDs_Fun_&amp;_Group3"/>
      <sheetName val="LABOUR_SALARY_1"/>
      <sheetName val="Brickwork_1"/>
      <sheetName val="Finishing_items1"/>
      <sheetName val="M-_Rate1"/>
      <sheetName val="August_Construction_Planning__1"/>
      <sheetName val="Internal_Planning1"/>
      <sheetName val="July'2019_Weekly1"/>
      <sheetName val="9__Package_split_-_Cost_1"/>
      <sheetName val="Estimate_10_00_Lakhs_1"/>
      <sheetName val="abs_road1"/>
      <sheetName val="Road_data1"/>
      <sheetName val="Bld_SSR1"/>
      <sheetName val="SSR_-Sani_1"/>
      <sheetName val="Elec_SSR1"/>
      <sheetName val="PH-_SSR1"/>
      <sheetName val="R_&amp;_B_SSR1"/>
      <sheetName val="RCC_Pipes1"/>
      <sheetName val="DI-Pipes_&amp;_Spe1"/>
      <sheetName val="CI_Spe1"/>
      <sheetName val="Bolts&amp;_rings1"/>
      <sheetName val="Dist_Lines-150-old1"/>
      <sheetName val="GA-GVMC_-NW(Com)_1"/>
      <sheetName val="GA-GVMC_-NW_1"/>
      <sheetName val="Dist_Lines-1001"/>
      <sheetName val="Dist-Lines_-5001"/>
      <sheetName val="Dist_Lines-1501"/>
      <sheetName val="GA-GVMC_-NW__(2)1"/>
      <sheetName val="GA-GVMC_-NW__1"/>
      <sheetName val="Dist-Lines_B-1_1"/>
      <sheetName val="Dist-Lines-Final_checked1"/>
      <sheetName val="Pumping_mains-1"/>
      <sheetName val="Feeder_main-old1"/>
      <sheetName val="Dist-Lines_-B-21"/>
      <sheetName val="Dist-Lines_-B-31"/>
      <sheetName val="Dist-Lines_B-41"/>
      <sheetName val="Dist-Lines_B-51"/>
      <sheetName val="Dist-Lines_-B-61"/>
      <sheetName val="Dist-Lines_-B-71"/>
      <sheetName val="Dist-Lines_-B-81"/>
      <sheetName val="Dist-Lines_-B-91"/>
      <sheetName val="Dist-Lines_-B-101"/>
      <sheetName val="Dist-Lines_-B-111"/>
      <sheetName val="Dist-Lines_-B-121"/>
      <sheetName val="Dist-Lines_-B-131"/>
      <sheetName val="Dist-Lines_-B-141"/>
      <sheetName val="Dist-Lines_-B-151"/>
      <sheetName val="Dist-Lines_-B-161"/>
      <sheetName val="Feeder_mains-_11"/>
      <sheetName val="Feeder_mains-_21"/>
      <sheetName val="Feeder_mains-_(1)1"/>
      <sheetName val="Feeder_mains-up_to_8001"/>
      <sheetName val="Pumping_Main-800mm1"/>
      <sheetName val="ELSR-600_KL-Z-21"/>
      <sheetName val="750_KL_GLSR-Z-31"/>
      <sheetName val="ELSR-750_KL-Z-31"/>
      <sheetName val="ELSR-500_KL-Z-41"/>
      <sheetName val="500_KL_GLSR-Z-41"/>
      <sheetName val="ELSR-1850_KL-Z-81"/>
      <sheetName val="1850_KL_GLSR-Z-81"/>
      <sheetName val="800_KL_GLSR-Z-111"/>
      <sheetName val="900_KL_GLSR-Z-121"/>
      <sheetName val="ELSR-2500_KL-Z-131"/>
      <sheetName val="ELSR-2400_KL-Z-141"/>
      <sheetName val="ELSR-1200_KL-Z-151"/>
      <sheetName val="ELSR-2000_KL-Z-161"/>
      <sheetName val="Pumping_Main-500mm-(2)1"/>
      <sheetName val="terrace_parapet_block_work1"/>
      <sheetName val="Canopy-2_RCC11"/>
      <sheetName val="Canopy-2_BBS1"/>
      <sheetName val="Canopy-1_RCC11"/>
      <sheetName val="Canopy-1_BBS1"/>
      <sheetName val="Above_terrace_columns_RCC1"/>
      <sheetName val="Above_terrace_columns_BBS1"/>
      <sheetName val="Parapet_wall_RCC1"/>
      <sheetName val="Parapet_wall_BBS1"/>
      <sheetName val="OHWT_RCC1"/>
      <sheetName val="OHWT_Slab_BBS1"/>
      <sheetName val="OHWT_Beams__BBS1"/>
      <sheetName val="Slab_&amp;_Beam_@_0_00_Lvl1"/>
      <sheetName val="Slab_&amp;_Beam1"/>
      <sheetName val="Lintels_&amp;_Window1"/>
      <sheetName val="Column_Steel_(UBF)1"/>
      <sheetName val="Column_Steel_(SF)1"/>
      <sheetName val="Column_Steel_(1F)1"/>
      <sheetName val="Column_Steel_(2F)1"/>
      <sheetName val="Column_Steel_(3F)1"/>
      <sheetName val="Column_Steel_(4F-6F)1"/>
      <sheetName val="Column_Steel_(7F-9F)1"/>
      <sheetName val="Column_Steel_(10F-12F)1"/>
      <sheetName val="Column_Steel_(13F-15F)1"/>
      <sheetName val="Column_Steel_(16F-17F)1"/>
      <sheetName val="Column_Steel_(18F)1"/>
      <sheetName val="Lift_Steel_(UBF)1"/>
      <sheetName val="Lift_Steel_(SF)1"/>
      <sheetName val="Lift_Steel_(1F-6F)1"/>
      <sheetName val="Lift_Steel_(7F-12F)1"/>
      <sheetName val="Lift_Steel_(13F-18F)1"/>
      <sheetName val="_Staircase_Steel_(UBF)1"/>
      <sheetName val="_Staircase_Steel_(SF)1"/>
      <sheetName val="_Staircase_Steel_(1F-7F)1"/>
      <sheetName val="_Staircase_Steel_(8F-18F)1"/>
      <sheetName val="Beams_Steel_(SF)1"/>
      <sheetName val="Slab_Steel_(SF)1"/>
      <sheetName val="Beams_Steel_(1F)1"/>
      <sheetName val="Slab_Steel_(1F)1"/>
      <sheetName val="Beams_Steel_(2F&amp;3F)1"/>
      <sheetName val="Slab_Steel_(2F&amp;3F)1"/>
      <sheetName val="Beams_Steel_(4F)1"/>
      <sheetName val="Slab_Steel_(4F)1"/>
      <sheetName val="Beams_Steel_(5F-7F)1"/>
      <sheetName val="Slab_Steel_(5F-7F)1"/>
      <sheetName val="Beams_Steel_(8F-15F&amp;18F)1"/>
      <sheetName val="Slab_Steel_(8F-15F&amp;18F)1"/>
      <sheetName val="Beams_Steel_(16F&amp;17F)1"/>
      <sheetName val="Slab_Steel_(16F&amp;17F)1"/>
      <sheetName val="Beams_Steel_(TF)1"/>
      <sheetName val="Slab_Steel_(TF)1"/>
      <sheetName val="100mm_Block_Work1"/>
      <sheetName val="150mm_BLOCKS1"/>
      <sheetName val="200mm_BLOCKS1"/>
      <sheetName val="Internal_Walls_Plastering1"/>
      <sheetName val="Internal_Ceiling_Plastering1"/>
      <sheetName val="External_plaster1"/>
      <sheetName val="Tower-_A_(Abstract)1"/>
      <sheetName val="Canopy-2_RCC2"/>
      <sheetName val="Canopy_-1_RCC1"/>
      <sheetName val="Canaopy-2_steel1"/>
      <sheetName val="Canopy-1_steel1"/>
      <sheetName val="Columns_above_terrace1"/>
      <sheetName val="OHT_bottom_&amp;_walls_1"/>
      <sheetName val="Slab_&amp;_Beam_at_0_00lvl1"/>
      <sheetName val="Slab_&amp;_Beam_at_+3_25lvl1"/>
      <sheetName val="Parapet_slab&amp;beams1"/>
      <sheetName val="Column_Steel(SF_to_TF)1"/>
      <sheetName val="Above_terrace_column_steel1"/>
      <sheetName val="Lift_Wall_-_Stilt_Floor1"/>
      <sheetName val="Lift_Wall_1F-6F1"/>
      <sheetName val="Lift_Wall_7F-12F1"/>
      <sheetName val="Lift_Wall_13F-18F1"/>
      <sheetName val="Lift_wall_terrace_floor1"/>
      <sheetName val="Staircase_-_UBF1"/>
      <sheetName val="Staircase_-_SF1"/>
      <sheetName val="Staircase_-_1F-7F1"/>
      <sheetName val="Staircase_-_8F-18F1"/>
      <sheetName val="Beam_Steel_-_SF1"/>
      <sheetName val="Slab_Steel_-_SF1"/>
      <sheetName val="Beam_Steel-_1F1"/>
      <sheetName val="Slab_Steel_-_1F1"/>
      <sheetName val="Beams_Steel_2F1"/>
      <sheetName val="Slab_steel_2F1"/>
      <sheetName val="Beams_Steel_3F1"/>
      <sheetName val="Slab_steel_3F1"/>
      <sheetName val="Beams_Steel_-_4F1"/>
      <sheetName val="Slab_steel_4F1"/>
      <sheetName val="Beam_steel_5F-7F1"/>
      <sheetName val="Slab_steel_5F-7F1"/>
      <sheetName val="Beam_steel_8F-15F_&amp;_18F1"/>
      <sheetName val="Slab_steel_8F-15F&amp;_18F1"/>
      <sheetName val="Beam_steel_16F_-_17F1"/>
      <sheetName val="Slab_steel_16F_-_17F1"/>
      <sheetName val="Beam_steel_TF1"/>
      <sheetName val="Slab_steel_TF1"/>
      <sheetName val="OHT_Slab_steel_1"/>
      <sheetName val="OHT_beam_steel_1"/>
      <sheetName val="A-_terrace_coping_BBS1"/>
      <sheetName val="Copping_beam_BBS_A_terrace1"/>
      <sheetName val="150_mm_BLOCKS1"/>
      <sheetName val="200_mm_BLOCKS1"/>
      <sheetName val="Pumping_Main-450mm-(3)1"/>
      <sheetName val="Pumping_Main-(4)1"/>
      <sheetName val="350_KL_GLSR1"/>
      <sheetName val="1000_KL_Sump-1"/>
      <sheetName val="1000_KL_MBR1"/>
      <sheetName val="MBR-1000_KL1"/>
      <sheetName val="Pump_room-12x81"/>
      <sheetName val="B_F_Meters1"/>
      <sheetName val="Pump_sets1"/>
      <sheetName val="Pump_sets_(2)1"/>
      <sheetName val="Gen_sets1"/>
      <sheetName val="PR_Valves1"/>
      <sheetName val="W_man_Qrt-1"/>
      <sheetName val="O_&amp;M1"/>
      <sheetName val="Generator_Room-11"/>
      <sheetName val="200_KL_GLSR-6_(2)1"/>
      <sheetName val="500_KL_Sump-(1)1"/>
      <sheetName val="250_KL_Sump-(3)1"/>
      <sheetName val="Office_-_MBR1"/>
      <sheetName val="HSC_(2)1"/>
      <sheetName val="Gen_sets_(2)1"/>
      <sheetName val="DI_pipes1"/>
      <sheetName val="Wt_of_DI_Spe_1"/>
      <sheetName val="HDPE_pipes1"/>
      <sheetName val="RCC_SS1"/>
      <sheetName val="CI_Spe_1"/>
      <sheetName val="data-ELSR_1"/>
      <sheetName val="data-Water_Supply1"/>
      <sheetName val="Sump_&amp;_ST1"/>
      <sheetName val="Bld_Stnd,Data1"/>
      <sheetName val="Bld_up_to_3F1"/>
      <sheetName val="CC_road1"/>
      <sheetName val="Dist_Lines1"/>
      <sheetName val="Feeder_mains-21"/>
      <sheetName val="Gravity_Main-900mm1"/>
      <sheetName val="550_KL_Sump-11"/>
      <sheetName val="550_KL_Sump-21"/>
      <sheetName val="ELSR-1200_KL1"/>
      <sheetName val="650_KL_GLSR_(2)1"/>
      <sheetName val="850_KL_GLSR_1"/>
      <sheetName val="500_KL_sump1"/>
      <sheetName val="200_KL-_ELSR_Yelluru1"/>
      <sheetName val="Dist-Zone-below_500001"/>
      <sheetName val="Data_-O&amp;M1"/>
      <sheetName val="Pumping_main-350mm1"/>
      <sheetName val="Inf_Well1"/>
      <sheetName val="Approah_road_to_MBR1"/>
      <sheetName val="Approach_Roads-Source1"/>
      <sheetName val="400mm-P_Main1"/>
      <sheetName val="13_Mld-WTP1"/>
      <sheetName val="data-Intake_well1"/>
      <sheetName val="Model_GLSR-1"/>
      <sheetName val="Feeder_main-1_(2)1"/>
      <sheetName val="Dist_&amp;_Feeder_mains__(2)1"/>
      <sheetName val="BFlow_meters1"/>
      <sheetName val="O_Nd_M1"/>
      <sheetName val="Pump_room-6_59x6_00m1"/>
      <sheetName val="GA-GVMC_-Raiwada-BWSC1"/>
      <sheetName val="BWSC-Pumping_Main-1200mm1"/>
      <sheetName val="GA-GVMC_-Raiwada1"/>
      <sheetName val="MS-Pumping_Main-1300mm1"/>
      <sheetName val="Thurst-F_mains1"/>
      <sheetName val="Thrust-P_mains1"/>
      <sheetName val="CI_weights1"/>
      <sheetName val="Proforma_-II_1"/>
      <sheetName val="LIST_OF_MAKES1"/>
      <sheetName val="April_Analysts1"/>
      <sheetName val="Basic_Rate1"/>
      <sheetName val="Consumer_Fraud1"/>
      <sheetName val="Avoidance_1"/>
      <sheetName val="Cons_Recov_Rates1"/>
      <sheetName val="Consumer_Supps1"/>
      <sheetName val="Consumer_Outbound1"/>
      <sheetName val="FY_Loss_Frcst1"/>
      <sheetName val="FITZ_MORT_941"/>
      <sheetName val="footing_for_SP1"/>
      <sheetName val="Master_Info1"/>
      <sheetName val="AD_ST1"/>
      <sheetName val="PRECAST_lightconc_II"/>
      <sheetName val="Client_Addressess_"/>
      <sheetName val="Basic_Rates"/>
      <sheetName val="SP_Break_Up"/>
      <sheetName val="Basic Rates - Lab"/>
      <sheetName val="Basic Rates - Assump"/>
      <sheetName val="Mix Design"/>
      <sheetName val="First Floor "/>
      <sheetName val="ltgload"/>
      <sheetName val="Bechtel Norms"/>
      <sheetName val="CS PIPING"/>
      <sheetName val="TECH DATA"/>
      <sheetName val="no."/>
      <sheetName val="Machinery"/>
      <sheetName val="Section_by_layers_old"/>
      <sheetName val="sumary"/>
      <sheetName val="2nd "/>
      <sheetName val="shuttering"/>
      <sheetName val="Sheet7"/>
      <sheetName val="strain"/>
      <sheetName val="dBase"/>
      <sheetName val="L (4)"/>
      <sheetName val="PART-I_(2)66"/>
      <sheetName val="final_abstract66"/>
      <sheetName val="Basement_Budget65"/>
      <sheetName val="Fee_Rate_Summary65"/>
      <sheetName val="Rate_analysis65"/>
      <sheetName val="Break_up_Sheet65"/>
      <sheetName val="TBAL9697_-group_wise__sdpl65"/>
      <sheetName val="B_&amp;_C_-_M_-_ccp65"/>
      <sheetName val="Materials_Cost65"/>
      <sheetName val="10__&amp;_11__Rate_Code_&amp;_BQ65"/>
      <sheetName val="RES_STEEL_TO65"/>
      <sheetName val="RMZ_Summary65"/>
      <sheetName val="Site_Dev_BOQ65"/>
      <sheetName val="Staff_Forecast_spread65"/>
      <sheetName val="Fin_Sum65"/>
      <sheetName val="IO_List65"/>
      <sheetName val="Fill_this_out_first___65"/>
      <sheetName val="Field_Values65"/>
      <sheetName val="INDORAMA_Group_June_0264"/>
      <sheetName val="Structure_Bills_Qty65"/>
      <sheetName val="Builtup_Area65"/>
      <sheetName val="MASTER_RATE_ANALYSIS65"/>
      <sheetName val="Cop_-VGN65"/>
      <sheetName val="Pipe_Supports65"/>
      <sheetName val="Materials_65"/>
      <sheetName val="BOQ_Direct_selling_cost65"/>
      <sheetName val="Stress_Calculation65"/>
      <sheetName val="MN_T_B_65"/>
      <sheetName val="E_&amp;_R64"/>
      <sheetName val="Exp_64"/>
      <sheetName val="INDIGINEOUS_ITEMS_64"/>
      <sheetName val="Break_Dw65"/>
      <sheetName val="Load_Details(B1)64"/>
      <sheetName val="SPT_vs_PHI64"/>
      <sheetName val="Civil_Boq64"/>
      <sheetName val="Debits_as_on_12_04_0864"/>
      <sheetName val="RCC,Ret__Wall41"/>
      <sheetName val="RA_4_Challan_Summary_41"/>
      <sheetName val="Labour_productivity41"/>
      <sheetName val="labour_coeff41"/>
      <sheetName val="BOQ_(2)6"/>
      <sheetName val="GR_slab-reinft5"/>
      <sheetName val="For_Bill-04_PS5"/>
      <sheetName val="ORDER_BOOKING5"/>
      <sheetName val="beam-reinft-IIInd_floor5"/>
      <sheetName val="PA-_Consutant_64"/>
      <sheetName val="Sheet3_(2)64"/>
      <sheetName val="CABLE_DATA5"/>
      <sheetName val="Approved_MTD_Proj_#'s5"/>
      <sheetName val="M_B-QtyRecn7"/>
      <sheetName val="Bed_Class10"/>
      <sheetName val="PH_data5"/>
      <sheetName val="Details_(3)5"/>
      <sheetName val="Desgn(zone_I)10"/>
      <sheetName val="NLD_-_Assum5"/>
      <sheetName val="schedule_nos5"/>
      <sheetName val="Sqn__Main__Abs5"/>
      <sheetName val="Mat_Cost7"/>
      <sheetName val="Staff_Acco_5"/>
      <sheetName val="Section_Catalogue5"/>
      <sheetName val="ACAD_Finishes6"/>
      <sheetName val="Site_Details6"/>
      <sheetName val="Site_Area_Statement6"/>
      <sheetName val="M-Book_for_Conc5"/>
      <sheetName val="M-Book_for_FW5"/>
      <sheetName val="PACK_(B)5"/>
      <sheetName val="BOQ_civil5"/>
      <sheetName val="Staircase_5"/>
      <sheetName val="Material_5"/>
      <sheetName val="Estimate_5"/>
      <sheetName val="bill_25"/>
      <sheetName val="INPUT_SHEET5"/>
      <sheetName val="Rising_Main5"/>
      <sheetName val="d-safe_specs5"/>
      <sheetName val="d-safe_DELUXE5"/>
      <sheetName val="Diawise_steel_abstract5"/>
      <sheetName val="Tender_Summary5"/>
      <sheetName val="std_wt_5"/>
      <sheetName val="Column_Steel-R25"/>
      <sheetName val="Cash_Flows_&amp;_IRR5"/>
      <sheetName val="QS_Name5"/>
      <sheetName val="CANDY_BOQ5"/>
      <sheetName val="CFForecast_detail5"/>
      <sheetName val="Model_(Not_Merged)5"/>
      <sheetName val="SGS_ACQ5"/>
      <sheetName val="train_cash5"/>
      <sheetName val="accom_cash5"/>
      <sheetName val="Common_5"/>
      <sheetName val="Meas_-Hotel_Part5"/>
      <sheetName val="beam-reinft-machine_rm5"/>
      <sheetName val="Vind_-_BtB5"/>
      <sheetName val="WORK_TABLE5"/>
      <sheetName val="220_11__BS_5"/>
      <sheetName val="Intro_5"/>
      <sheetName val="Form_65"/>
      <sheetName val="Operating_Statistics5"/>
      <sheetName val="Material_Rate4"/>
      <sheetName val="Retaing_wall4"/>
      <sheetName val="except_wiring4"/>
      <sheetName val="CPIPE_14"/>
      <sheetName val="intr_stool_brkup4"/>
      <sheetName val="3__Elemental_Summary4"/>
      <sheetName val="Detail_In_Door_Stad4"/>
      <sheetName val="M_S_4"/>
      <sheetName val="RAJU_ASSO4"/>
      <sheetName val="Price_Schedule6"/>
      <sheetName val="Cost_Any_6"/>
      <sheetName val="S_&amp;_A6"/>
      <sheetName val="PointNo_54"/>
      <sheetName val="BOQ_Distribution4"/>
      <sheetName val="A_O_R_4"/>
      <sheetName val="PRECAST_lightconc-II4"/>
      <sheetName val="PO_Summary4"/>
      <sheetName val="BOQ_Summary4"/>
      <sheetName val="Sec_1_Loose_Furniture_18%_GST4"/>
      <sheetName val="Sec_1_Loose_Furniture_12%_GST4"/>
      <sheetName val="Sec_1_Loose_Furniture_5%_GST4"/>
      <sheetName val="Sec_2_Cafeteria_Tables4"/>
      <sheetName val="Sec_3_Cafeteria_Chairs4"/>
      <sheetName val="Sec_4_Work_Floors_-_NT_4"/>
      <sheetName val="Sec_5_LGF_Chairs-NT4"/>
      <sheetName val="Sec_6_Additional_18%_GST_4"/>
      <sheetName val="Sec_6_Additional_12%_GST_4"/>
      <sheetName val="Sec_11-NT_set_34"/>
      <sheetName val="DC_Summary4"/>
      <sheetName val="M_Sheet4"/>
      <sheetName val="RA4_Checklist4"/>
      <sheetName val="Occ,_Other_Rev,_Exp,_Dispo4"/>
      <sheetName val="Cleaning_&amp;_Grubbing2"/>
      <sheetName val="Labor_abs-NMR4"/>
      <sheetName val="water_prop_2"/>
      <sheetName val="Name_List2"/>
      <sheetName val="Abs_PMRL2"/>
      <sheetName val="DOOR-WINDOW_SCHEDULE2"/>
      <sheetName val="BLOCK_WORK-GRD_FLR2"/>
      <sheetName val="P_Well(_RCC)4"/>
      <sheetName val="소상_&quot;1&quot;4"/>
      <sheetName val="Discount_&amp;_Margin4"/>
      <sheetName val="Branch_Power4"/>
      <sheetName val="Japan_Reco2"/>
      <sheetName val="_Block_work2"/>
      <sheetName val="Flooring_&amp;_Road2"/>
      <sheetName val="BOM_2"/>
      <sheetName val="SUBMITED_bISS2"/>
      <sheetName val="TOTAL_SUMMARY2"/>
      <sheetName val="P-Ins_&amp;_Bonds4"/>
      <sheetName val="PC_Master_List4"/>
      <sheetName val="Project_Details__4"/>
      <sheetName val="2_대외공문4"/>
      <sheetName val="NEW-IDs_Fun_&amp;_Group4"/>
      <sheetName val="Labour_&amp;_Plant2"/>
      <sheetName val="4_Annex_1_Basic_rate2"/>
      <sheetName val="Door_Qty2"/>
      <sheetName val="Win_Qty2"/>
      <sheetName val="220Kv_(2)2"/>
      <sheetName val="Capital_Structure2"/>
      <sheetName val="Mar_Roster2"/>
      <sheetName val="costing_sheet2"/>
      <sheetName val="Project_Budget_Worksheet2"/>
      <sheetName val="All_Components_Report2"/>
      <sheetName val="R_A_2"/>
      <sheetName val="Recap_2"/>
      <sheetName val="Schedule_A12"/>
      <sheetName val="Abstract_(Buyback)2"/>
      <sheetName val="Civil_RA2"/>
      <sheetName val="Plumbing_RA2"/>
      <sheetName val="Electrical__RA2"/>
      <sheetName val="ELV_RA2"/>
      <sheetName val="FFTG_RA2"/>
      <sheetName val="HVAC_RA2"/>
      <sheetName val="Furniture_RA2"/>
      <sheetName val="Kichen_Equi__RA2"/>
      <sheetName val="Price_Comparison2"/>
      <sheetName val="BLOCK-A_(MEA_SHEET)2"/>
      <sheetName val="India_F&amp;S_Template2"/>
      <sheetName val="DETAILED__BOQ2"/>
      <sheetName val="BASIS_-DEC_082"/>
      <sheetName val="_2"/>
      <sheetName val="BUD_07-082"/>
      <sheetName val="UNP-NCW_2"/>
      <sheetName val="Final_Basic_rate2"/>
      <sheetName val="Step_12"/>
      <sheetName val="Source_Ref_2"/>
      <sheetName val="Elect_2"/>
      <sheetName val="Bill_1-BOQ-Civil_Works2"/>
      <sheetName val="old_boq2"/>
      <sheetName val="2_1_受電設備棟2"/>
      <sheetName val="2_2_受・防火水槽2"/>
      <sheetName val="2_3_排水処理設備棟2"/>
      <sheetName val="2_4_倉庫棟2"/>
      <sheetName val="2_5_守衛棟2"/>
      <sheetName val="Global_Assmptions2"/>
      <sheetName val="9__Package_split_-_Cost_2"/>
      <sheetName val="FITZ_MORT_942"/>
      <sheetName val="CABLENOS_2"/>
      <sheetName val="August_Construction_Planning__2"/>
      <sheetName val="Internal_Planning2"/>
      <sheetName val="July'2019_Weekly2"/>
      <sheetName val="M-_Rate2"/>
      <sheetName val="Works_-_Quote_Sheet2"/>
      <sheetName val="Lead_statement2"/>
      <sheetName val="Data_F8_BTR2"/>
      <sheetName val="Main_Sheet1"/>
      <sheetName val="Lookup_data1"/>
      <sheetName val="Sheet1_(2)2"/>
      <sheetName val="site_fab&amp;ernstr2"/>
      <sheetName val="13__Steel_-_Ratio1"/>
      <sheetName val="Bld_SSR2"/>
      <sheetName val="SSR_-Sani_2"/>
      <sheetName val="Elec_SSR2"/>
      <sheetName val="PH-_SSR2"/>
      <sheetName val="R_&amp;_B_SSR2"/>
      <sheetName val="RCC_Pipes2"/>
      <sheetName val="DI-Pipes_&amp;_Spe2"/>
      <sheetName val="CI_Spe2"/>
      <sheetName val="Bolts&amp;_rings2"/>
      <sheetName val="Dist_Lines-150-old2"/>
      <sheetName val="GA-GVMC_-NW(Com)_2"/>
      <sheetName val="GA-GVMC_-NW_2"/>
      <sheetName val="Dist_Lines-1002"/>
      <sheetName val="Dist-Lines_-5002"/>
      <sheetName val="Dist_Lines-1502"/>
      <sheetName val="GA-GVMC_-NW__(2)2"/>
      <sheetName val="GA-GVMC_-NW__2"/>
      <sheetName val="Dist-Lines_B-1_2"/>
      <sheetName val="Dist-Lines-Final_checked2"/>
      <sheetName val="Pumping_mains-2"/>
      <sheetName val="Feeder_main-old2"/>
      <sheetName val="Dist-Lines_-B-22"/>
      <sheetName val="Dist-Lines_-B-32"/>
      <sheetName val="Dist-Lines_B-42"/>
      <sheetName val="Dist-Lines_B-52"/>
      <sheetName val="Dist-Lines_-B-62"/>
      <sheetName val="Dist-Lines_-B-72"/>
      <sheetName val="Dist-Lines_-B-82"/>
      <sheetName val="Dist-Lines_-B-92"/>
      <sheetName val="Dist-Lines_-B-102"/>
      <sheetName val="Dist-Lines_-B-112"/>
      <sheetName val="Dist-Lines_-B-122"/>
      <sheetName val="Dist-Lines_-B-132"/>
      <sheetName val="Dist-Lines_-B-142"/>
      <sheetName val="Dist-Lines_-B-152"/>
      <sheetName val="Dist-Lines_-B-162"/>
      <sheetName val="Feeder_mains-_12"/>
      <sheetName val="Feeder_mains-_22"/>
      <sheetName val="Feeder_mains-_(1)2"/>
      <sheetName val="Feeder_mains-up_to_8002"/>
      <sheetName val="Pumping_Main-800mm2"/>
      <sheetName val="ELSR-600_KL-Z-22"/>
      <sheetName val="750_KL_GLSR-Z-32"/>
      <sheetName val="ELSR-750_KL-Z-32"/>
      <sheetName val="ELSR-500_KL-Z-42"/>
      <sheetName val="500_KL_GLSR-Z-42"/>
      <sheetName val="ELSR-1850_KL-Z-82"/>
      <sheetName val="1850_KL_GLSR-Z-82"/>
      <sheetName val="800_KL_GLSR-Z-112"/>
      <sheetName val="900_KL_GLSR-Z-122"/>
      <sheetName val="ELSR-2500_KL-Z-132"/>
      <sheetName val="ELSR-2400_KL-Z-142"/>
      <sheetName val="ELSR-1200_KL-Z-152"/>
      <sheetName val="ELSR-2000_KL-Z-162"/>
      <sheetName val="CIV_INV&amp;EXP1"/>
      <sheetName val="Pumping_Main-500mm-(2)2"/>
      <sheetName val="Pumping_Main-450mm-(3)2"/>
      <sheetName val="Pumping_Main-(4)2"/>
      <sheetName val="350_KL_GLSR2"/>
      <sheetName val="Proforma_-II_2"/>
      <sheetName val="Road_data2"/>
      <sheetName val="Master_Info2"/>
      <sheetName val="NRC_Rationalisation2"/>
      <sheetName val="Labour_Rate_2"/>
      <sheetName val="Material_List_2"/>
      <sheetName val="Data_sheet2"/>
      <sheetName val="foot-slab_reinft2"/>
      <sheetName val="Core_Data1"/>
      <sheetName val="1000_KL_Sump-2"/>
      <sheetName val="1000_KL_MBR2"/>
      <sheetName val="MBR-1000_KL2"/>
      <sheetName val="Pump_room-12x82"/>
      <sheetName val="B_F_Meters2"/>
      <sheetName val="Estimate_10_00_Lakhs_2"/>
      <sheetName val="abs_road2"/>
      <sheetName val="Pump_sets2"/>
      <sheetName val="Pump_sets_(2)2"/>
      <sheetName val="Gen_sets2"/>
      <sheetName val="PR_Valves2"/>
      <sheetName val="W_man_Qrt-2"/>
      <sheetName val="O_&amp;M2"/>
      <sheetName val="Generator_Room-12"/>
      <sheetName val="200_KL_GLSR-6_(2)2"/>
      <sheetName val="500_KL_Sump-(1)2"/>
      <sheetName val="250_KL_Sump-(3)2"/>
      <sheetName val="Office_-_MBR2"/>
      <sheetName val="HSC_(2)2"/>
      <sheetName val="Gen_sets_(2)2"/>
      <sheetName val="DI_pipes2"/>
      <sheetName val="Wt_of_DI_Spe_2"/>
      <sheetName val="HDPE_pipes2"/>
      <sheetName val="RCC_SS2"/>
      <sheetName val="CI_Spe_2"/>
      <sheetName val="data-ELSR_2"/>
      <sheetName val="data-Water_Supply2"/>
      <sheetName val="Sump_&amp;_ST2"/>
      <sheetName val="Bld_Stnd,Data2"/>
      <sheetName val="Bld_up_to_3F2"/>
      <sheetName val="CC_road2"/>
      <sheetName val="Dist_Lines2"/>
      <sheetName val="Feeder_mains-22"/>
      <sheetName val="Gravity_Main-900mm2"/>
      <sheetName val="550_KL_Sump-12"/>
      <sheetName val="550_KL_Sump-22"/>
      <sheetName val="ELSR-1200_KL2"/>
      <sheetName val="650_KL_GLSR_(2)2"/>
      <sheetName val="850_KL_GLSR_2"/>
      <sheetName val="500_KL_sump2"/>
      <sheetName val="200_KL-_ELSR_Yelluru2"/>
      <sheetName val="Dist-Zone-below_500002"/>
      <sheetName val="Data_-O&amp;M2"/>
      <sheetName val="Pumping_main-350mm2"/>
      <sheetName val="Inf_Well2"/>
      <sheetName val="Approah_road_to_MBR2"/>
      <sheetName val="Approach_Roads-Source2"/>
      <sheetName val="400mm-P_Main2"/>
      <sheetName val="13_Mld-WTP2"/>
      <sheetName val="data-Intake_well2"/>
      <sheetName val="Model_GLSR-2"/>
      <sheetName val="Feeder_main-1_(2)2"/>
      <sheetName val="Dist_&amp;_Feeder_mains__(2)2"/>
      <sheetName val="BFlow_meters2"/>
      <sheetName val="O_Nd_M2"/>
      <sheetName val="Pump_room-6_59x6_00m2"/>
      <sheetName val="GA-GVMC_-Raiwada-BWSC2"/>
      <sheetName val="BWSC-Pumping_Main-1200mm2"/>
      <sheetName val="GA-GVMC_-Raiwada2"/>
      <sheetName val="MS-Pumping_Main-1300mm2"/>
      <sheetName val="Thurst-F_mains2"/>
      <sheetName val="Thrust-P_mains2"/>
      <sheetName val="CI_weights2"/>
      <sheetName val="FLCB_List1"/>
      <sheetName val="LABOUR_SALARY_2"/>
      <sheetName val="Brickwork_2"/>
      <sheetName val="Finishing_items2"/>
      <sheetName val="terrace_parapet_block_work2"/>
      <sheetName val="Canopy-2_RCC12"/>
      <sheetName val="Canopy-2_BBS2"/>
      <sheetName val="Canopy-1_RCC12"/>
      <sheetName val="Canopy-1_BBS2"/>
      <sheetName val="Above_terrace_columns_RCC2"/>
      <sheetName val="Above_terrace_columns_BBS2"/>
      <sheetName val="Parapet_wall_RCC2"/>
      <sheetName val="Parapet_wall_BBS2"/>
      <sheetName val="OHWT_RCC2"/>
      <sheetName val="OHWT_Slab_BBS2"/>
      <sheetName val="OHWT_Beams__BBS2"/>
      <sheetName val="Slab_&amp;_Beam_@_0_00_Lvl2"/>
      <sheetName val="Slab_&amp;_Beam2"/>
      <sheetName val="Lintels_&amp;_Window2"/>
      <sheetName val="Column_Steel_(UBF)2"/>
      <sheetName val="Column_Steel_(SF)2"/>
      <sheetName val="Column_Steel_(1F)2"/>
      <sheetName val="Column_Steel_(2F)2"/>
      <sheetName val="Column_Steel_(3F)2"/>
      <sheetName val="Column_Steel_(4F-6F)2"/>
      <sheetName val="Column_Steel_(7F-9F)2"/>
      <sheetName val="Column_Steel_(10F-12F)2"/>
      <sheetName val="Column_Steel_(13F-15F)2"/>
      <sheetName val="Column_Steel_(16F-17F)2"/>
      <sheetName val="Column_Steel_(18F)2"/>
      <sheetName val="Lift_Steel_(UBF)2"/>
      <sheetName val="Lift_Steel_(SF)2"/>
      <sheetName val="Lift_Steel_(1F-6F)2"/>
      <sheetName val="Lift_Steel_(7F-12F)2"/>
      <sheetName val="Lift_Steel_(13F-18F)2"/>
      <sheetName val="_Staircase_Steel_(UBF)2"/>
      <sheetName val="_Staircase_Steel_(SF)2"/>
      <sheetName val="_Staircase_Steel_(1F-7F)2"/>
      <sheetName val="_Staircase_Steel_(8F-18F)2"/>
      <sheetName val="Beams_Steel_(SF)2"/>
      <sheetName val="Slab_Steel_(SF)2"/>
      <sheetName val="Beams_Steel_(1F)2"/>
      <sheetName val="Slab_Steel_(1F)2"/>
      <sheetName val="Beams_Steel_(2F&amp;3F)2"/>
      <sheetName val="Slab_Steel_(2F&amp;3F)2"/>
      <sheetName val="Beams_Steel_(4F)2"/>
      <sheetName val="Slab_Steel_(4F)2"/>
      <sheetName val="Beams_Steel_(5F-7F)2"/>
      <sheetName val="Slab_Steel_(5F-7F)2"/>
      <sheetName val="Beams_Steel_(8F-15F&amp;18F)2"/>
      <sheetName val="Slab_Steel_(8F-15F&amp;18F)2"/>
      <sheetName val="Beams_Steel_(16F&amp;17F)2"/>
      <sheetName val="Slab_Steel_(16F&amp;17F)2"/>
      <sheetName val="Beams_Steel_(TF)2"/>
      <sheetName val="Slab_Steel_(TF)2"/>
      <sheetName val="100mm_Block_Work2"/>
      <sheetName val="150mm_BLOCKS2"/>
      <sheetName val="200mm_BLOCKS2"/>
      <sheetName val="Internal_Walls_Plastering2"/>
      <sheetName val="Internal_Ceiling_Plastering2"/>
      <sheetName val="External_plaster2"/>
      <sheetName val="Tower-_A_(Abstract)2"/>
      <sheetName val="Canopy-2_RCC3"/>
      <sheetName val="Canopy_-1_RCC2"/>
      <sheetName val="Canaopy-2_steel2"/>
      <sheetName val="Canopy-1_steel2"/>
      <sheetName val="Columns_above_terrace2"/>
      <sheetName val="OHT_bottom_&amp;_walls_2"/>
      <sheetName val="Slab_&amp;_Beam_at_0_00lvl2"/>
      <sheetName val="Slab_&amp;_Beam_at_+3_25lvl2"/>
      <sheetName val="Parapet_slab&amp;beams2"/>
      <sheetName val="Column_Steel(SF_to_TF)2"/>
      <sheetName val="Above_terrace_column_steel2"/>
      <sheetName val="Lift_Wall_-_Stilt_Floor2"/>
      <sheetName val="Lift_Wall_1F-6F2"/>
      <sheetName val="Lift_Wall_7F-12F2"/>
      <sheetName val="Lift_Wall_13F-18F2"/>
      <sheetName val="Lift_wall_terrace_floor2"/>
      <sheetName val="Staircase_-_UBF2"/>
      <sheetName val="Staircase_-_SF2"/>
      <sheetName val="Staircase_-_1F-7F2"/>
      <sheetName val="Staircase_-_8F-18F2"/>
      <sheetName val="Beam_Steel_-_SF2"/>
      <sheetName val="Slab_Steel_-_SF2"/>
      <sheetName val="Beam_Steel-_1F2"/>
      <sheetName val="Slab_Steel_-_1F2"/>
      <sheetName val="Beams_Steel_2F2"/>
      <sheetName val="Slab_steel_2F2"/>
      <sheetName val="Beams_Steel_3F2"/>
      <sheetName val="Slab_steel_3F2"/>
      <sheetName val="Beams_Steel_-_4F2"/>
      <sheetName val="Slab_steel_4F2"/>
      <sheetName val="Beam_steel_5F-7F2"/>
      <sheetName val="Slab_steel_5F-7F2"/>
      <sheetName val="Beam_steel_8F-15F_&amp;_18F2"/>
      <sheetName val="Slab_steel_8F-15F&amp;_18F2"/>
      <sheetName val="Beam_steel_16F_-_17F2"/>
      <sheetName val="Slab_steel_16F_-_17F2"/>
      <sheetName val="Beam_steel_TF2"/>
      <sheetName val="Slab_steel_TF2"/>
      <sheetName val="OHT_Slab_steel_2"/>
      <sheetName val="OHT_beam_steel_2"/>
      <sheetName val="A-_terrace_coping_BBS2"/>
      <sheetName val="Copping_beam_BBS_A_terrace2"/>
      <sheetName val="150_mm_BLOCKS2"/>
      <sheetName val="200_mm_BLOCKS2"/>
      <sheetName val="LIST_OF_MAKES2"/>
      <sheetName val="April_Analysts2"/>
      <sheetName val="Basic_Rate2"/>
      <sheetName val="Consumer_Fraud2"/>
      <sheetName val="Avoidance_2"/>
      <sheetName val="Cons_Recov_Rates2"/>
      <sheetName val="Consumer_Supps2"/>
      <sheetName val="Consumer_Outbound2"/>
      <sheetName val="FY_Loss_Frcst2"/>
      <sheetName val="footing_for_SP2"/>
      <sheetName val="AD_ST2"/>
      <sheetName val="Inc_St_-Link1"/>
      <sheetName val="Sales_&amp;_Prod"/>
      <sheetName val="Exim_FCL"/>
      <sheetName val="Civil_Works1"/>
      <sheetName val="August_TB1"/>
      <sheetName val="2000_MOR1"/>
      <sheetName val="Fx_DATA"/>
      <sheetName val="PRECAST_lightconc_II1"/>
      <sheetName val="Roof__PT_beams_1"/>
      <sheetName val="Client_Addressess_1"/>
      <sheetName val="Basic_Rates1"/>
      <sheetName val="SP_Break_Up1"/>
      <sheetName val="PMV_Data"/>
      <sheetName val="TORRENT_CEMENT"/>
      <sheetName val="02_10_06"/>
      <sheetName val="DATA_INPU_KN_(1)"/>
      <sheetName val="DATA_INPU_KN"/>
      <sheetName val="SPEC_SHEET"/>
      <sheetName val="cubes_M25_Nov-03"/>
      <sheetName val="GM_&amp;_TA"/>
      <sheetName val="ABS_Sec_C"/>
      <sheetName val="HR_&amp;_Admin"/>
      <sheetName val="Pile_cap"/>
      <sheetName val="Boq_(Main_Building)"/>
      <sheetName val="Annexue_B"/>
      <sheetName val="7_Other_Costs"/>
      <sheetName val="Staff_Acco_6"/>
      <sheetName val="activit-graph__"/>
      <sheetName val="Schedule_v1"/>
      <sheetName val="LOCAL_RATES"/>
      <sheetName val="2_Pardi"/>
      <sheetName val="Meas_-Tender"/>
      <sheetName val="Extra_item"/>
      <sheetName val="1_MPB_Conveyer_Pit"/>
      <sheetName val="2_Boiler_Pit"/>
      <sheetName val="3__SWRC"/>
      <sheetName val="Diaphragm_"/>
      <sheetName val="Pump_se"/>
      <sheetName val="Pump_seÑ"/>
      <sheetName val="Ellis_&amp;_WS&amp;S"/>
      <sheetName val="Drip_mould_&amp;_Elevation"/>
      <sheetName val="not_req_3"/>
      <sheetName val="Lead_statement_ss5"/>
      <sheetName val="MaterfÙG"/>
      <sheetName val="MRoad_data"/>
      <sheetName val="steam_outlet"/>
      <sheetName val="ETC_Plant_Cost"/>
      <sheetName val="P_C"/>
      <sheetName val="RAB_ABSTRACT-C&amp;B"/>
      <sheetName val="Water_supply__"/>
      <sheetName val="Nt_Item"/>
      <sheetName val="MB-Grade_Slab"/>
      <sheetName val="MB-Fdn&amp;RW_Ftgs_"/>
      <sheetName val="Weld_mesh"/>
      <sheetName val="MB-RCC-Col_&amp;Ped"/>
      <sheetName val="MB-Ped&amp;Col_-Shut_"/>
      <sheetName val="MB-RCC-Deck_Slab"/>
      <sheetName val="MB-Wall-Shut_"/>
      <sheetName val="MB-Others-Shut_"/>
      <sheetName val="MB-Footings_Shut"/>
      <sheetName val="MB-Block_Work"/>
      <sheetName val="MB-Insert_Plates"/>
      <sheetName val="Basic_Rate_Summary_Steel"/>
      <sheetName val="Basic_Rate_Summary_RMC"/>
      <sheetName val="Elec__Debit"/>
      <sheetName val="Physical_Check"/>
      <sheetName val="Man_Power"/>
      <sheetName val="BUILT UP BBM"/>
      <sheetName val="Background"/>
      <sheetName val="Sectors"/>
      <sheetName val="Assmpns"/>
      <sheetName val="PRL"/>
      <sheetName val="BOQ - Plaster"/>
      <sheetName val="BOQ - Gypsum"/>
      <sheetName val="BOQ - Waterproofing"/>
      <sheetName val="Podium Finishing"/>
      <sheetName val="Mezzanine Floor Beam"/>
      <sheetName val="Ground Floor Slab"/>
      <sheetName val="storm water1"/>
      <sheetName val="Col up to plinth"/>
      <sheetName val="Footing"/>
      <sheetName val="CASH-FLOW"/>
      <sheetName val="EEV(Prilim)"/>
      <sheetName val="(M+L)"/>
      <sheetName val="Dura Board"/>
      <sheetName val="Milestone Corr"/>
      <sheetName val="Staircase"/>
      <sheetName val="Plinth Beam "/>
      <sheetName val="Dtype-Civil"/>
      <sheetName val="Reinf Constants"/>
      <sheetName val="TPL-Ceiling_OB"/>
      <sheetName val="TPL-Ceiling_DH"/>
      <sheetName val="S1-DH+OB"/>
      <sheetName val="Room Data"/>
      <sheetName val="M1"/>
      <sheetName val="M2"/>
      <sheetName val="M3"/>
      <sheetName val="M4"/>
      <sheetName val="M5"/>
      <sheetName val="M6"/>
      <sheetName val="M7"/>
      <sheetName val="TPL-Room_OB"/>
      <sheetName val="TPL-Wall_OB_New"/>
      <sheetName val="TPL-Wall_DH_New"/>
      <sheetName val="IDCCALHYD_GOO"/>
      <sheetName val="0000000000000"/>
      <sheetName val="title"/>
      <sheetName val="pier desig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row r="52">
          <cell r="B52" t="str">
            <v>Main Panel</v>
          </cell>
        </row>
      </sheetData>
      <sheetData sheetId="196"/>
      <sheetData sheetId="197"/>
      <sheetData sheetId="198">
        <row r="52">
          <cell r="B52" t="str">
            <v>Main Panel</v>
          </cell>
        </row>
      </sheetData>
      <sheetData sheetId="199"/>
      <sheetData sheetId="200">
        <row r="52">
          <cell r="B52" t="str">
            <v>Main Panel</v>
          </cell>
        </row>
      </sheetData>
      <sheetData sheetId="201"/>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row r="52">
          <cell r="B52" t="str">
            <v>Main Panel</v>
          </cell>
        </row>
      </sheetData>
      <sheetData sheetId="211">
        <row r="52">
          <cell r="B52" t="str">
            <v>Main Panel</v>
          </cell>
        </row>
      </sheetData>
      <sheetData sheetId="212">
        <row r="52">
          <cell r="B52" t="str">
            <v>Main Panel</v>
          </cell>
        </row>
      </sheetData>
      <sheetData sheetId="213">
        <row r="52">
          <cell r="B52" t="str">
            <v>Main Panel</v>
          </cell>
        </row>
      </sheetData>
      <sheetData sheetId="214"/>
      <sheetData sheetId="215"/>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ow r="52">
          <cell r="B52" t="str">
            <v>Main Panel</v>
          </cell>
        </row>
      </sheetData>
      <sheetData sheetId="229"/>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ow r="52">
          <cell r="B52" t="str">
            <v>Main Panel</v>
          </cell>
        </row>
      </sheetData>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ow r="52">
          <cell r="B52" t="str">
            <v>Main Panel</v>
          </cell>
        </row>
      </sheetData>
      <sheetData sheetId="967">
        <row r="52">
          <cell r="B52" t="str">
            <v>Main Panel</v>
          </cell>
        </row>
      </sheetData>
      <sheetData sheetId="968">
        <row r="52">
          <cell r="B52" t="str">
            <v>Main Panel</v>
          </cell>
        </row>
      </sheetData>
      <sheetData sheetId="969">
        <row r="52">
          <cell r="B52" t="str">
            <v>Main Panel</v>
          </cell>
        </row>
      </sheetData>
      <sheetData sheetId="970">
        <row r="52">
          <cell r="B52" t="str">
            <v>Main Panel</v>
          </cell>
        </row>
      </sheetData>
      <sheetData sheetId="971">
        <row r="52">
          <cell r="B52" t="str">
            <v>Main Panel</v>
          </cell>
        </row>
      </sheetData>
      <sheetData sheetId="972">
        <row r="52">
          <cell r="B52" t="str">
            <v>Main Panel</v>
          </cell>
        </row>
      </sheetData>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row r="52">
          <cell r="B52" t="str">
            <v>Main Panel</v>
          </cell>
        </row>
      </sheetData>
      <sheetData sheetId="1463">
        <row r="52">
          <cell r="B52" t="str">
            <v>Main Panel</v>
          </cell>
        </row>
      </sheetData>
      <sheetData sheetId="1464">
        <row r="52">
          <cell r="B52" t="str">
            <v>Main Panel</v>
          </cell>
        </row>
      </sheetData>
      <sheetData sheetId="1465">
        <row r="52">
          <cell r="B52" t="str">
            <v>Main Panel</v>
          </cell>
        </row>
      </sheetData>
      <sheetData sheetId="1466" refreshError="1"/>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ow r="52">
          <cell r="B52" t="str">
            <v>Main Panel</v>
          </cell>
        </row>
      </sheetData>
      <sheetData sheetId="1497">
        <row r="52">
          <cell r="B52" t="str">
            <v>Main Panel</v>
          </cell>
        </row>
      </sheetData>
      <sheetData sheetId="1498">
        <row r="52">
          <cell r="B52" t="str">
            <v>Main Panel</v>
          </cell>
        </row>
      </sheetData>
      <sheetData sheetId="1499">
        <row r="52">
          <cell r="B52" t="str">
            <v>Main Panel</v>
          </cell>
        </row>
      </sheetData>
      <sheetData sheetId="1500">
        <row r="52">
          <cell r="B52" t="str">
            <v>Main Panel</v>
          </cell>
        </row>
      </sheetData>
      <sheetData sheetId="1501">
        <row r="52">
          <cell r="B52" t="str">
            <v>Main Panel</v>
          </cell>
        </row>
      </sheetData>
      <sheetData sheetId="1502">
        <row r="52">
          <cell r="B52" t="str">
            <v>Main Panel</v>
          </cell>
        </row>
      </sheetData>
      <sheetData sheetId="1503">
        <row r="52">
          <cell r="B52" t="str">
            <v>Main Panel</v>
          </cell>
        </row>
      </sheetData>
      <sheetData sheetId="1504">
        <row r="52">
          <cell r="B52" t="str">
            <v>Main Panel</v>
          </cell>
        </row>
      </sheetData>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ow r="52">
          <cell r="B52" t="str">
            <v>Main Panel</v>
          </cell>
        </row>
      </sheetData>
      <sheetData sheetId="1574">
        <row r="52">
          <cell r="B52" t="str">
            <v>Main Panel</v>
          </cell>
        </row>
      </sheetData>
      <sheetData sheetId="1575">
        <row r="52">
          <cell r="B52" t="str">
            <v>Main Panel</v>
          </cell>
        </row>
      </sheetData>
      <sheetData sheetId="1576">
        <row r="52">
          <cell r="B52" t="str">
            <v>Main Panel</v>
          </cell>
        </row>
      </sheetData>
      <sheetData sheetId="1577">
        <row r="52">
          <cell r="B52" t="str">
            <v>Main Panel</v>
          </cell>
        </row>
      </sheetData>
      <sheetData sheetId="1578">
        <row r="52">
          <cell r="B52" t="str">
            <v>Main Panel</v>
          </cell>
        </row>
      </sheetData>
      <sheetData sheetId="1579">
        <row r="52">
          <cell r="B52" t="str">
            <v>Main Panel</v>
          </cell>
        </row>
      </sheetData>
      <sheetData sheetId="1580">
        <row r="52">
          <cell r="B52" t="str">
            <v>Main Panel</v>
          </cell>
        </row>
      </sheetData>
      <sheetData sheetId="1581">
        <row r="52">
          <cell r="B52" t="str">
            <v>Main Panel</v>
          </cell>
        </row>
      </sheetData>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ow r="52">
          <cell r="B52" t="str">
            <v>Main Panel</v>
          </cell>
        </row>
      </sheetData>
      <sheetData sheetId="1651">
        <row r="52">
          <cell r="B52" t="str">
            <v>Main Panel</v>
          </cell>
        </row>
      </sheetData>
      <sheetData sheetId="1652">
        <row r="52">
          <cell r="B52" t="str">
            <v>Main Panel</v>
          </cell>
        </row>
      </sheetData>
      <sheetData sheetId="1653">
        <row r="52">
          <cell r="B52" t="str">
            <v>Main Panel</v>
          </cell>
        </row>
      </sheetData>
      <sheetData sheetId="1654">
        <row r="52">
          <cell r="B52" t="str">
            <v>Main Panel</v>
          </cell>
        </row>
      </sheetData>
      <sheetData sheetId="1655">
        <row r="52">
          <cell r="B52" t="str">
            <v>Main Panel</v>
          </cell>
        </row>
      </sheetData>
      <sheetData sheetId="1656">
        <row r="52">
          <cell r="B52" t="str">
            <v>Main Panel</v>
          </cell>
        </row>
      </sheetData>
      <sheetData sheetId="1657">
        <row r="52">
          <cell r="B52" t="str">
            <v>Main Panel</v>
          </cell>
        </row>
      </sheetData>
      <sheetData sheetId="1658">
        <row r="52">
          <cell r="B52" t="str">
            <v>Main Panel</v>
          </cell>
        </row>
      </sheetData>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ow r="52">
          <cell r="B52" t="str">
            <v>Main Panel</v>
          </cell>
        </row>
      </sheetData>
      <sheetData sheetId="1729">
        <row r="52">
          <cell r="B52" t="str">
            <v>Main Panel</v>
          </cell>
        </row>
      </sheetData>
      <sheetData sheetId="1730">
        <row r="52">
          <cell r="B52" t="str">
            <v>Main Panel</v>
          </cell>
        </row>
      </sheetData>
      <sheetData sheetId="1731">
        <row r="52">
          <cell r="B52" t="str">
            <v>Main Panel</v>
          </cell>
        </row>
      </sheetData>
      <sheetData sheetId="1732">
        <row r="52">
          <cell r="B52" t="str">
            <v>Main Panel</v>
          </cell>
        </row>
      </sheetData>
      <sheetData sheetId="1733">
        <row r="52">
          <cell r="B52" t="str">
            <v>Main Panel</v>
          </cell>
        </row>
      </sheetData>
      <sheetData sheetId="1734">
        <row r="52">
          <cell r="B52" t="str">
            <v>Main Panel</v>
          </cell>
        </row>
      </sheetData>
      <sheetData sheetId="1735">
        <row r="52">
          <cell r="B52" t="str">
            <v>Main Panel</v>
          </cell>
        </row>
      </sheetData>
      <sheetData sheetId="1736">
        <row r="52">
          <cell r="B52" t="str">
            <v>Main Panel</v>
          </cell>
        </row>
      </sheetData>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ow r="52">
          <cell r="B52" t="str">
            <v>Main Panel</v>
          </cell>
        </row>
      </sheetData>
      <sheetData sheetId="2116">
        <row r="52">
          <cell r="B52" t="str">
            <v>Main Panel</v>
          </cell>
        </row>
      </sheetData>
      <sheetData sheetId="2117">
        <row r="52">
          <cell r="B52" t="str">
            <v>Main Panel</v>
          </cell>
        </row>
      </sheetData>
      <sheetData sheetId="2118">
        <row r="52">
          <cell r="B52" t="str">
            <v>Main Panel</v>
          </cell>
        </row>
      </sheetData>
      <sheetData sheetId="2119">
        <row r="52">
          <cell r="B52" t="str">
            <v>Main Panel</v>
          </cell>
        </row>
      </sheetData>
      <sheetData sheetId="2120">
        <row r="52">
          <cell r="B52" t="str">
            <v>Main Panel</v>
          </cell>
        </row>
      </sheetData>
      <sheetData sheetId="2121">
        <row r="52">
          <cell r="B52" t="str">
            <v>Main Panel</v>
          </cell>
        </row>
      </sheetData>
      <sheetData sheetId="2122">
        <row r="52">
          <cell r="B52" t="str">
            <v>Main Panel</v>
          </cell>
        </row>
      </sheetData>
      <sheetData sheetId="2123">
        <row r="52">
          <cell r="B52" t="str">
            <v>Main Panel</v>
          </cell>
        </row>
      </sheetData>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ow r="52">
          <cell r="B52" t="str">
            <v>Main Panel</v>
          </cell>
        </row>
      </sheetData>
      <sheetData sheetId="2194">
        <row r="52">
          <cell r="B52" t="str">
            <v>Main Panel</v>
          </cell>
        </row>
      </sheetData>
      <sheetData sheetId="2195">
        <row r="52">
          <cell r="B52" t="str">
            <v>Main Panel</v>
          </cell>
        </row>
      </sheetData>
      <sheetData sheetId="2196">
        <row r="52">
          <cell r="B52" t="str">
            <v>Main Panel</v>
          </cell>
        </row>
      </sheetData>
      <sheetData sheetId="2197">
        <row r="52">
          <cell r="B52" t="str">
            <v>Main Panel</v>
          </cell>
        </row>
      </sheetData>
      <sheetData sheetId="2198">
        <row r="52">
          <cell r="B52" t="str">
            <v>Main Panel</v>
          </cell>
        </row>
      </sheetData>
      <sheetData sheetId="2199">
        <row r="52">
          <cell r="B52" t="str">
            <v>Main Panel</v>
          </cell>
        </row>
      </sheetData>
      <sheetData sheetId="2200">
        <row r="52">
          <cell r="B52" t="str">
            <v>Main Panel</v>
          </cell>
        </row>
      </sheetData>
      <sheetData sheetId="2201">
        <row r="52">
          <cell r="B52" t="str">
            <v>Main Panel</v>
          </cell>
        </row>
      </sheetData>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ow r="52">
          <cell r="B52" t="str">
            <v>Main Panel</v>
          </cell>
        </row>
      </sheetData>
      <sheetData sheetId="2469">
        <row r="52">
          <cell r="B52" t="str">
            <v>Main Panel</v>
          </cell>
        </row>
      </sheetData>
      <sheetData sheetId="2470">
        <row r="52">
          <cell r="B52" t="str">
            <v>Main Panel</v>
          </cell>
        </row>
      </sheetData>
      <sheetData sheetId="2471">
        <row r="52">
          <cell r="B52" t="str">
            <v>Main Panel</v>
          </cell>
        </row>
      </sheetData>
      <sheetData sheetId="2472">
        <row r="52">
          <cell r="B52" t="str">
            <v>Main Panel</v>
          </cell>
        </row>
      </sheetData>
      <sheetData sheetId="2473">
        <row r="52">
          <cell r="B52" t="str">
            <v>Main Panel</v>
          </cell>
        </row>
      </sheetData>
      <sheetData sheetId="2474">
        <row r="52">
          <cell r="B52" t="str">
            <v>Main Panel</v>
          </cell>
        </row>
      </sheetData>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ow r="52">
          <cell r="B52" t="str">
            <v>Main Panel</v>
          </cell>
        </row>
      </sheetData>
      <sheetData sheetId="2859">
        <row r="52">
          <cell r="B52" t="str">
            <v>Main Panel</v>
          </cell>
        </row>
      </sheetData>
      <sheetData sheetId="2860">
        <row r="52">
          <cell r="B52" t="str">
            <v>Main Panel</v>
          </cell>
        </row>
      </sheetData>
      <sheetData sheetId="2861">
        <row r="52">
          <cell r="B52" t="str">
            <v>Main Panel</v>
          </cell>
        </row>
      </sheetData>
      <sheetData sheetId="2862">
        <row r="52">
          <cell r="B52" t="str">
            <v>Main Panel</v>
          </cell>
        </row>
      </sheetData>
      <sheetData sheetId="2863">
        <row r="52">
          <cell r="B52" t="str">
            <v>Main Panel</v>
          </cell>
        </row>
      </sheetData>
      <sheetData sheetId="2864">
        <row r="52">
          <cell r="B52" t="str">
            <v>Main Panel</v>
          </cell>
        </row>
      </sheetData>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ow r="52">
          <cell r="B52" t="str">
            <v>Main Panel</v>
          </cell>
        </row>
      </sheetData>
      <sheetData sheetId="3301">
        <row r="52">
          <cell r="B52" t="str">
            <v>Main Panel</v>
          </cell>
        </row>
      </sheetData>
      <sheetData sheetId="3302">
        <row r="52">
          <cell r="B52" t="str">
            <v>Main Panel</v>
          </cell>
        </row>
      </sheetData>
      <sheetData sheetId="3303">
        <row r="52">
          <cell r="B52" t="str">
            <v>Main Panel</v>
          </cell>
        </row>
      </sheetData>
      <sheetData sheetId="3304" refreshError="1"/>
      <sheetData sheetId="3305" refreshError="1"/>
      <sheetData sheetId="3306" refreshError="1"/>
      <sheetData sheetId="3307" refreshError="1"/>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ow r="52">
          <cell r="B52" t="str">
            <v>Main Panel</v>
          </cell>
        </row>
      </sheetData>
      <sheetData sheetId="3332">
        <row r="52">
          <cell r="B52" t="str">
            <v>Main Panel</v>
          </cell>
        </row>
      </sheetData>
      <sheetData sheetId="3333">
        <row r="52">
          <cell r="B52" t="str">
            <v>Main Panel</v>
          </cell>
        </row>
      </sheetData>
      <sheetData sheetId="3334">
        <row r="52">
          <cell r="B52" t="str">
            <v>Main Panel</v>
          </cell>
        </row>
      </sheetData>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ow r="52">
          <cell r="B52" t="str">
            <v>Main Panel</v>
          </cell>
        </row>
      </sheetData>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ow r="52">
          <cell r="B52" t="str">
            <v>Main Panel</v>
          </cell>
        </row>
      </sheetData>
      <sheetData sheetId="3426">
        <row r="52">
          <cell r="B52" t="str">
            <v>Main Panel</v>
          </cell>
        </row>
      </sheetData>
      <sheetData sheetId="3427">
        <row r="52">
          <cell r="B52" t="str">
            <v>Main Panel</v>
          </cell>
        </row>
      </sheetData>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ow r="52">
          <cell r="B52" t="str">
            <v>Main Panel</v>
          </cell>
        </row>
      </sheetData>
      <sheetData sheetId="4099" refreshError="1"/>
      <sheetData sheetId="4100">
        <row r="52">
          <cell r="B52" t="str">
            <v>Main Panel</v>
          </cell>
        </row>
      </sheetData>
      <sheetData sheetId="4101">
        <row r="52">
          <cell r="B52" t="str">
            <v>Main Panel</v>
          </cell>
        </row>
      </sheetData>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sheetData sheetId="4138" refreshError="1"/>
      <sheetData sheetId="4139" refreshError="1"/>
      <sheetData sheetId="4140" refreshError="1"/>
      <sheetData sheetId="4141" refreshError="1"/>
      <sheetData sheetId="4142">
        <row r="52">
          <cell r="B52" t="str">
            <v>Main Panel</v>
          </cell>
        </row>
      </sheetData>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ow r="52">
          <cell r="B52" t="str">
            <v>Main Panel</v>
          </cell>
        </row>
      </sheetData>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ow r="52">
          <cell r="B52" t="str">
            <v>Main Panel</v>
          </cell>
        </row>
      </sheetData>
      <sheetData sheetId="4250" refreshError="1"/>
      <sheetData sheetId="4251">
        <row r="52">
          <cell r="B52" t="str">
            <v>Main Panel</v>
          </cell>
        </row>
      </sheetData>
      <sheetData sheetId="4252" refreshError="1"/>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ow r="52">
          <cell r="B52" t="str">
            <v>Main Panel</v>
          </cell>
        </row>
      </sheetData>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 sheetId="4341" refreshError="1"/>
      <sheetData sheetId="4342" refreshError="1"/>
      <sheetData sheetId="4343" refreshError="1"/>
      <sheetData sheetId="4344" refreshError="1"/>
      <sheetData sheetId="4345">
        <row r="52">
          <cell r="B52" t="str">
            <v>Main Panel</v>
          </cell>
        </row>
      </sheetData>
      <sheetData sheetId="4346">
        <row r="52">
          <cell r="B52" t="str">
            <v>Main Panel</v>
          </cell>
        </row>
      </sheetData>
      <sheetData sheetId="4347">
        <row r="52">
          <cell r="B52" t="str">
            <v>Main Panel</v>
          </cell>
        </row>
      </sheetData>
      <sheetData sheetId="4348">
        <row r="52">
          <cell r="B52" t="str">
            <v>Main Panel</v>
          </cell>
        </row>
      </sheetData>
      <sheetData sheetId="4349" refreshError="1"/>
      <sheetData sheetId="4350">
        <row r="52">
          <cell r="B52" t="str">
            <v>Main Panel</v>
          </cell>
        </row>
      </sheetData>
      <sheetData sheetId="4351">
        <row r="52">
          <cell r="B52" t="str">
            <v>Main Panel</v>
          </cell>
        </row>
      </sheetData>
      <sheetData sheetId="4352">
        <row r="52">
          <cell r="B52" t="str">
            <v>Main Panel</v>
          </cell>
        </row>
      </sheetData>
      <sheetData sheetId="4353">
        <row r="52">
          <cell r="B52" t="str">
            <v>Main Panel</v>
          </cell>
        </row>
      </sheetData>
      <sheetData sheetId="4354">
        <row r="52">
          <cell r="B52" t="str">
            <v>Main Panel</v>
          </cell>
        </row>
      </sheetData>
      <sheetData sheetId="4355">
        <row r="52">
          <cell r="B52" t="str">
            <v>Main Panel</v>
          </cell>
        </row>
      </sheetData>
      <sheetData sheetId="4356">
        <row r="52">
          <cell r="B52" t="str">
            <v>Main Panel</v>
          </cell>
        </row>
      </sheetData>
      <sheetData sheetId="4357">
        <row r="52">
          <cell r="B52" t="str">
            <v>Main Panel</v>
          </cell>
        </row>
      </sheetData>
      <sheetData sheetId="4358">
        <row r="52">
          <cell r="B52" t="str">
            <v>Main Panel</v>
          </cell>
        </row>
      </sheetData>
      <sheetData sheetId="4359">
        <row r="52">
          <cell r="B52" t="str">
            <v>Main Panel</v>
          </cell>
        </row>
      </sheetData>
      <sheetData sheetId="4360">
        <row r="52">
          <cell r="B52" t="str">
            <v>Main Panel</v>
          </cell>
        </row>
      </sheetData>
      <sheetData sheetId="4361">
        <row r="52">
          <cell r="B52" t="str">
            <v>Main Panel</v>
          </cell>
        </row>
      </sheetData>
      <sheetData sheetId="4362">
        <row r="52">
          <cell r="B52" t="str">
            <v>Main Panel</v>
          </cell>
        </row>
      </sheetData>
      <sheetData sheetId="4363">
        <row r="52">
          <cell r="B52" t="str">
            <v>Main Panel</v>
          </cell>
        </row>
      </sheetData>
      <sheetData sheetId="4364">
        <row r="52">
          <cell r="B52" t="str">
            <v>Main Panel</v>
          </cell>
        </row>
      </sheetData>
      <sheetData sheetId="4365">
        <row r="52">
          <cell r="B52" t="str">
            <v>Main Panel</v>
          </cell>
        </row>
      </sheetData>
      <sheetData sheetId="4366">
        <row r="52">
          <cell r="B52" t="str">
            <v>Main Panel</v>
          </cell>
        </row>
      </sheetData>
      <sheetData sheetId="4367">
        <row r="52">
          <cell r="B52" t="str">
            <v>Main Panel</v>
          </cell>
        </row>
      </sheetData>
      <sheetData sheetId="4368">
        <row r="52">
          <cell r="B52" t="str">
            <v>Main Panel</v>
          </cell>
        </row>
      </sheetData>
      <sheetData sheetId="4369">
        <row r="52">
          <cell r="B52" t="str">
            <v>Main Panel</v>
          </cell>
        </row>
      </sheetData>
      <sheetData sheetId="4370" refreshError="1"/>
      <sheetData sheetId="4371" refreshError="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efreshError="1"/>
      <sheetData sheetId="4386" refreshError="1"/>
      <sheetData sheetId="4387" refreshError="1"/>
      <sheetData sheetId="4388" refreshError="1"/>
      <sheetData sheetId="4389" refreshError="1"/>
      <sheetData sheetId="4390">
        <row r="52">
          <cell r="B52" t="str">
            <v>Main Panel</v>
          </cell>
        </row>
      </sheetData>
      <sheetData sheetId="4391">
        <row r="52">
          <cell r="B52" t="str">
            <v>Main Panel</v>
          </cell>
        </row>
      </sheetData>
      <sheetData sheetId="4392" refreshError="1"/>
      <sheetData sheetId="4393">
        <row r="52">
          <cell r="B52" t="str">
            <v>Main Panel</v>
          </cell>
        </row>
      </sheetData>
      <sheetData sheetId="4394">
        <row r="52">
          <cell r="B52" t="str">
            <v>Main Panel</v>
          </cell>
        </row>
      </sheetData>
      <sheetData sheetId="4395" refreshError="1"/>
      <sheetData sheetId="4396">
        <row r="52">
          <cell r="B52" t="str">
            <v>Main Panel</v>
          </cell>
        </row>
      </sheetData>
      <sheetData sheetId="4397">
        <row r="52">
          <cell r="B52" t="str">
            <v>Main Panel</v>
          </cell>
        </row>
      </sheetData>
      <sheetData sheetId="4398">
        <row r="52">
          <cell r="B52" t="str">
            <v>Main Panel</v>
          </cell>
        </row>
      </sheetData>
      <sheetData sheetId="4399">
        <row r="52">
          <cell r="B52" t="str">
            <v>Main Panel</v>
          </cell>
        </row>
      </sheetData>
      <sheetData sheetId="4400">
        <row r="52">
          <cell r="B52" t="str">
            <v>Main Panel</v>
          </cell>
        </row>
      </sheetData>
      <sheetData sheetId="4401">
        <row r="52">
          <cell r="B52" t="str">
            <v>Main Panel</v>
          </cell>
        </row>
      </sheetData>
      <sheetData sheetId="4402">
        <row r="52">
          <cell r="B52" t="str">
            <v>Main Panel</v>
          </cell>
        </row>
      </sheetData>
      <sheetData sheetId="4403">
        <row r="52">
          <cell r="B52" t="str">
            <v>Main Panel</v>
          </cell>
        </row>
      </sheetData>
      <sheetData sheetId="4404">
        <row r="52">
          <cell r="B52" t="str">
            <v>Main Panel</v>
          </cell>
        </row>
      </sheetData>
      <sheetData sheetId="4405">
        <row r="52">
          <cell r="B52" t="str">
            <v>Main Panel</v>
          </cell>
        </row>
      </sheetData>
      <sheetData sheetId="4406">
        <row r="52">
          <cell r="B52" t="str">
            <v>Main Panel</v>
          </cell>
        </row>
      </sheetData>
      <sheetData sheetId="4407">
        <row r="52">
          <cell r="B52" t="str">
            <v>Main Panel</v>
          </cell>
        </row>
      </sheetData>
      <sheetData sheetId="4408">
        <row r="52">
          <cell r="B52" t="str">
            <v>Main Panel</v>
          </cell>
        </row>
      </sheetData>
      <sheetData sheetId="4409">
        <row r="52">
          <cell r="B52" t="str">
            <v>Main Panel</v>
          </cell>
        </row>
      </sheetData>
      <sheetData sheetId="4410">
        <row r="52">
          <cell r="B52" t="str">
            <v>Main Panel</v>
          </cell>
        </row>
      </sheetData>
      <sheetData sheetId="4411">
        <row r="52">
          <cell r="B52" t="str">
            <v>Main Panel</v>
          </cell>
        </row>
      </sheetData>
      <sheetData sheetId="4412">
        <row r="52">
          <cell r="B52" t="str">
            <v>Main Panel</v>
          </cell>
        </row>
      </sheetData>
      <sheetData sheetId="4413">
        <row r="52">
          <cell r="B52" t="str">
            <v>Main Panel</v>
          </cell>
        </row>
      </sheetData>
      <sheetData sheetId="4414">
        <row r="52">
          <cell r="B52" t="str">
            <v>Main Panel</v>
          </cell>
        </row>
      </sheetData>
      <sheetData sheetId="4415">
        <row r="52">
          <cell r="B52" t="str">
            <v>Main Panel</v>
          </cell>
        </row>
      </sheetData>
      <sheetData sheetId="4416">
        <row r="52">
          <cell r="B52" t="str">
            <v>Main Panel</v>
          </cell>
        </row>
      </sheetData>
      <sheetData sheetId="4417">
        <row r="52">
          <cell r="B52" t="str">
            <v>Main Panel</v>
          </cell>
        </row>
      </sheetData>
      <sheetData sheetId="4418">
        <row r="52">
          <cell r="B52" t="str">
            <v>Main Panel</v>
          </cell>
        </row>
      </sheetData>
      <sheetData sheetId="4419">
        <row r="52">
          <cell r="B52" t="str">
            <v>Main Panel</v>
          </cell>
        </row>
      </sheetData>
      <sheetData sheetId="4420">
        <row r="52">
          <cell r="B52" t="str">
            <v>Main Panel</v>
          </cell>
        </row>
      </sheetData>
      <sheetData sheetId="4421">
        <row r="52">
          <cell r="B52" t="str">
            <v>Main Panel</v>
          </cell>
        </row>
      </sheetData>
      <sheetData sheetId="4422">
        <row r="52">
          <cell r="B52" t="str">
            <v>Main Panel</v>
          </cell>
        </row>
      </sheetData>
      <sheetData sheetId="4423">
        <row r="52">
          <cell r="B52" t="str">
            <v>Main Panel</v>
          </cell>
        </row>
      </sheetData>
      <sheetData sheetId="4424">
        <row r="52">
          <cell r="B52" t="str">
            <v>Main Panel</v>
          </cell>
        </row>
      </sheetData>
      <sheetData sheetId="4425">
        <row r="52">
          <cell r="B52" t="str">
            <v>Main Panel</v>
          </cell>
        </row>
      </sheetData>
      <sheetData sheetId="4426">
        <row r="52">
          <cell r="B52" t="str">
            <v>Main Panel</v>
          </cell>
        </row>
      </sheetData>
      <sheetData sheetId="4427">
        <row r="52">
          <cell r="B52" t="str">
            <v>Main Panel</v>
          </cell>
        </row>
      </sheetData>
      <sheetData sheetId="4428">
        <row r="52">
          <cell r="B52" t="str">
            <v>Main Panel</v>
          </cell>
        </row>
      </sheetData>
      <sheetData sheetId="4429">
        <row r="52">
          <cell r="B52" t="str">
            <v>Main Panel</v>
          </cell>
        </row>
      </sheetData>
      <sheetData sheetId="4430">
        <row r="52">
          <cell r="B52" t="str">
            <v>Main Panel</v>
          </cell>
        </row>
      </sheetData>
      <sheetData sheetId="4431">
        <row r="52">
          <cell r="B52" t="str">
            <v>Main Panel</v>
          </cell>
        </row>
      </sheetData>
      <sheetData sheetId="4432">
        <row r="52">
          <cell r="B52" t="str">
            <v>Main Panel</v>
          </cell>
        </row>
      </sheetData>
      <sheetData sheetId="4433">
        <row r="52">
          <cell r="B52" t="str">
            <v>Main Panel</v>
          </cell>
        </row>
      </sheetData>
      <sheetData sheetId="4434">
        <row r="52">
          <cell r="B52" t="str">
            <v>Main Panel</v>
          </cell>
        </row>
      </sheetData>
      <sheetData sheetId="4435">
        <row r="52">
          <cell r="B52" t="str">
            <v>Main Panel</v>
          </cell>
        </row>
      </sheetData>
      <sheetData sheetId="4436">
        <row r="52">
          <cell r="B52" t="str">
            <v>Main Panel</v>
          </cell>
        </row>
      </sheetData>
      <sheetData sheetId="4437">
        <row r="52">
          <cell r="B52" t="str">
            <v>Main Panel</v>
          </cell>
        </row>
      </sheetData>
      <sheetData sheetId="4438">
        <row r="52">
          <cell r="B52" t="str">
            <v>Main Panel</v>
          </cell>
        </row>
      </sheetData>
      <sheetData sheetId="4439">
        <row r="52">
          <cell r="B52" t="str">
            <v>Main Panel</v>
          </cell>
        </row>
      </sheetData>
      <sheetData sheetId="4440">
        <row r="52">
          <cell r="B52" t="str">
            <v>Main Panel</v>
          </cell>
        </row>
      </sheetData>
      <sheetData sheetId="4441">
        <row r="52">
          <cell r="B52" t="str">
            <v>Main Panel</v>
          </cell>
        </row>
      </sheetData>
      <sheetData sheetId="4442">
        <row r="52">
          <cell r="B52" t="str">
            <v>Main Panel</v>
          </cell>
        </row>
      </sheetData>
      <sheetData sheetId="4443">
        <row r="52">
          <cell r="B52" t="str">
            <v>Main Panel</v>
          </cell>
        </row>
      </sheetData>
      <sheetData sheetId="4444">
        <row r="52">
          <cell r="B52" t="str">
            <v>Main Panel</v>
          </cell>
        </row>
      </sheetData>
      <sheetData sheetId="4445">
        <row r="52">
          <cell r="B52" t="str">
            <v>Main Panel</v>
          </cell>
        </row>
      </sheetData>
      <sheetData sheetId="4446">
        <row r="52">
          <cell r="B52" t="str">
            <v>Main Panel</v>
          </cell>
        </row>
      </sheetData>
      <sheetData sheetId="4447">
        <row r="52">
          <cell r="B52" t="str">
            <v>Main Panel</v>
          </cell>
        </row>
      </sheetData>
      <sheetData sheetId="4448">
        <row r="52">
          <cell r="B52" t="str">
            <v>Main Panel</v>
          </cell>
        </row>
      </sheetData>
      <sheetData sheetId="4449">
        <row r="52">
          <cell r="B52" t="str">
            <v>Main Panel</v>
          </cell>
        </row>
      </sheetData>
      <sheetData sheetId="4450">
        <row r="52">
          <cell r="B52" t="str">
            <v>Main Panel</v>
          </cell>
        </row>
      </sheetData>
      <sheetData sheetId="4451">
        <row r="52">
          <cell r="B52" t="str">
            <v>Main Panel</v>
          </cell>
        </row>
      </sheetData>
      <sheetData sheetId="4452">
        <row r="52">
          <cell r="B52" t="str">
            <v>Main Panel</v>
          </cell>
        </row>
      </sheetData>
      <sheetData sheetId="4453">
        <row r="52">
          <cell r="B52" t="str">
            <v>Main Panel</v>
          </cell>
        </row>
      </sheetData>
      <sheetData sheetId="4454">
        <row r="52">
          <cell r="B52" t="str">
            <v>Main Panel</v>
          </cell>
        </row>
      </sheetData>
      <sheetData sheetId="4455"/>
      <sheetData sheetId="4456">
        <row r="52">
          <cell r="B52" t="str">
            <v>Main Panel</v>
          </cell>
        </row>
      </sheetData>
      <sheetData sheetId="4457">
        <row r="52">
          <cell r="B52" t="str">
            <v>Main Panel</v>
          </cell>
        </row>
      </sheetData>
      <sheetData sheetId="4458">
        <row r="52">
          <cell r="B52" t="str">
            <v>Main Panel</v>
          </cell>
        </row>
      </sheetData>
      <sheetData sheetId="4459">
        <row r="52">
          <cell r="B52" t="str">
            <v>Main Panel</v>
          </cell>
        </row>
      </sheetData>
      <sheetData sheetId="4460">
        <row r="52">
          <cell r="B52" t="str">
            <v>Main Panel</v>
          </cell>
        </row>
      </sheetData>
      <sheetData sheetId="4461">
        <row r="52">
          <cell r="B52" t="str">
            <v>Main Panel</v>
          </cell>
        </row>
      </sheetData>
      <sheetData sheetId="4462">
        <row r="52">
          <cell r="B52" t="str">
            <v>Main Panel</v>
          </cell>
        </row>
      </sheetData>
      <sheetData sheetId="4463">
        <row r="52">
          <cell r="B52" t="str">
            <v>Main Panel</v>
          </cell>
        </row>
      </sheetData>
      <sheetData sheetId="4464">
        <row r="52">
          <cell r="B52" t="str">
            <v>Main Panel</v>
          </cell>
        </row>
      </sheetData>
      <sheetData sheetId="4465">
        <row r="52">
          <cell r="B52" t="str">
            <v>Main Panel</v>
          </cell>
        </row>
      </sheetData>
      <sheetData sheetId="4466">
        <row r="52">
          <cell r="B52" t="str">
            <v>Main Panel</v>
          </cell>
        </row>
      </sheetData>
      <sheetData sheetId="4467">
        <row r="52">
          <cell r="B52" t="str">
            <v>Main Panel</v>
          </cell>
        </row>
      </sheetData>
      <sheetData sheetId="4468">
        <row r="52">
          <cell r="B52" t="str">
            <v>Main Panel</v>
          </cell>
        </row>
      </sheetData>
      <sheetData sheetId="4469">
        <row r="52">
          <cell r="B52" t="str">
            <v>Main Panel</v>
          </cell>
        </row>
      </sheetData>
      <sheetData sheetId="4470">
        <row r="52">
          <cell r="B52" t="str">
            <v>Main Panel</v>
          </cell>
        </row>
      </sheetData>
      <sheetData sheetId="4471">
        <row r="52">
          <cell r="B52" t="str">
            <v>Main Panel</v>
          </cell>
        </row>
      </sheetData>
      <sheetData sheetId="4472">
        <row r="52">
          <cell r="B52" t="str">
            <v>Main Panel</v>
          </cell>
        </row>
      </sheetData>
      <sheetData sheetId="4473">
        <row r="52">
          <cell r="B52" t="str">
            <v>Main Panel</v>
          </cell>
        </row>
      </sheetData>
      <sheetData sheetId="4474">
        <row r="52">
          <cell r="B52" t="str">
            <v>Main Panel</v>
          </cell>
        </row>
      </sheetData>
      <sheetData sheetId="4475">
        <row r="52">
          <cell r="B52" t="str">
            <v>Main Panel</v>
          </cell>
        </row>
      </sheetData>
      <sheetData sheetId="4476">
        <row r="52">
          <cell r="B52" t="str">
            <v>Main Panel</v>
          </cell>
        </row>
      </sheetData>
      <sheetData sheetId="4477">
        <row r="52">
          <cell r="B52" t="str">
            <v>Main Panel</v>
          </cell>
        </row>
      </sheetData>
      <sheetData sheetId="4478">
        <row r="52">
          <cell r="B52" t="str">
            <v>Main Panel</v>
          </cell>
        </row>
      </sheetData>
      <sheetData sheetId="4479">
        <row r="52">
          <cell r="B52" t="str">
            <v>Main Panel</v>
          </cell>
        </row>
      </sheetData>
      <sheetData sheetId="4480">
        <row r="52">
          <cell r="B52" t="str">
            <v>Main Panel</v>
          </cell>
        </row>
      </sheetData>
      <sheetData sheetId="4481">
        <row r="52">
          <cell r="B52" t="str">
            <v>Main Panel</v>
          </cell>
        </row>
      </sheetData>
      <sheetData sheetId="4482">
        <row r="52">
          <cell r="B52" t="str">
            <v>Main Panel</v>
          </cell>
        </row>
      </sheetData>
      <sheetData sheetId="4483">
        <row r="52">
          <cell r="B52" t="str">
            <v>Main Panel</v>
          </cell>
        </row>
      </sheetData>
      <sheetData sheetId="4484">
        <row r="52">
          <cell r="B52" t="str">
            <v>Main Panel</v>
          </cell>
        </row>
      </sheetData>
      <sheetData sheetId="4485">
        <row r="52">
          <cell r="B52" t="str">
            <v>Main Panel</v>
          </cell>
        </row>
      </sheetData>
      <sheetData sheetId="4486">
        <row r="52">
          <cell r="B52" t="str">
            <v>Main Panel</v>
          </cell>
        </row>
      </sheetData>
      <sheetData sheetId="4487">
        <row r="52">
          <cell r="B52" t="str">
            <v>Main Panel</v>
          </cell>
        </row>
      </sheetData>
      <sheetData sheetId="4488">
        <row r="52">
          <cell r="B52" t="str">
            <v>Main Panel</v>
          </cell>
        </row>
      </sheetData>
      <sheetData sheetId="4489">
        <row r="52">
          <cell r="B52" t="str">
            <v>Main Panel</v>
          </cell>
        </row>
      </sheetData>
      <sheetData sheetId="4490">
        <row r="52">
          <cell r="B52" t="str">
            <v>Main Panel</v>
          </cell>
        </row>
      </sheetData>
      <sheetData sheetId="4491">
        <row r="52">
          <cell r="B52" t="str">
            <v>Main Panel</v>
          </cell>
        </row>
      </sheetData>
      <sheetData sheetId="4492">
        <row r="52">
          <cell r="B52" t="str">
            <v>Main Panel</v>
          </cell>
        </row>
      </sheetData>
      <sheetData sheetId="4493">
        <row r="52">
          <cell r="B52" t="str">
            <v>Main Panel</v>
          </cell>
        </row>
      </sheetData>
      <sheetData sheetId="4494">
        <row r="52">
          <cell r="B52" t="str">
            <v>Main Panel</v>
          </cell>
        </row>
      </sheetData>
      <sheetData sheetId="4495">
        <row r="52">
          <cell r="B52" t="str">
            <v>Main Panel</v>
          </cell>
        </row>
      </sheetData>
      <sheetData sheetId="4496">
        <row r="52">
          <cell r="B52" t="str">
            <v>Main Panel</v>
          </cell>
        </row>
      </sheetData>
      <sheetData sheetId="4497">
        <row r="52">
          <cell r="B52" t="str">
            <v>Main Panel</v>
          </cell>
        </row>
      </sheetData>
      <sheetData sheetId="4498">
        <row r="52">
          <cell r="B52" t="str">
            <v>Main Panel</v>
          </cell>
        </row>
      </sheetData>
      <sheetData sheetId="4499">
        <row r="52">
          <cell r="B52" t="str">
            <v>Main Panel</v>
          </cell>
        </row>
      </sheetData>
      <sheetData sheetId="4500">
        <row r="52">
          <cell r="B52" t="str">
            <v>Main Panel</v>
          </cell>
        </row>
      </sheetData>
      <sheetData sheetId="4501">
        <row r="52">
          <cell r="B52" t="str">
            <v>Main Panel</v>
          </cell>
        </row>
      </sheetData>
      <sheetData sheetId="4502">
        <row r="52">
          <cell r="B52" t="str">
            <v>Main Panel</v>
          </cell>
        </row>
      </sheetData>
      <sheetData sheetId="4503">
        <row r="52">
          <cell r="B52" t="str">
            <v>Main Panel</v>
          </cell>
        </row>
      </sheetData>
      <sheetData sheetId="4504">
        <row r="52">
          <cell r="B52" t="str">
            <v>Main Panel</v>
          </cell>
        </row>
      </sheetData>
      <sheetData sheetId="4505">
        <row r="52">
          <cell r="B52" t="str">
            <v>Main Panel</v>
          </cell>
        </row>
      </sheetData>
      <sheetData sheetId="4506">
        <row r="52">
          <cell r="B52" t="str">
            <v>Main Panel</v>
          </cell>
        </row>
      </sheetData>
      <sheetData sheetId="4507">
        <row r="52">
          <cell r="B52" t="str">
            <v>Main Panel</v>
          </cell>
        </row>
      </sheetData>
      <sheetData sheetId="4508">
        <row r="52">
          <cell r="B52" t="str">
            <v>Main Panel</v>
          </cell>
        </row>
      </sheetData>
      <sheetData sheetId="4509">
        <row r="52">
          <cell r="B52" t="str">
            <v>Main Panel</v>
          </cell>
        </row>
      </sheetData>
      <sheetData sheetId="4510">
        <row r="52">
          <cell r="B52" t="str">
            <v>Main Panel</v>
          </cell>
        </row>
      </sheetData>
      <sheetData sheetId="4511">
        <row r="52">
          <cell r="B52" t="str">
            <v>Main Panel</v>
          </cell>
        </row>
      </sheetData>
      <sheetData sheetId="4512">
        <row r="52">
          <cell r="B52" t="str">
            <v>Main Panel</v>
          </cell>
        </row>
      </sheetData>
      <sheetData sheetId="4513">
        <row r="52">
          <cell r="B52" t="str">
            <v>Main Panel</v>
          </cell>
        </row>
      </sheetData>
      <sheetData sheetId="4514">
        <row r="52">
          <cell r="B52" t="str">
            <v>Main Panel</v>
          </cell>
        </row>
      </sheetData>
      <sheetData sheetId="4515">
        <row r="52">
          <cell r="B52" t="str">
            <v>Main Panel</v>
          </cell>
        </row>
      </sheetData>
      <sheetData sheetId="4516">
        <row r="52">
          <cell r="B52" t="str">
            <v>Main Panel</v>
          </cell>
        </row>
      </sheetData>
      <sheetData sheetId="4517">
        <row r="52">
          <cell r="B52" t="str">
            <v>Main Panel</v>
          </cell>
        </row>
      </sheetData>
      <sheetData sheetId="4518">
        <row r="52">
          <cell r="B52" t="str">
            <v>Main Panel</v>
          </cell>
        </row>
      </sheetData>
      <sheetData sheetId="4519">
        <row r="52">
          <cell r="B52" t="str">
            <v>Main Panel</v>
          </cell>
        </row>
      </sheetData>
      <sheetData sheetId="4520">
        <row r="52">
          <cell r="B52" t="str">
            <v>Main Panel</v>
          </cell>
        </row>
      </sheetData>
      <sheetData sheetId="4521">
        <row r="52">
          <cell r="B52" t="str">
            <v>Main Panel</v>
          </cell>
        </row>
      </sheetData>
      <sheetData sheetId="4522">
        <row r="52">
          <cell r="B52" t="str">
            <v>Main Panel</v>
          </cell>
        </row>
      </sheetData>
      <sheetData sheetId="4523">
        <row r="52">
          <cell r="B52" t="str">
            <v>Main Panel</v>
          </cell>
        </row>
      </sheetData>
      <sheetData sheetId="4524">
        <row r="52">
          <cell r="B52" t="str">
            <v>Main Panel</v>
          </cell>
        </row>
      </sheetData>
      <sheetData sheetId="4525">
        <row r="52">
          <cell r="B52" t="str">
            <v>Main Panel</v>
          </cell>
        </row>
      </sheetData>
      <sheetData sheetId="4526">
        <row r="52">
          <cell r="B52" t="str">
            <v>Main Panel</v>
          </cell>
        </row>
      </sheetData>
      <sheetData sheetId="4527">
        <row r="52">
          <cell r="B52" t="str">
            <v>Main Panel</v>
          </cell>
        </row>
      </sheetData>
      <sheetData sheetId="4528">
        <row r="52">
          <cell r="B52" t="str">
            <v>Main Panel</v>
          </cell>
        </row>
      </sheetData>
      <sheetData sheetId="4529">
        <row r="52">
          <cell r="B52" t="str">
            <v>Main Panel</v>
          </cell>
        </row>
      </sheetData>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row r="52">
          <cell r="B52" t="str">
            <v>Main Panel</v>
          </cell>
        </row>
      </sheetData>
      <sheetData sheetId="4632">
        <row r="52">
          <cell r="B52" t="str">
            <v>Main Panel</v>
          </cell>
        </row>
      </sheetData>
      <sheetData sheetId="4633"/>
      <sheetData sheetId="4634"/>
      <sheetData sheetId="4635"/>
      <sheetData sheetId="4636"/>
      <sheetData sheetId="4637"/>
      <sheetData sheetId="4638"/>
      <sheetData sheetId="4639"/>
      <sheetData sheetId="4640"/>
      <sheetData sheetId="4641"/>
      <sheetData sheetId="4642"/>
      <sheetData sheetId="4643">
        <row r="52">
          <cell r="B52" t="str">
            <v>Main Panel</v>
          </cell>
        </row>
      </sheetData>
      <sheetData sheetId="4644">
        <row r="52">
          <cell r="B52" t="str">
            <v>Main Panel</v>
          </cell>
        </row>
      </sheetData>
      <sheetData sheetId="4645">
        <row r="52">
          <cell r="B52" t="str">
            <v>Main Panel</v>
          </cell>
        </row>
      </sheetData>
      <sheetData sheetId="4646"/>
      <sheetData sheetId="4647"/>
      <sheetData sheetId="4648"/>
      <sheetData sheetId="4649"/>
      <sheetData sheetId="4650"/>
      <sheetData sheetId="4651"/>
      <sheetData sheetId="4652"/>
      <sheetData sheetId="4653"/>
      <sheetData sheetId="4654"/>
      <sheetData sheetId="4655"/>
      <sheetData sheetId="4656">
        <row r="52">
          <cell r="B52" t="str">
            <v>Main Panel</v>
          </cell>
        </row>
      </sheetData>
      <sheetData sheetId="4657">
        <row r="52">
          <cell r="B52" t="str">
            <v>Main Panel</v>
          </cell>
        </row>
      </sheetData>
      <sheetData sheetId="4658">
        <row r="52">
          <cell r="B52" t="str">
            <v>Main Panel</v>
          </cell>
        </row>
      </sheetData>
      <sheetData sheetId="4659"/>
      <sheetData sheetId="4660"/>
      <sheetData sheetId="4661"/>
      <sheetData sheetId="4662"/>
      <sheetData sheetId="4663">
        <row r="52">
          <cell r="B52" t="str">
            <v>Main Panel</v>
          </cell>
        </row>
      </sheetData>
      <sheetData sheetId="4664">
        <row r="52">
          <cell r="B52" t="str">
            <v>Main Panel</v>
          </cell>
        </row>
      </sheetData>
      <sheetData sheetId="4665"/>
      <sheetData sheetId="4666"/>
      <sheetData sheetId="4667"/>
      <sheetData sheetId="4668"/>
      <sheetData sheetId="4669"/>
      <sheetData sheetId="4670"/>
      <sheetData sheetId="4671"/>
      <sheetData sheetId="4672"/>
      <sheetData sheetId="4673"/>
      <sheetData sheetId="4674"/>
      <sheetData sheetId="4675"/>
      <sheetData sheetId="4676">
        <row r="52">
          <cell r="B52" t="str">
            <v>Main Panel</v>
          </cell>
        </row>
      </sheetData>
      <sheetData sheetId="4677">
        <row r="52">
          <cell r="B52" t="str">
            <v>Main Panel</v>
          </cell>
        </row>
      </sheetData>
      <sheetData sheetId="4678"/>
      <sheetData sheetId="4679"/>
      <sheetData sheetId="4680"/>
      <sheetData sheetId="4681"/>
      <sheetData sheetId="4682"/>
      <sheetData sheetId="4683"/>
      <sheetData sheetId="4684">
        <row r="52">
          <cell r="B52" t="str">
            <v>Main Panel</v>
          </cell>
        </row>
      </sheetData>
      <sheetData sheetId="4685">
        <row r="52">
          <cell r="B52" t="str">
            <v>Main Panel</v>
          </cell>
        </row>
      </sheetData>
      <sheetData sheetId="4686">
        <row r="52">
          <cell r="B52" t="str">
            <v>Main Panel</v>
          </cell>
        </row>
      </sheetData>
      <sheetData sheetId="4687">
        <row r="52">
          <cell r="B52" t="str">
            <v>Main Panel</v>
          </cell>
        </row>
      </sheetData>
      <sheetData sheetId="4688"/>
      <sheetData sheetId="4689"/>
      <sheetData sheetId="4690"/>
      <sheetData sheetId="4691"/>
      <sheetData sheetId="4692">
        <row r="52">
          <cell r="B52" t="str">
            <v>Main Panel</v>
          </cell>
        </row>
      </sheetData>
      <sheetData sheetId="4693"/>
      <sheetData sheetId="4694">
        <row r="52">
          <cell r="B52" t="str">
            <v>Main Panel</v>
          </cell>
        </row>
      </sheetData>
      <sheetData sheetId="4695">
        <row r="52">
          <cell r="B52" t="str">
            <v>Main Panel</v>
          </cell>
        </row>
      </sheetData>
      <sheetData sheetId="4696">
        <row r="52">
          <cell r="B52" t="str">
            <v>Main Panel</v>
          </cell>
        </row>
      </sheetData>
      <sheetData sheetId="4697">
        <row r="52">
          <cell r="B52" t="str">
            <v>Main Panel</v>
          </cell>
        </row>
      </sheetData>
      <sheetData sheetId="4698">
        <row r="52">
          <cell r="B52" t="str">
            <v>Main Panel</v>
          </cell>
        </row>
      </sheetData>
      <sheetData sheetId="4699">
        <row r="52">
          <cell r="B52" t="str">
            <v>Main Panel</v>
          </cell>
        </row>
      </sheetData>
      <sheetData sheetId="4700">
        <row r="52">
          <cell r="B52" t="str">
            <v>Main Panel</v>
          </cell>
        </row>
      </sheetData>
      <sheetData sheetId="4701"/>
      <sheetData sheetId="4702"/>
      <sheetData sheetId="4703"/>
      <sheetData sheetId="4704"/>
      <sheetData sheetId="4705">
        <row r="52">
          <cell r="B52" t="str">
            <v>Main Panel</v>
          </cell>
        </row>
      </sheetData>
      <sheetData sheetId="4706"/>
      <sheetData sheetId="4707">
        <row r="52">
          <cell r="B52" t="str">
            <v>Main Panel</v>
          </cell>
        </row>
      </sheetData>
      <sheetData sheetId="4708">
        <row r="52">
          <cell r="B52" t="str">
            <v>Main Panel</v>
          </cell>
        </row>
      </sheetData>
      <sheetData sheetId="4709">
        <row r="52">
          <cell r="B52" t="str">
            <v>Main Panel</v>
          </cell>
        </row>
      </sheetData>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row r="52">
          <cell r="B52" t="str">
            <v>Main Panel</v>
          </cell>
        </row>
      </sheetData>
      <sheetData sheetId="4751">
        <row r="52">
          <cell r="B52" t="str">
            <v>Main Panel</v>
          </cell>
        </row>
      </sheetData>
      <sheetData sheetId="4752">
        <row r="52">
          <cell r="B52" t="str">
            <v>Main Panel</v>
          </cell>
        </row>
      </sheetData>
      <sheetData sheetId="4753"/>
      <sheetData sheetId="4754"/>
      <sheetData sheetId="4755" refreshError="1"/>
      <sheetData sheetId="4756" refreshError="1"/>
      <sheetData sheetId="4757" refreshError="1"/>
      <sheetData sheetId="4758" refreshError="1"/>
      <sheetData sheetId="4759" refreshError="1"/>
      <sheetData sheetId="4760" refreshError="1"/>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sheetData sheetId="4793"/>
      <sheetData sheetId="4794"/>
      <sheetData sheetId="4795"/>
      <sheetData sheetId="4796"/>
      <sheetData sheetId="4797"/>
      <sheetData sheetId="4798"/>
      <sheetData sheetId="4799"/>
      <sheetData sheetId="4800"/>
      <sheetData sheetId="4801"/>
      <sheetData sheetId="4802"/>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row r="52">
          <cell r="B52" t="str">
            <v>Main Panel</v>
          </cell>
        </row>
      </sheetData>
      <sheetData sheetId="4905">
        <row r="52">
          <cell r="B52" t="str">
            <v>Main Panel</v>
          </cell>
        </row>
      </sheetData>
      <sheetData sheetId="4906">
        <row r="52">
          <cell r="B52" t="str">
            <v>Main Panel</v>
          </cell>
        </row>
      </sheetData>
      <sheetData sheetId="4907">
        <row r="52">
          <cell r="B52" t="str">
            <v>Main Panel</v>
          </cell>
        </row>
      </sheetData>
      <sheetData sheetId="4908">
        <row r="52">
          <cell r="B52" t="str">
            <v>Main Panel</v>
          </cell>
        </row>
      </sheetData>
      <sheetData sheetId="4909">
        <row r="52">
          <cell r="B52" t="str">
            <v>Main Panel</v>
          </cell>
        </row>
      </sheetData>
      <sheetData sheetId="4910">
        <row r="52">
          <cell r="B52" t="str">
            <v>Main Panel</v>
          </cell>
        </row>
      </sheetData>
      <sheetData sheetId="4911">
        <row r="52">
          <cell r="B52" t="str">
            <v>Main Panel</v>
          </cell>
        </row>
      </sheetData>
      <sheetData sheetId="4912">
        <row r="52">
          <cell r="B52" t="str">
            <v>Main Panel</v>
          </cell>
        </row>
      </sheetData>
      <sheetData sheetId="4913">
        <row r="52">
          <cell r="B52" t="str">
            <v>Main Panel</v>
          </cell>
        </row>
      </sheetData>
      <sheetData sheetId="4914">
        <row r="52">
          <cell r="B52" t="str">
            <v>Main Panel</v>
          </cell>
        </row>
      </sheetData>
      <sheetData sheetId="4915">
        <row r="52">
          <cell r="B52" t="str">
            <v>Main Panel</v>
          </cell>
        </row>
      </sheetData>
      <sheetData sheetId="4916">
        <row r="52">
          <cell r="B52" t="str">
            <v>Main Panel</v>
          </cell>
        </row>
      </sheetData>
      <sheetData sheetId="4917">
        <row r="52">
          <cell r="B52" t="str">
            <v>Main Panel</v>
          </cell>
        </row>
      </sheetData>
      <sheetData sheetId="4918">
        <row r="52">
          <cell r="B52" t="str">
            <v>Main Panel</v>
          </cell>
        </row>
      </sheetData>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row r="52">
          <cell r="B52" t="str">
            <v>Main Panel</v>
          </cell>
        </row>
      </sheetData>
      <sheetData sheetId="4933"/>
      <sheetData sheetId="4934">
        <row r="52">
          <cell r="B52" t="str">
            <v>Main Panel</v>
          </cell>
        </row>
      </sheetData>
      <sheetData sheetId="4935">
        <row r="52">
          <cell r="B52" t="str">
            <v>Main Panel</v>
          </cell>
        </row>
      </sheetData>
      <sheetData sheetId="4936"/>
      <sheetData sheetId="4937"/>
      <sheetData sheetId="4938"/>
      <sheetData sheetId="4939"/>
      <sheetData sheetId="4940"/>
      <sheetData sheetId="4941"/>
      <sheetData sheetId="4942">
        <row r="52">
          <cell r="B52" t="str">
            <v>Main Panel</v>
          </cell>
        </row>
      </sheetData>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row r="52">
          <cell r="B52" t="str">
            <v>Main Panel</v>
          </cell>
        </row>
      </sheetData>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row r="52">
          <cell r="B52" t="str">
            <v>Main Panel</v>
          </cell>
        </row>
      </sheetData>
      <sheetData sheetId="4991"/>
      <sheetData sheetId="4992"/>
      <sheetData sheetId="4993"/>
      <sheetData sheetId="4994"/>
      <sheetData sheetId="4995"/>
      <sheetData sheetId="4996"/>
      <sheetData sheetId="4997"/>
      <sheetData sheetId="4998">
        <row r="52">
          <cell r="B52" t="str">
            <v>Main Panel</v>
          </cell>
        </row>
      </sheetData>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row r="52">
          <cell r="B52" t="str">
            <v>Main Panel</v>
          </cell>
        </row>
      </sheetData>
      <sheetData sheetId="5062">
        <row r="52">
          <cell r="B52" t="str">
            <v>Main Panel</v>
          </cell>
        </row>
      </sheetData>
      <sheetData sheetId="5063">
        <row r="52">
          <cell r="B52" t="str">
            <v>Main Panel</v>
          </cell>
        </row>
      </sheetData>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row r="52">
          <cell r="B52" t="str">
            <v>Main Panel</v>
          </cell>
        </row>
      </sheetData>
      <sheetData sheetId="5135"/>
      <sheetData sheetId="5136">
        <row r="52">
          <cell r="B52" t="str">
            <v>Main Panel</v>
          </cell>
        </row>
      </sheetData>
      <sheetData sheetId="5137">
        <row r="52">
          <cell r="B52" t="str">
            <v>Main Panel</v>
          </cell>
        </row>
      </sheetData>
      <sheetData sheetId="5138">
        <row r="52">
          <cell r="B52" t="str">
            <v>Main Panel</v>
          </cell>
        </row>
      </sheetData>
      <sheetData sheetId="5139">
        <row r="52">
          <cell r="B52" t="str">
            <v>Main Panel</v>
          </cell>
        </row>
      </sheetData>
      <sheetData sheetId="5140">
        <row r="52">
          <cell r="B52" t="str">
            <v>Main Panel</v>
          </cell>
        </row>
      </sheetData>
      <sheetData sheetId="5141">
        <row r="52">
          <cell r="B52" t="str">
            <v>Main Panel</v>
          </cell>
        </row>
      </sheetData>
      <sheetData sheetId="5142">
        <row r="52">
          <cell r="B52" t="str">
            <v>Main Panel</v>
          </cell>
        </row>
      </sheetData>
      <sheetData sheetId="5143">
        <row r="52">
          <cell r="B52" t="str">
            <v>Main Panel</v>
          </cell>
        </row>
      </sheetData>
      <sheetData sheetId="5144">
        <row r="52">
          <cell r="B52" t="str">
            <v>Main Panel</v>
          </cell>
        </row>
      </sheetData>
      <sheetData sheetId="5145">
        <row r="52">
          <cell r="B52" t="str">
            <v>Main Panel</v>
          </cell>
        </row>
      </sheetData>
      <sheetData sheetId="5146">
        <row r="52">
          <cell r="B52" t="str">
            <v>Main Panel</v>
          </cell>
        </row>
      </sheetData>
      <sheetData sheetId="5147">
        <row r="52">
          <cell r="B52" t="str">
            <v>Main Panel</v>
          </cell>
        </row>
      </sheetData>
      <sheetData sheetId="5148">
        <row r="52">
          <cell r="B52" t="str">
            <v>Main Panel</v>
          </cell>
        </row>
      </sheetData>
      <sheetData sheetId="5149">
        <row r="52">
          <cell r="B52" t="str">
            <v>Main Panel</v>
          </cell>
        </row>
      </sheetData>
      <sheetData sheetId="5150">
        <row r="52">
          <cell r="B52" t="str">
            <v>Main Panel</v>
          </cell>
        </row>
      </sheetData>
      <sheetData sheetId="5151">
        <row r="52">
          <cell r="B52" t="str">
            <v>Main Panel</v>
          </cell>
        </row>
      </sheetData>
      <sheetData sheetId="5152">
        <row r="52">
          <cell r="B52" t="str">
            <v>Main Panel</v>
          </cell>
        </row>
      </sheetData>
      <sheetData sheetId="5153">
        <row r="52">
          <cell r="B52" t="str">
            <v>Main Panel</v>
          </cell>
        </row>
      </sheetData>
      <sheetData sheetId="5154">
        <row r="52">
          <cell r="B52" t="str">
            <v>Main Panel</v>
          </cell>
        </row>
      </sheetData>
      <sheetData sheetId="5155">
        <row r="52">
          <cell r="B52" t="str">
            <v>Main Panel</v>
          </cell>
        </row>
      </sheetData>
      <sheetData sheetId="5156">
        <row r="52">
          <cell r="B52" t="str">
            <v>Main Panel</v>
          </cell>
        </row>
      </sheetData>
      <sheetData sheetId="5157">
        <row r="52">
          <cell r="B52" t="str">
            <v>Main Panel</v>
          </cell>
        </row>
      </sheetData>
      <sheetData sheetId="5158">
        <row r="52">
          <cell r="B52" t="str">
            <v>Main Panel</v>
          </cell>
        </row>
      </sheetData>
      <sheetData sheetId="5159">
        <row r="52">
          <cell r="B52" t="str">
            <v>Main Panel</v>
          </cell>
        </row>
      </sheetData>
      <sheetData sheetId="5160">
        <row r="52">
          <cell r="B52" t="str">
            <v>Main Panel</v>
          </cell>
        </row>
      </sheetData>
      <sheetData sheetId="5161">
        <row r="52">
          <cell r="B52" t="str">
            <v>Main Panel</v>
          </cell>
        </row>
      </sheetData>
      <sheetData sheetId="5162">
        <row r="52">
          <cell r="B52" t="str">
            <v>Main Panel</v>
          </cell>
        </row>
      </sheetData>
      <sheetData sheetId="5163">
        <row r="52">
          <cell r="B52" t="str">
            <v>Main Panel</v>
          </cell>
        </row>
      </sheetData>
      <sheetData sheetId="5164">
        <row r="52">
          <cell r="B52" t="str">
            <v>Main Panel</v>
          </cell>
        </row>
      </sheetData>
      <sheetData sheetId="5165">
        <row r="52">
          <cell r="B52" t="str">
            <v>Main Panel</v>
          </cell>
        </row>
      </sheetData>
      <sheetData sheetId="5166">
        <row r="52">
          <cell r="B52" t="str">
            <v>Main Panel</v>
          </cell>
        </row>
      </sheetData>
      <sheetData sheetId="5167">
        <row r="52">
          <cell r="B52" t="str">
            <v>Main Panel</v>
          </cell>
        </row>
      </sheetData>
      <sheetData sheetId="5168">
        <row r="52">
          <cell r="B52" t="str">
            <v>Main Panel</v>
          </cell>
        </row>
      </sheetData>
      <sheetData sheetId="5169">
        <row r="52">
          <cell r="B52" t="str">
            <v>Main Panel</v>
          </cell>
        </row>
      </sheetData>
      <sheetData sheetId="5170">
        <row r="52">
          <cell r="B52" t="str">
            <v>Main Panel</v>
          </cell>
        </row>
      </sheetData>
      <sheetData sheetId="5171">
        <row r="52">
          <cell r="B52" t="str">
            <v>Main Panel</v>
          </cell>
        </row>
      </sheetData>
      <sheetData sheetId="5172">
        <row r="52">
          <cell r="B52" t="str">
            <v>Main Panel</v>
          </cell>
        </row>
      </sheetData>
      <sheetData sheetId="5173">
        <row r="52">
          <cell r="B52" t="str">
            <v>Main Panel</v>
          </cell>
        </row>
      </sheetData>
      <sheetData sheetId="5174">
        <row r="52">
          <cell r="B52" t="str">
            <v>Main Panel</v>
          </cell>
        </row>
      </sheetData>
      <sheetData sheetId="5175">
        <row r="52">
          <cell r="B52" t="str">
            <v>Main Panel</v>
          </cell>
        </row>
      </sheetData>
      <sheetData sheetId="5176">
        <row r="52">
          <cell r="B52" t="str">
            <v>Main Panel</v>
          </cell>
        </row>
      </sheetData>
      <sheetData sheetId="5177">
        <row r="52">
          <cell r="B52" t="str">
            <v>Main Panel</v>
          </cell>
        </row>
      </sheetData>
      <sheetData sheetId="5178">
        <row r="52">
          <cell r="B52" t="str">
            <v>Main Panel</v>
          </cell>
        </row>
      </sheetData>
      <sheetData sheetId="5179">
        <row r="52">
          <cell r="B52" t="str">
            <v>Main Panel</v>
          </cell>
        </row>
      </sheetData>
      <sheetData sheetId="5180">
        <row r="52">
          <cell r="B52" t="str">
            <v>Main Panel</v>
          </cell>
        </row>
      </sheetData>
      <sheetData sheetId="5181">
        <row r="52">
          <cell r="B52" t="str">
            <v>Main Panel</v>
          </cell>
        </row>
      </sheetData>
      <sheetData sheetId="5182">
        <row r="52">
          <cell r="B52" t="str">
            <v>Main Panel</v>
          </cell>
        </row>
      </sheetData>
      <sheetData sheetId="5183">
        <row r="52">
          <cell r="B52" t="str">
            <v>Main Panel</v>
          </cell>
        </row>
      </sheetData>
      <sheetData sheetId="5184">
        <row r="52">
          <cell r="B52" t="str">
            <v>Main Panel</v>
          </cell>
        </row>
      </sheetData>
      <sheetData sheetId="5185">
        <row r="52">
          <cell r="B52" t="str">
            <v>Main Panel</v>
          </cell>
        </row>
      </sheetData>
      <sheetData sheetId="5186">
        <row r="52">
          <cell r="B52" t="str">
            <v>Main Panel</v>
          </cell>
        </row>
      </sheetData>
      <sheetData sheetId="5187">
        <row r="52">
          <cell r="B52" t="str">
            <v>Main Panel</v>
          </cell>
        </row>
      </sheetData>
      <sheetData sheetId="5188">
        <row r="52">
          <cell r="B52" t="str">
            <v>Main Panel</v>
          </cell>
        </row>
      </sheetData>
      <sheetData sheetId="5189">
        <row r="52">
          <cell r="B52" t="str">
            <v>Main Panel</v>
          </cell>
        </row>
      </sheetData>
      <sheetData sheetId="5190">
        <row r="52">
          <cell r="B52" t="str">
            <v>Main Panel</v>
          </cell>
        </row>
      </sheetData>
      <sheetData sheetId="5191">
        <row r="52">
          <cell r="B52" t="str">
            <v>Main Panel</v>
          </cell>
        </row>
      </sheetData>
      <sheetData sheetId="5192">
        <row r="52">
          <cell r="B52" t="str">
            <v>Main Panel</v>
          </cell>
        </row>
      </sheetData>
      <sheetData sheetId="5193"/>
      <sheetData sheetId="5194"/>
      <sheetData sheetId="5195"/>
      <sheetData sheetId="5196"/>
      <sheetData sheetId="5197">
        <row r="52">
          <cell r="B52" t="str">
            <v>Main Panel</v>
          </cell>
        </row>
      </sheetData>
      <sheetData sheetId="5198">
        <row r="52">
          <cell r="B52" t="str">
            <v>Main Panel</v>
          </cell>
        </row>
      </sheetData>
      <sheetData sheetId="5199">
        <row r="52">
          <cell r="B52" t="str">
            <v>Main Panel</v>
          </cell>
        </row>
      </sheetData>
      <sheetData sheetId="5200">
        <row r="52">
          <cell r="B52" t="str">
            <v>Main Panel</v>
          </cell>
        </row>
      </sheetData>
      <sheetData sheetId="5201">
        <row r="52">
          <cell r="B52" t="str">
            <v>Main Panel</v>
          </cell>
        </row>
      </sheetData>
      <sheetData sheetId="5202">
        <row r="52">
          <cell r="B52" t="str">
            <v>Main Panel</v>
          </cell>
        </row>
      </sheetData>
      <sheetData sheetId="5203">
        <row r="52">
          <cell r="B52" t="str">
            <v>Main Panel</v>
          </cell>
        </row>
      </sheetData>
      <sheetData sheetId="5204">
        <row r="52">
          <cell r="B52" t="str">
            <v>Main Panel</v>
          </cell>
        </row>
      </sheetData>
      <sheetData sheetId="5205">
        <row r="52">
          <cell r="B52" t="str">
            <v>Main Panel</v>
          </cell>
        </row>
      </sheetData>
      <sheetData sheetId="5206">
        <row r="52">
          <cell r="B52" t="str">
            <v>Main Panel</v>
          </cell>
        </row>
      </sheetData>
      <sheetData sheetId="5207">
        <row r="52">
          <cell r="B52" t="str">
            <v>Main Panel</v>
          </cell>
        </row>
      </sheetData>
      <sheetData sheetId="5208">
        <row r="52">
          <cell r="B52" t="str">
            <v>Main Panel</v>
          </cell>
        </row>
      </sheetData>
      <sheetData sheetId="5209">
        <row r="52">
          <cell r="B52" t="str">
            <v>Main Panel</v>
          </cell>
        </row>
      </sheetData>
      <sheetData sheetId="5210">
        <row r="52">
          <cell r="B52" t="str">
            <v>Main Panel</v>
          </cell>
        </row>
      </sheetData>
      <sheetData sheetId="5211">
        <row r="52">
          <cell r="B52" t="str">
            <v>Main Panel</v>
          </cell>
        </row>
      </sheetData>
      <sheetData sheetId="5212">
        <row r="52">
          <cell r="B52" t="str">
            <v>Main Panel</v>
          </cell>
        </row>
      </sheetData>
      <sheetData sheetId="5213">
        <row r="52">
          <cell r="B52" t="str">
            <v>Main Panel</v>
          </cell>
        </row>
      </sheetData>
      <sheetData sheetId="5214">
        <row r="52">
          <cell r="B52" t="str">
            <v>Main Panel</v>
          </cell>
        </row>
      </sheetData>
      <sheetData sheetId="5215">
        <row r="52">
          <cell r="B52" t="str">
            <v>Main Panel</v>
          </cell>
        </row>
      </sheetData>
      <sheetData sheetId="5216">
        <row r="52">
          <cell r="B52" t="str">
            <v>Main Panel</v>
          </cell>
        </row>
      </sheetData>
      <sheetData sheetId="5217">
        <row r="52">
          <cell r="B52" t="str">
            <v>Main Panel</v>
          </cell>
        </row>
      </sheetData>
      <sheetData sheetId="5218">
        <row r="52">
          <cell r="B52" t="str">
            <v>Main Panel</v>
          </cell>
        </row>
      </sheetData>
      <sheetData sheetId="5219">
        <row r="52">
          <cell r="B52" t="str">
            <v>Main Panel</v>
          </cell>
        </row>
      </sheetData>
      <sheetData sheetId="5220">
        <row r="52">
          <cell r="B52" t="str">
            <v>Main Panel</v>
          </cell>
        </row>
      </sheetData>
      <sheetData sheetId="5221">
        <row r="52">
          <cell r="B52" t="str">
            <v>Main Panel</v>
          </cell>
        </row>
      </sheetData>
      <sheetData sheetId="5222">
        <row r="52">
          <cell r="B52" t="str">
            <v>Main Panel</v>
          </cell>
        </row>
      </sheetData>
      <sheetData sheetId="5223">
        <row r="52">
          <cell r="B52" t="str">
            <v>Main Panel</v>
          </cell>
        </row>
      </sheetData>
      <sheetData sheetId="5224"/>
      <sheetData sheetId="5225"/>
      <sheetData sheetId="5226"/>
      <sheetData sheetId="5227"/>
      <sheetData sheetId="5228"/>
      <sheetData sheetId="5229"/>
      <sheetData sheetId="5230"/>
      <sheetData sheetId="5231"/>
      <sheetData sheetId="5232"/>
      <sheetData sheetId="5233">
        <row r="52">
          <cell r="B52" t="str">
            <v>Main Panel</v>
          </cell>
        </row>
      </sheetData>
      <sheetData sheetId="5234">
        <row r="52">
          <cell r="B52" t="str">
            <v>Main Panel</v>
          </cell>
        </row>
      </sheetData>
      <sheetData sheetId="5235">
        <row r="52">
          <cell r="B52" t="str">
            <v>Main Panel</v>
          </cell>
        </row>
      </sheetData>
      <sheetData sheetId="5236"/>
      <sheetData sheetId="5237"/>
      <sheetData sheetId="5238"/>
      <sheetData sheetId="5239">
        <row r="52">
          <cell r="B52" t="str">
            <v>Main Panel</v>
          </cell>
        </row>
      </sheetData>
      <sheetData sheetId="5240">
        <row r="52">
          <cell r="B52" t="str">
            <v>Main Panel</v>
          </cell>
        </row>
      </sheetData>
      <sheetData sheetId="5241">
        <row r="52">
          <cell r="B52" t="str">
            <v>Main Panel</v>
          </cell>
        </row>
      </sheetData>
      <sheetData sheetId="5242">
        <row r="52">
          <cell r="B52" t="str">
            <v>Main Panel</v>
          </cell>
        </row>
      </sheetData>
      <sheetData sheetId="5243">
        <row r="52">
          <cell r="B52" t="str">
            <v>Main Panel</v>
          </cell>
        </row>
      </sheetData>
      <sheetData sheetId="5244">
        <row r="52">
          <cell r="B52" t="str">
            <v>Main Panel</v>
          </cell>
        </row>
      </sheetData>
      <sheetData sheetId="5245"/>
      <sheetData sheetId="5246"/>
      <sheetData sheetId="5247">
        <row r="52">
          <cell r="B52" t="str">
            <v>Main Panel</v>
          </cell>
        </row>
      </sheetData>
      <sheetData sheetId="5248">
        <row r="52">
          <cell r="B52" t="str">
            <v>Main Panel</v>
          </cell>
        </row>
      </sheetData>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refreshError="1"/>
      <sheetData sheetId="535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civ data"/>
      <sheetName val="PRECAST lightconc-II"/>
      <sheetName val="DATA-BASE"/>
      <sheetName val="DATA-ABSTRACT"/>
      <sheetName val="ewst"/>
      <sheetName val="DATA-2005-06"/>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 val="0000000000000"/>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 val="Input"/>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 sheetId="18" refreshError="1"/>
      <sheetData sheetId="19"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HDPE-pipe-rates"/>
      <sheetName val="pvc-pipe-rates"/>
      <sheetName val="m1"/>
      <sheetName val="v"/>
      <sheetName val="Rate"/>
      <sheetName val="cover-Akoly"/>
      <sheetName val="cover-oorta"/>
      <sheetName val="ewcal-korti_(2)1"/>
      <sheetName val="int-Diá-pvc"/>
      <sheetName val="Analy_7-10"/>
      <sheetName val="DataInput"/>
      <sheetName val="DataInput-1"/>
      <sheetName val="DI Rate Analysis"/>
      <sheetName val="Lead statement ss5"/>
      <sheetName val="SUMP1420KL@HW"/>
      <sheetName val="Sheet2"/>
      <sheetName val="MRMECADAMoad data"/>
      <sheetName val="Design"/>
      <sheetName val="Process"/>
      <sheetName val="abs_(2)akoli2"/>
      <sheetName val="Cd_nam2"/>
      <sheetName val="cd_namnoor_12"/>
      <sheetName val="ewcal_(2)-akoli2"/>
      <sheetName val="abs_(2)ko2"/>
      <sheetName val="ewcal-korta_(2)2"/>
      <sheetName val="Data_F8_BTR1"/>
      <sheetName val="Common_"/>
      <sheetName val="data_existing_do_not_delete"/>
      <sheetName val="DATA_PRG"/>
      <sheetName val="sg-clay(d)"/>
      <sheetName val="Main sheet"/>
      <sheetName val="stone"/>
      <sheetName val="R_Det"/>
      <sheetName val="ABS"/>
      <sheetName val="p&amp;m"/>
      <sheetName val="Boq (Main Building)"/>
      <sheetName val="ewst"/>
      <sheetName val="Convey"/>
      <sheetName val="PRECAST lightconc-II"/>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ssr-rates"/>
      <sheetName val="hdpe_rates"/>
      <sheetName val="hdpe_wt-r"/>
      <sheetName val="pvc-rates"/>
      <sheetName val="PVC weights"/>
      <sheetName val="index"/>
      <sheetName val="pop"/>
      <sheetName val="HS 30.04.2015.Final"/>
      <sheetName val="Rates SSR 2008-09"/>
      <sheetName val="moments-table(tri)"/>
      <sheetName val="HPs HPs"/>
      <sheetName val="nodes"/>
      <sheetName val="int-Dia"/>
      <sheetName val="JAWAHAR-hyd-original"/>
      <sheetName val="detls"/>
      <sheetName val="pumping main"/>
      <sheetName val="hdpe weights"/>
      <sheetName val=" data sheet "/>
      <sheetName val="HS 1"/>
      <sheetName val="0000000000000"/>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nandipet intra"/>
      <sheetName val="hdpe-rates"/>
      <sheetName val="Quarry"/>
      <sheetName val="Line"/>
      <sheetName val="CRUST"/>
      <sheetName val="QDTS"/>
      <sheetName val="C.D.Abs.Est."/>
      <sheetName val="boredetails"/>
      <sheetName val="Valves"/>
      <sheetName val="MS Rates"/>
      <sheetName val="CS "/>
      <sheetName val="_5wgdhabfinal00_01"/>
      <sheetName val="Z1_DATA"/>
      <sheetName val="PM&amp;GM"/>
      <sheetName val="AV-PVC"/>
      <sheetName val="DI gate-DI"/>
      <sheetName val="DIgate_PVC "/>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Challan"/>
      <sheetName val="dump"/>
      <sheetName val="CC Road"/>
      <sheetName val="ultmom"/>
      <sheetName val="sup dat"/>
      <sheetName val="MTC-estimate"/>
      <sheetName val="ESTIMATE"/>
      <sheetName val="Masonry"/>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 val="Economic RisingMain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lead"/>
      <sheetName val="splmidata"/>
      <sheetName val="ppraodata"/>
      <sheetName val="CONST"/>
      <sheetName val="m"/>
      <sheetName val="MRoad data"/>
      <sheetName val="AV-HDPE"/>
      <sheetName val="Di_gate-HDPE"/>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WATER-HAMMER"/>
      <sheetName val="abs road"/>
      <sheetName val="Abs_CD_2"/>
      <sheetName val="coverpage"/>
      <sheetName val="road est"/>
      <sheetName val="ECV"/>
      <sheetName val="id"/>
      <sheetName val="WITH STACKING CHARGES"/>
      <sheetName val="Main sheet"/>
      <sheetName val="Legal Risk Analysis"/>
      <sheetName val="Data_Base"/>
      <sheetName val="G F  (2)"/>
      <sheetName val="R_Det"/>
      <sheetName val="ROADS"/>
      <sheetName val="GT DUMP"/>
      <sheetName val="sancdump"/>
      <sheetName val="TS memo"/>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road detail est."/>
      <sheetName val="strong stylecolor blueDate Wise"/>
      <sheetName val="Global factors"/>
      <sheetName val="Table10"/>
      <sheetName val="Table11"/>
      <sheetName val="Table12"/>
      <sheetName val="Rates-May-14"/>
      <sheetName val="final data"/>
      <sheetName val="data r-i 1"/>
      <sheetName val="pop"/>
      <sheetName val="m1"/>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lead-st"/>
      <sheetName val="rdamdata"/>
      <sheetName val="segments-details"/>
      <sheetName val="habs-list"/>
      <sheetName val="int-Dia-hdpe"/>
      <sheetName val="int-Dia-pvc"/>
      <sheetName val="Labour"/>
      <sheetName val="Plant &amp;  Machinery"/>
      <sheetName val="Sheet1 (2)"/>
      <sheetName val="Sheet2"/>
      <sheetName val="pvc-pipe-rates"/>
      <sheetName val="ESTIMATE"/>
      <sheetName val="1-Pop Proj"/>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Work_sheet"/>
      <sheetName val="Common "/>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segments-details"/>
      <sheetName val="int-Dia-hdpe"/>
      <sheetName val="habs-list"/>
      <sheetName val="int-Dia-pvc"/>
      <sheetName val="Lead statement ss5"/>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LS"/>
      <sheetName val="SPT vs PHI"/>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SR 2015-16"/>
      <sheetName val="DATA SHEET FOR 2012 - 13"/>
      <sheetName val="Main sheet"/>
      <sheetName val="Nspt-smp-final-ORIGINAL"/>
      <sheetName val="Sorted"/>
      <sheetName val="ABS"/>
      <sheetName val="SUMP1420KL@HW"/>
      <sheetName val="Sheet2"/>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Rates"/>
      <sheetName val="Data-ELSR"/>
      <sheetName val=" Data -Valves"/>
      <sheetName val="zone-8"/>
      <sheetName val="MHNO_LEV"/>
      <sheetName val="gen"/>
      <sheetName val="Sheet9"/>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REF"/>
      <sheetName val="checked"/>
      <sheetName val="pop"/>
      <sheetName val="l"/>
      <sheetName val="ssr-rates"/>
      <sheetName val="1-Pop Proj"/>
      <sheetName val="sand"/>
      <sheetName val="stone"/>
      <sheetName val="Hyd_Stmt"/>
      <sheetName val="Quarry"/>
      <sheetName val="CRUST"/>
      <sheetName val="QDTS"/>
      <sheetName val="nandipet intra"/>
      <sheetName val="Detailed"/>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Sheet3"/>
      <sheetName val="dump"/>
      <sheetName val="factors"/>
      <sheetName val="data-WC"/>
      <sheetName val="foundation(V)"/>
      <sheetName val="Main"/>
      <sheetName val="Road data-TDR"/>
      <sheetName val="sup dat"/>
      <sheetName val="DATA SHEET FOR 2014-15"/>
      <sheetName val="SSR 2016-17"/>
      <sheetName val="TCS_Schedule (2)"/>
      <sheetName val="137-140"/>
      <sheetName val="141-142"/>
      <sheetName val="ElectricalSSR"/>
      <sheetName val="Earthwork MCW"/>
      <sheetName val="TCS Propos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F7-1v1000-0_(3)"/>
      <sheetName val="ABST(PART_B)_"/>
      <sheetName val="F6-Gnrl_Abstrt"/>
      <sheetName val="Cover-MEstt_"/>
      <sheetName val="Road Detail Est."/>
      <sheetName val="Road data"/>
      <sheetName val="detls"/>
      <sheetName val="Levels"/>
      <sheetName val="r"/>
      <sheetName val="cert"/>
      <sheetName val="R/ad Detail Est."/>
      <sheetName val="F7-1v1000-0_(3)1"/>
      <sheetName val="ABST(PART_B)_1"/>
      <sheetName val="F6-Gnrl_Abstrt1"/>
      <sheetName val="Cover-MEstt_1"/>
      <sheetName val="Road_Detail_Est_"/>
      <sheetName val="Road_data"/>
      <sheetName val="rdamdata"/>
      <sheetName val="leads"/>
      <sheetName val="R_ad Detail Est."/>
      <sheetName val="int-Dia-pvc"/>
      <sheetName val="pvc-pipe-rates"/>
      <sheetName val="Specification"/>
      <sheetName val="Input"/>
      <sheetName val="Plant &amp;  Machinery"/>
      <sheetName val="sch"/>
      <sheetName val="RMR"/>
      <sheetName val="ssr-rates"/>
      <sheetName val="0000000000000"/>
      <sheetName val="R_Det"/>
      <sheetName val="Material"/>
      <sheetName val="Labour"/>
      <sheetName val="MRATES"/>
      <sheetName val="t_prsr"/>
      <sheetName val="wh"/>
      <sheetName val="quarry"/>
      <sheetName val="Rate"/>
      <sheetName val="[Yamanapalli to Mahamutharam (M"/>
      <sheetName val="lead-st"/>
      <sheetName val=" data sheet "/>
      <sheetName val="PVC_dia"/>
      <sheetName val="Bitumen trunk"/>
      <sheetName val="Feeder"/>
      <sheetName val="R99 etc"/>
      <sheetName val="Trunk unpaved"/>
      <sheetName val="Cd"/>
      <sheetName val="Cs"/>
      <sheetName val="CPIPE"/>
      <sheetName val="THK"/>
      <sheetName val="CPIPE 1"/>
      <sheetName val="CABLE DATA"/>
      <sheetName val="LEAD STATEMENT"/>
      <sheetName val="m1"/>
      <sheetName val="_Yamanapalli to Mahamutharam (M"/>
      <sheetName val="temp-SDData (2)"/>
      <sheetName val="coverpage"/>
      <sheetName val="Sheet1"/>
      <sheetName val="BWSCPlt"/>
      <sheetName val="CI"/>
      <sheetName val="DI"/>
      <sheetName val="G.R.P"/>
      <sheetName val="HDPE"/>
      <sheetName val="PSC REVISED"/>
      <sheetName val="pvc"/>
      <sheetName val="DATA SHEET"/>
      <sheetName val="PVC weights"/>
      <sheetName val="l"/>
      <sheetName val="maya"/>
      <sheetName val="1-Pop Proj"/>
      <sheetName val="1V of 2m slab"/>
      <sheetName val="2V of 3.0Mslab"/>
      <sheetName val="Sheet2"/>
      <sheetName val="Common "/>
      <sheetName val="Boq"/>
      <sheetName val="1V800"/>
      <sheetName val="F7-1v1000-0_(3)2"/>
      <sheetName val="ABST(PART_B)_2"/>
      <sheetName val="F6-Gnrl_Abstrt2"/>
      <sheetName val="Cover-MEstt_2"/>
      <sheetName val="Road_Detail_Est_1"/>
      <sheetName val="Road_data1"/>
      <sheetName val="R/ad_Detail_Est_"/>
      <sheetName val="R_ad_Detail_Est_"/>
      <sheetName val="Plant_&amp;__Machinery"/>
      <sheetName val="sand"/>
      <sheetName val="stone"/>
      <sheetName val="index"/>
      <sheetName val="pvc-rates"/>
      <sheetName val="_Yamanapalli_to_Mahamutharam__2"/>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JAWAHAR-hyd-original"/>
      <sheetName val="LEAD (2)"/>
      <sheetName val="HS 1"/>
      <sheetName val="wh_data"/>
      <sheetName val="wh_data_R"/>
      <sheetName val="CPHEEO"/>
      <sheetName val="Sheet1 (2)"/>
      <sheetName val="ewst"/>
      <sheetName val="mas_hab"/>
      <sheetName val="11.habitations"/>
      <sheetName val="AV-HDPE"/>
      <sheetName val="Di_gate-HDPE"/>
      <sheetName val="habs-details"/>
      <sheetName val="int-Dia"/>
      <sheetName val="habs-list"/>
      <sheetName val="pop"/>
      <sheetName val="Data "/>
      <sheetName val="PM&amp;GM"/>
      <sheetName val="mroad data"/>
      <sheetName val="abs"/>
      <sheetName val="PUMP_DATA"/>
      <sheetName val="int-Dia-hdpe"/>
      <sheetName val="CBL_SIZE"/>
      <sheetName val="Load List"/>
      <sheetName val="CBL_OD"/>
      <sheetName val="FORM7"/>
      <sheetName val="AV_AC"/>
      <sheetName val="di_Gate_AC"/>
      <sheetName val="Digate-BWSCP-MS"/>
      <sheetName val="DI_gate_di"/>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 val="Sheet9"/>
      <sheetName val="Main sheet"/>
      <sheetName val="BLD-ELEC-13-4"/>
      <sheetName val="Data-ELSR"/>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Data.F8.BTR"/>
      <sheetName val="m"/>
      <sheetName val="DATA-BASE"/>
      <sheetName val="DATA-ABSTRACT"/>
      <sheetName val="LEAD"/>
      <sheetName val="Lead statement"/>
      <sheetName val="SSR 2010-11 Rates"/>
      <sheetName val="wh_data_R"/>
      <sheetName val="GF SB Ok "/>
      <sheetName val="DATA"/>
      <sheetName val="Rates"/>
      <sheetName val="Labour"/>
      <sheetName val="Material"/>
      <sheetName val="Plant &amp;  Machinery"/>
      <sheetName val="HDPE"/>
      <sheetName val="DI"/>
      <sheetName val="pvc"/>
      <sheetName val="IDCCALHYD_GOO"/>
      <sheetName val="hdpe_basic"/>
      <sheetName val="pvc_basic"/>
      <sheetName val="abs road"/>
      <sheetName val="C.D.Abs.Est."/>
      <sheetName val="Dormito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 val="Usage"/>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rdamdata"/>
      <sheetName val="lead-st"/>
      <sheetName val="v"/>
      <sheetName val="r"/>
      <sheetName val="wh_data_R"/>
      <sheetName val="data"/>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Estimate "/>
      <sheetName val="GROUND FLOOR"/>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final abstract"/>
      <sheetName val="civ data"/>
      <sheetName val="Lead Sheet1"/>
      <sheetName val="C-data"/>
      <sheetName val="Design"/>
      <sheetName val="Plant &amp;  Machinery"/>
      <sheetName val="data existing_do not delete"/>
      <sheetName val="P "/>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DIgate_PVC"/>
      <sheetName val="MS "/>
      <sheetName val="Line estimates"/>
      <sheetName val="PUMP_DATA"/>
      <sheetName val="zone-8"/>
      <sheetName val="MHNO_LEV"/>
      <sheetName val="HS 30.04.2015.Final"/>
      <sheetName val="Bed Class"/>
      <sheetName val="Cd"/>
      <sheetName val="SPT vs PHI"/>
      <sheetName val="co_5"/>
      <sheetName val="DATA SHEET"/>
      <sheetName val="Sheet5"/>
      <sheetName val="SCHEDULE"/>
      <sheetName val="schedule nos"/>
      <sheetName val="Database"/>
      <sheetName val="Trunk Main"/>
      <sheetName val="Basis"/>
      <sheetName val="Detail In Door Stad"/>
      <sheetName val="CAT_5"/>
      <sheetName val="mas_hab"/>
      <sheetName val="MEXICO-C"/>
      <sheetName val="VALV"/>
      <sheetName val="BTR"/>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Sheet3"/>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Works"/>
      <sheetName val="General"/>
      <sheetName val="SSR 2010-11 Rates"/>
      <sheetName val="PROCTOR"/>
      <sheetName val="pt-cw"/>
      <sheetName val="Bridge Data 2005-06"/>
      <sheetName val="SSR 2014-15 Rates"/>
      <sheetName val="Leads Entry"/>
      <sheetName val="est"/>
      <sheetName val="1v_1000_PC"/>
      <sheetName val="CD abs"/>
      <sheetName val="2v_1000_PC"/>
      <sheetName val="GenAbst"/>
      <sheetName val="Road-furniture"/>
      <sheetName val="1v_600_PC"/>
      <sheetName val="Retaining-wall"/>
      <sheetName val="6v_1000_RDVENTS"/>
      <sheetName val="road est"/>
      <sheetName val="ewst"/>
      <sheetName val="HDPE-pipe-rates"/>
      <sheetName val="pvc-pipe-rates"/>
      <sheetName val="sand"/>
      <sheetName val="stone"/>
      <sheetName val="TOP SLAB-beams"/>
      <sheetName val="Common "/>
      <sheetName val="Gen Abs"/>
      <sheetName val="Conveayance charges"/>
      <sheetName val="Conveyance"/>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
          <cell r="A1" t="str">
            <v xml:space="preserve">Table A2 - Road Sections (as given in Terms of Reference) Not Used In The Study </v>
          </cell>
        </row>
      </sheetData>
      <sheetData sheetId="16">
        <row r="1">
          <cell r="A1" t="str">
            <v xml:space="preserve">Table A2 - Road Sections (as given in Terms of Reference) Not Used In The Study </v>
          </cell>
        </row>
      </sheetData>
      <sheetData sheetId="17">
        <row r="1">
          <cell r="A1">
            <v>0</v>
          </cell>
        </row>
      </sheetData>
      <sheetData sheetId="18">
        <row r="1">
          <cell r="A1" t="str">
            <v xml:space="preserve">Table A2 - Road Sections (as given in Terms of Reference) Not Used In The Study </v>
          </cell>
        </row>
      </sheetData>
      <sheetData sheetId="19">
        <row r="1">
          <cell r="A1">
            <v>0</v>
          </cell>
        </row>
      </sheetData>
      <sheetData sheetId="20">
        <row r="1">
          <cell r="A1">
            <v>0</v>
          </cell>
        </row>
      </sheetData>
      <sheetData sheetId="21">
        <row r="1">
          <cell r="A1">
            <v>0</v>
          </cell>
        </row>
      </sheetData>
      <sheetData sheetId="22">
        <row r="1">
          <cell r="A1" t="str">
            <v xml:space="preserve">Table A2 - Road Sections (as given in Terms of Reference) Not Used In The Study </v>
          </cell>
        </row>
      </sheetData>
      <sheetData sheetId="23">
        <row r="1">
          <cell r="A1">
            <v>0</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 val="Aug,0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sr-rates"/>
      <sheetName val="Plant &amp;  Machinery"/>
      <sheetName val="Material"/>
      <sheetName val="Labour"/>
      <sheetName val="LEADS"/>
      <sheetName val="Road data"/>
      <sheetName val="pvc-pipe-rates"/>
      <sheetName val="Lead statement"/>
      <sheetName val="m"/>
      <sheetName val="Lead"/>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other rates"/>
      <sheetName val="data1"/>
      <sheetName val="bldg"/>
      <sheetName val="Data.F8.BTR"/>
      <sheetName val="Road Detail Est."/>
      <sheetName val="rdamdata"/>
      <sheetName val="rates"/>
      <sheetName val="Sheet1"/>
      <sheetName val="SSR"/>
      <sheetName val="temp-SDData (2)"/>
      <sheetName val="id"/>
      <sheetName val="Main sheet"/>
      <sheetName val="Bridge Data 2005-06"/>
      <sheetName val="Road data "/>
      <sheetName val="SPECS"/>
      <sheetName val="Sheet9"/>
      <sheetName val="DATA_PRG"/>
      <sheetName val="cer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MRoad data"/>
      <sheetName val="Convey"/>
      <sheetName val="FINAL LEAD"/>
      <sheetName val="select items_PMW"/>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Aug,02"/>
      <sheetName val="Part-A"/>
      <sheetName val="Dn SLRB (R2)"/>
      <sheetName val="Data_"/>
      <sheetName val="Sheet1 (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basic-data"/>
      <sheetName val="Hydraulic Design (Pipe)"/>
      <sheetName val="Sub -  Analysis"/>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 val="Lead statement ss5"/>
      <sheetName val="section"/>
      <sheetName val="FT-05-02IsoB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Lead statement ss5"/>
      <sheetName val="DATA-BASE"/>
      <sheetName val="DATA-ABSTRACT"/>
      <sheetName val="v"/>
      <sheetName val="r"/>
      <sheetName val="Abstrct_"/>
      <sheetName val="Part_A"/>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abs road"/>
      <sheetName val="coverpage"/>
      <sheetName val="Road data"/>
      <sheetName val="TS memo"/>
      <sheetName val="CD Data"/>
      <sheetName val="CD_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nodes"/>
      <sheetName val="int-Dia"/>
      <sheetName val="Convey"/>
      <sheetName val="Pop"/>
      <sheetName val="EDWise"/>
      <sheetName val="Bill-12"/>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Iocount"/>
      <sheetName val="Staff Acco."/>
      <sheetName val="Summary"/>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 val="sg-clay(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 val="QTY"/>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Lead"/>
      <sheetName val="Usage"/>
      <sheetName val="Common "/>
      <sheetName val="General"/>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ilad"/>
      <sheetName val="Mactan"/>
      <sheetName val="Mandaue"/>
      <sheetName val="Summary"/>
      <sheetName val="Summary (2)"/>
      <sheetName val="Bridge Data 2005-06"/>
      <sheetName val="Plant &amp;  Machinery"/>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MRATES"/>
      <sheetName val="Boq"/>
      <sheetName val="v"/>
      <sheetName val="data existing_do not delete"/>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Lɥad"/>
      <sheetName val="Main sheet"/>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SECPROP"/>
      <sheetName val="CABLENOS."/>
      <sheetName val="DATA_PRG"/>
      <sheetName val="Sheet1"/>
      <sheetName val="Mactan"/>
      <sheetName val="Mandaue"/>
      <sheetName val="wh"/>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Cover"/>
      <sheetName val="Convey"/>
      <sheetName val="Bed Class"/>
      <sheetName val="CPIPE"/>
      <sheetName val="CPIPE2"/>
      <sheetName val="Cs"/>
      <sheetName val="DVALUE"/>
      <sheetName val="THK"/>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hdpe_basic"/>
      <sheetName val="TOP SLAB-beams"/>
      <sheetName val="20kL-design-final"/>
      <sheetName val="wh_data"/>
      <sheetName val="wh_data_R"/>
      <sheetName val="CPHEEO"/>
      <sheetName val="input"/>
      <sheetName val="Sheet5"/>
      <sheetName val="ABS"/>
      <sheetName val="Data o"/>
      <sheetName val="GF SB Ok "/>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Bed Fall"/>
      <sheetName val="Title"/>
      <sheetName val="Ventway Calculations"/>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MS Rates"/>
      <sheetName val="Main"/>
      <sheetName val="CPIPE 1"/>
      <sheetName val="TOS-F"/>
      <sheetName val="ewst"/>
      <sheetName val="Leads Entry"/>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 val="Transfer"/>
      <sheetName val="Elec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temp-SDData (2)"/>
      <sheetName val="Material"/>
      <sheetName val="Plant &amp;  Machinery"/>
      <sheetName val="Basicrates"/>
      <sheetName val="Met"/>
      <sheetName val="sup dat"/>
      <sheetName val="Road data"/>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t_prsr"/>
      <sheetName val="id"/>
      <sheetName val="maya"/>
      <sheetName val="DATA"/>
      <sheetName val="Boq Block A"/>
      <sheetName val="BWSCPlt"/>
      <sheetName val="CI"/>
      <sheetName val="DI"/>
      <sheetName val="G.R.P"/>
      <sheetName val="HDPE"/>
      <sheetName val="PSC REVISED"/>
      <sheetName val="pvc"/>
      <sheetName val="Sheet1"/>
      <sheetName val="data existing_do not delete"/>
      <sheetName val="1-Pop Proj"/>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DetEst"/>
      <sheetName val="RMR"/>
      <sheetName val="Staff Acco."/>
      <sheetName val="ssr-rates"/>
      <sheetName val="Global factors"/>
      <sheetName val="Detailed"/>
      <sheetName val="basic-data"/>
      <sheetName val="mem-property"/>
      <sheetName val="airvalve-AC PN 1.60"/>
      <sheetName val="Soft-sluice-AC,GRP PN 1.6"/>
      <sheetName val="soft-sluice-BWSC-MS"/>
      <sheetName val="DI sluice valve"/>
      <sheetName val="SCHEDULE"/>
      <sheetName val="Database"/>
      <sheetName val="schedule nos"/>
      <sheetName val="Bitumen trunk"/>
      <sheetName val="Feeder"/>
      <sheetName val="R99 etc"/>
      <sheetName val="Trunk unpaved"/>
      <sheetName val="HS 30.04.2015.Final"/>
      <sheetName val="RATES"/>
      <sheetName val="Sheet9"/>
      <sheetName val="Quarry"/>
      <sheetName val="Line"/>
      <sheetName val="CRUST"/>
      <sheetName val="QDTS"/>
      <sheetName val="Summary"/>
      <sheetName val="ww-march-02"/>
      <sheetName val="hdpe weights"/>
      <sheetName val="PVC weights"/>
      <sheetName val="detls"/>
      <sheetName val="hdpe-rates"/>
      <sheetName val="pvc-rates"/>
      <sheetName val="water-hammar-strenght"/>
      <sheetName val="Watersoft (2)"/>
      <sheetName val="FORM7"/>
      <sheetName val="Lead Distance"/>
      <sheetName val="D2_CO"/>
      <sheetName val="LABOUR RATE"/>
      <sheetName val="Material Rate"/>
      <sheetName val="Bed Class"/>
      <sheetName val="Cd"/>
      <sheetName val="zone-8"/>
      <sheetName val="MHNO_LEV"/>
      <sheetName val="Pop"/>
      <sheetName val="Rate"/>
      <sheetName val="Work_sheet"/>
      <sheetName val="Elect."/>
      <sheetName val="Hyd_Stmt"/>
      <sheetName val="m1"/>
      <sheetName val="Lead statement ss5"/>
      <sheetName val="rdamdata"/>
      <sheetName val="lead-st"/>
      <sheetName val="mas_hab"/>
      <sheetName val="l"/>
      <sheetName val="abs road"/>
      <sheetName val="HS final- 23.07.19 Se Aprd"/>
      <sheetName val="Usage"/>
      <sheetName val="Common "/>
      <sheetName val="Attributes"/>
      <sheetName val="C.D.Abs.Est."/>
      <sheetName val="mlead"/>
      <sheetName val="01"/>
      <sheetName val="banilad"/>
      <sheetName val="Mactan"/>
      <sheetName val="Mandaue"/>
      <sheetName val="Works"/>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Build-up"/>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bom"/>
      <sheetName val="R2"/>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ow r="9">
          <cell r="C9">
            <v>350</v>
          </cell>
        </row>
      </sheetData>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Line"/>
      <sheetName val="GenAbst"/>
      <sheetName val="Rates"/>
      <sheetName val="abs road"/>
      <sheetName val="RMR"/>
      <sheetName val="R_Det"/>
      <sheetName val="0000000000000"/>
      <sheetName val="mlead"/>
      <sheetName val="other rates"/>
      <sheetName val="Gen Info"/>
      <sheetName val="basdat"/>
      <sheetName val="hdpe_basic"/>
      <sheetName val="Boq Block A"/>
      <sheetName val="sand"/>
      <sheetName val="Specification"/>
      <sheetName val="leads"/>
      <sheetName val="Intput"/>
      <sheetName val="Well"/>
      <sheetName val="Load"/>
      <sheetName val="DATA-BASE"/>
      <sheetName val="DATA-ABSTRACT"/>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t_prsr"/>
      <sheetName val="id"/>
      <sheetName val="sch"/>
      <sheetName val="Material"/>
      <sheetName val="BWSCPlt"/>
      <sheetName val="CI"/>
      <sheetName val="DI"/>
      <sheetName val="G.R.P"/>
      <sheetName val="HDPE"/>
      <sheetName val="PSC REVISED"/>
      <sheetName val="pvc"/>
      <sheetName val="Main sheet"/>
      <sheetName val="Legal Risk Analysis"/>
      <sheetName val="CC Road"/>
      <sheetName val="Lead statement"/>
      <sheetName val="PH High Lift Sump@SS.Tank-D"/>
      <sheetName val="Road Detail Es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Abs"/>
      <sheetName val="C&amp;S monthwise"/>
      <sheetName val="WT AVG LEAD"/>
      <sheetName val="EDWise"/>
      <sheetName val="maya"/>
      <sheetName val="sup dat"/>
      <sheetName val="Sheet3"/>
      <sheetName val="CCTV_EST1"/>
      <sheetName val="habs-list"/>
      <sheetName val="C&amp;S"/>
      <sheetName val="Materials"/>
      <sheetName val="final abstract"/>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SSR"/>
      <sheetName val="DATA-2005-06"/>
      <sheetName val="_5wgdhabfinal00_01"/>
      <sheetName val="CI"/>
      <sheetName val="G.R.P"/>
      <sheetName val="PSC REVISED"/>
      <sheetName val="MRATES"/>
      <sheetName val="Suppl-data"/>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Staff Acco_"/>
      <sheetName val="Boq (Main Building)"/>
      <sheetName val="Mactan"/>
      <sheetName val="Mandaue"/>
      <sheetName val="C&amp;S monthwise"/>
      <sheetName val="General"/>
      <sheetName val="Boq"/>
      <sheetName val="BWSCPlt"/>
      <sheetName val="CI"/>
      <sheetName val="DI"/>
      <sheetName val="G.R.P"/>
      <sheetName val="HDPE"/>
      <sheetName val="PSC REVISED"/>
      <sheetName val="pvc"/>
      <sheetName val="Data-Road "/>
      <sheetName val="Side Drains"/>
      <sheetName val="DATA-CD "/>
      <sheetName val="Retaining walls "/>
      <sheetName val="Staff Acco."/>
      <sheetName val="banil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Red oxide Primer Paint grade-II"/>
      <sheetName val="HDPE"/>
      <sheetName val="DI"/>
      <sheetName val="pvc"/>
      <sheetName val="EDWise"/>
      <sheetName val="MRATES"/>
      <sheetName val="lead-st"/>
      <sheetName val="data"/>
      <sheetName val="Sheet1 (2)"/>
      <sheetName val="Material"/>
      <sheetName val="Plant &amp;  Machinery"/>
      <sheetName val="RMR"/>
      <sheetName val="Levels"/>
      <sheetName val="Road Detail Est."/>
      <sheetName val="Road data"/>
      <sheetName val="Sheet1"/>
      <sheetName val="Cover"/>
      <sheetName val="int-Dia-hdpe"/>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heet2"/>
      <sheetName val="Design"/>
      <sheetName val="not req 3"/>
      <sheetName val="sup dat"/>
      <sheetName val="DATA_PRG"/>
      <sheetName val="Work_sheet"/>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FINAL DATA"/>
      <sheetName val="m"/>
      <sheetName val="pvc_basic"/>
      <sheetName val="MRoad data"/>
      <sheetName val="civ data"/>
      <sheetName val="RA"/>
      <sheetName val="road safety datas"/>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 val="SPT vs PHI"/>
      <sheetName val="Lead statement"/>
      <sheetName val="SSR 2014-15 Rates"/>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segments-details"/>
      <sheetName val="int-Dia-hdpe"/>
      <sheetName val="habs-list"/>
      <sheetName val="int-Dia-pvc"/>
      <sheetName val="TBAL9697 -group wise  sdpl"/>
      <sheetName val="p&amp;m"/>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wh_data_R"/>
      <sheetName val="gen"/>
      <sheetName val="leads"/>
      <sheetName val="DATA_PRG"/>
      <sheetName val="WATER-HAMMER"/>
      <sheetName val="DATA-BASE"/>
      <sheetName val="DATA-ABSTRACT"/>
      <sheetName val="3405-2014"/>
      <sheetName val="Qty"/>
      <sheetName val="Lead Distance"/>
      <sheetName val="hdpe weights"/>
      <sheetName val="C-data"/>
      <sheetName val="pvc_basic"/>
      <sheetName val="hdpe_basic"/>
      <sheetName val="Staff Acco."/>
      <sheetName val="data existing_do not delete"/>
      <sheetName val="Material"/>
      <sheetName val="Main sheet"/>
      <sheetName val="data-WS &amp; Sanitary-18-19."/>
      <sheetName val="TBAL9697 -group wise  sdpl"/>
      <sheetName val="PVC_dia"/>
      <sheetName val="p&amp;m"/>
      <sheetName val="PH data"/>
      <sheetName val="Work_sheet"/>
      <sheetName val="wh"/>
      <sheetName val="pumping main"/>
      <sheetName val="AV-HDPE"/>
      <sheetName val="Di_gate-HDPE"/>
      <sheetName val="zone-8"/>
      <sheetName val="MHNO_LEV"/>
      <sheetName val="nodes"/>
      <sheetName val="int-Dia"/>
      <sheetName val="co_5"/>
      <sheetName val="Building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Labour"/>
      <sheetName val="inWords"/>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HPC Bill (1) 1st"/>
      <sheetName val="m"/>
      <sheetName val="Estimate"/>
      <sheetName val="pop"/>
      <sheetName val="JAWAHAR-hyd-original"/>
      <sheetName val="labour rates"/>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DISCOUNT"/>
      <sheetName val="economic PM"/>
      <sheetName val="Mp-team 1"/>
      <sheetName val="VC rate"/>
      <sheetName val="PM&amp;GM"/>
      <sheetName val="AV-DI"/>
      <sheetName val="DIgate_PVC "/>
      <sheetName val="scour-DI-CI"/>
      <sheetName val="scour-pvc-hdpe-psc-bwsc"/>
      <sheetName val="mlead"/>
      <sheetName val="1V800"/>
      <sheetName val="HEAD"/>
      <sheetName val="maya"/>
      <sheetName val="I-CO"/>
      <sheetName val="Bridge Data 2005-06"/>
      <sheetName val="Sheet3"/>
      <sheetName val="comp-st(GEN)"/>
      <sheetName val="CD_Data"/>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Road data"/>
      <sheetName val="Work_sheet"/>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Labour"/>
      <sheetName val="Main sheet"/>
      <sheetName val="data existing_do not delete"/>
      <sheetName val="0000000000000"/>
      <sheetName val="Civil Works"/>
      <sheetName val="m"/>
      <sheetName val="Abs Estimate CIVIL (2)"/>
      <sheetName val="gen"/>
      <sheetName val="Civil (2)"/>
      <sheetName val="coverpage"/>
      <sheetName val="PH data"/>
      <sheetName val="DataInput"/>
      <sheetName val="DataInput-1"/>
      <sheetName val="Leads"/>
      <sheetName val="DI Rate Analysis"/>
      <sheetName val="Economic RisingMain  Ph-I"/>
      <sheetName val="Data rough"/>
      <sheetName val="Common "/>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Material"/>
      <sheetName val="labour rates"/>
      <sheetName val="Lookup"/>
      <sheetName val="Estimate "/>
      <sheetName val="Plant &amp;  Machinery"/>
      <sheetName val="abs road"/>
      <sheetName val="R_Det"/>
      <sheetName val="mlead"/>
      <sheetName val="HDPE-pipe-rates"/>
      <sheetName val="pvc-pipe-rates"/>
      <sheetName val="mas_hab"/>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Common "/>
      <sheetName val="maya"/>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Bridge Data 2005-06"/>
      <sheetName val="v"/>
      <sheetName val="LEADS"/>
      <sheetName val="Plant &amp;  Machinery"/>
      <sheetName val="Material"/>
      <sheetName val="DATA-BASE"/>
      <sheetName val="DATA-ABSTRACT"/>
      <sheetName val="Bitumen trunk"/>
      <sheetName val="Feeder"/>
      <sheetName val="R99 etc"/>
      <sheetName val="Trunk unpaved"/>
      <sheetName val="SSR 2014-15 Rates"/>
      <sheetName val="Lead statement"/>
      <sheetName val="C-data"/>
      <sheetName val="Lead statement ss5"/>
      <sheetName val="CPI"/>
      <sheetName val="WPI C"/>
      <sheetName val="WPI all"/>
      <sheetName val="WPI HM"/>
      <sheetName val="WPI S"/>
      <sheetName val="maya"/>
      <sheetName val="dBase"/>
      <sheetName val="Data-ELSR"/>
      <sheetName val="Mortars"/>
      <sheetName val=" Data -Valves"/>
      <sheetName val="Staff Acco."/>
      <sheetName val="DATA_PRG"/>
      <sheetName val="Work_sheet"/>
      <sheetName val="inWords"/>
      <sheetName val="Datas"/>
      <sheetName val="Data.F8.BTR"/>
      <sheetName val="General"/>
      <sheetName val="PUMP_DATA"/>
      <sheetName val="Relig-place"/>
      <sheetName val="factors"/>
      <sheetName val="Main sheet"/>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1V800"/>
      <sheetName val="abst"/>
      <sheetName val="design"/>
      <sheetName val="BWSCPlt"/>
      <sheetName val="CI"/>
      <sheetName val="G.R.P"/>
      <sheetName val="PSC REVISED"/>
      <sheetName val="data-WS &amp; Sanitary-17-18."/>
      <sheetName val="PH data"/>
      <sheetName val="MRMECADAMoad data"/>
      <sheetName val="Masonry"/>
      <sheetName val="l"/>
      <sheetName val="BTR"/>
      <sheetName val="GROUND FLOOR"/>
      <sheetName val="Levels"/>
      <sheetName val="MASTER_RATE ANALYSIS"/>
      <sheetName val="GenAbst"/>
      <sheetName val="Basicrates"/>
      <sheetName val="Bed Class"/>
      <sheetName val="CPIPE"/>
      <sheetName val="CPIPE2"/>
      <sheetName val="Cs"/>
      <sheetName val="DVALUE"/>
      <sheetName val="THK"/>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GF I-BEAM.F"/>
      <sheetName val="labour coeff"/>
      <sheetName val="DATA-BASE"/>
      <sheetName val="DATA-ABSTRACT"/>
      <sheetName val="Data"/>
    </sheetNames>
    <sheetDataSet>
      <sheetData sheetId="0"/>
      <sheetData sheetId="1" refreshError="1"/>
      <sheetData sheetId="2" refreshError="1"/>
      <sheetData sheetId="3" refreshError="1"/>
      <sheetData sheetId="4"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Lead statement ss5"/>
      <sheetName val="#REF"/>
      <sheetName val="v"/>
      <sheetName val="r"/>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Main sheet"/>
      <sheetName val="Quotes"/>
      <sheetName val="work_sheet"/>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Valves"/>
      <sheetName val="MS Rates"/>
      <sheetName val="Plant &amp;  Machinery"/>
      <sheetName val="clvrt_data"/>
      <sheetName val="m"/>
      <sheetName val="bom"/>
      <sheetName val="MRoad data"/>
      <sheetName val="C.D.Abs.Est."/>
      <sheetName val="t_prsr"/>
      <sheetName val="id"/>
      <sheetName val="PRECAST lightconc-II"/>
      <sheetName val="ONLINE DUMP"/>
      <sheetName val="sancdump"/>
      <sheetName val="wh"/>
      <sheetName val="PVC_dia"/>
      <sheetName val="Rate"/>
      <sheetName val="BTR"/>
      <sheetName val="DISCOUNT"/>
      <sheetName val="Road Detail Est."/>
      <sheetName val="wh_data"/>
      <sheetName val="CPHEEO"/>
      <sheetName val="wh_data_R"/>
      <sheetName val="HDPE-pipe-rates"/>
      <sheetName val="pvc-pipe-rates"/>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row r="1">
          <cell r="B1">
            <v>0</v>
          </cell>
        </row>
      </sheetData>
      <sheetData sheetId="42">
        <row r="1">
          <cell r="B1">
            <v>0</v>
          </cell>
        </row>
      </sheetData>
      <sheetData sheetId="43">
        <row r="1">
          <cell r="B1">
            <v>0</v>
          </cell>
        </row>
      </sheetData>
      <sheetData sheetId="44">
        <row r="1">
          <cell r="B1">
            <v>0</v>
          </cell>
        </row>
      </sheetData>
      <sheetData sheetId="45">
        <row r="1">
          <cell r="B1">
            <v>0</v>
          </cell>
        </row>
      </sheetData>
      <sheetData sheetId="46">
        <row r="1">
          <cell r="B1">
            <v>0</v>
          </cell>
        </row>
      </sheetData>
      <sheetData sheetId="47">
        <row r="1">
          <cell r="B1">
            <v>0</v>
          </cell>
        </row>
      </sheetData>
      <sheetData sheetId="48">
        <row r="1">
          <cell r="B1">
            <v>0</v>
          </cell>
        </row>
      </sheetData>
      <sheetData sheetId="49">
        <row r="1">
          <cell r="B1">
            <v>0</v>
          </cell>
        </row>
      </sheetData>
      <sheetData sheetId="50">
        <row r="1">
          <cell r="B1">
            <v>0</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vc_basic"/>
      <sheetName val="leads"/>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C-data"/>
      <sheetName val="Common "/>
      <sheetName val="boredetails"/>
      <sheetName val="DATA-BASE"/>
      <sheetName val="segments-details"/>
      <sheetName val="int-Dia-hdpe"/>
      <sheetName val="habs-list"/>
      <sheetName val="detls"/>
      <sheetName val="DATA-ABSTRACT"/>
      <sheetName val="Di_gate-HDPE"/>
      <sheetName val="sand"/>
      <sheetName val="stone"/>
      <sheetName val="Sheet9"/>
      <sheetName val="WATER-HAMMER"/>
      <sheetName val="m"/>
      <sheetName val="PUMP_DATA"/>
      <sheetName val="int-Dia"/>
      <sheetName val="nodes"/>
      <sheetName val="Lead"/>
      <sheetName val="p&amp;m"/>
      <sheetName val="BWSCPlt"/>
      <sheetName val="G.R.P"/>
      <sheetName val="PSC REVISED"/>
      <sheetName val="BM-HOOP"/>
      <sheetName val="3405-2014"/>
      <sheetName val="Watersoft (2)"/>
      <sheetName val="hdpe_basic"/>
      <sheetName val="water-hammar-strenght"/>
      <sheetName val="AV-HDPE"/>
      <sheetName val="census91"/>
      <sheetName val="Lead statement ss5"/>
      <sheetName val="Habcodes"/>
      <sheetName val="SSR 2014-15 Rates"/>
      <sheetName val="Lead statement"/>
      <sheetName val="FF WRK"/>
      <sheetName val="Works"/>
      <sheetName val="RMR"/>
      <sheetName val="General"/>
      <sheetName val="Estimate "/>
      <sheetName val="RAFT"/>
      <sheetName val="wh_data_R"/>
      <sheetName val="CPHEEO"/>
      <sheetName val="final abstract"/>
      <sheetName val="Basicdata-f"/>
      <sheetName val="Scour-f"/>
      <sheetName val="ABS"/>
      <sheetName val="Main sheet"/>
      <sheetName val="Revised rates(SSR 2015-16)"/>
      <sheetName val="Sump_cal"/>
      <sheetName val="11.Habitations"/>
      <sheetName val="ww-march-02"/>
      <sheetName val="SEGMENTS-nodes"/>
      <sheetName val="wh_data"/>
      <sheetName val="input"/>
      <sheetName val="v"/>
      <sheetName val="Staff Acco."/>
      <sheetName val="Analy_7-10"/>
      <sheetName val="CABLE"/>
      <sheetName val="Data-2010-11"/>
      <sheetName val="table"/>
      <sheetName val="sg-clay(d)"/>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data existing_do not delete"/>
      <sheetName val="Wall W3"/>
      <sheetName val="Cover"/>
      <sheetName val="Work_sheet"/>
      <sheetName val="PRECAST lightconc-II"/>
      <sheetName val="1V800"/>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other rates"/>
      <sheetName val="Qty"/>
      <sheetName val="MRoad data"/>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Lead"/>
      <sheetName val="sup dat"/>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Bridge Data 2005-06"/>
      <sheetName val="Plant &amp;  Machinery"/>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sup dat"/>
      <sheetName val="Common "/>
      <sheetName val="Nspt-smp-final-ORIGINAL"/>
      <sheetName val="Work_sheet"/>
      <sheetName val="Sheet1 (2)"/>
      <sheetName val="GN-ST-10"/>
      <sheetName val="Class IV Qtr. Ele"/>
      <sheetName val="data existing_do not delete"/>
      <sheetName val="habs-list"/>
      <sheetName val="nodes"/>
      <sheetName val="other rates"/>
      <sheetName val="Part-A"/>
      <sheetName val="Sheet2"/>
      <sheetName val="in Put sheet"/>
      <sheetName val="Data.F8.BTR"/>
      <sheetName val="Bitumen trunk"/>
      <sheetName val="R99 etc"/>
      <sheetName val="Trunk unpaved"/>
      <sheetName val="mas_hab"/>
      <sheetName val="RMR"/>
      <sheetName val="Specification report"/>
      <sheetName val="ssr-rates"/>
      <sheetName val="final abstract"/>
      <sheetName val="Rates2"/>
      <sheetName val="clvrt_data"/>
      <sheetName val="Sheet9"/>
      <sheetName val="Plant_㫨__Machinery"/>
      <sheetName val="Plant 㫨  Machinery"/>
      <sheetName val="l"/>
      <sheetName val="HDPE"/>
      <sheetName val="DI"/>
      <sheetName val="pvc"/>
      <sheetName val="hdpe_basic"/>
      <sheetName val="pvc_basic"/>
      <sheetName val="Fie,d Data"/>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
      <sheetName val="Usage"/>
      <sheetName val="General"/>
      <sheetName val="PRECAST lightconc-II"/>
      <sheetName val="CD_Data"/>
      <sheetName val="sch"/>
      <sheetName val="Gen Abs"/>
      <sheetName val="entitlements"/>
      <sheetName val="fnote"/>
      <sheetName val="QDTS"/>
      <sheetName val="Line"/>
      <sheetName val="Road data"/>
      <sheetName val="Conv. 13-14"/>
      <sheetName val="GEN-ABS Del"/>
      <sheetName val="BTR"/>
      <sheetName val="1V800"/>
      <sheetName val="Road Detail Est."/>
      <sheetName val="water-hammar-strenght"/>
      <sheetName val="AV-HDPE"/>
      <sheetName val="Di_gate-HDPE"/>
      <sheetName val="index"/>
      <sheetName val="Rates SSR 2008-09"/>
      <sheetName val="int-Dia"/>
      <sheetName val="sand"/>
      <sheetName val="stone"/>
      <sheetName val="GBW"/>
      <sheetName val="Boq"/>
      <sheetName val="Usage "/>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id"/>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COVERPAGE"/>
      <sheetName val="LOCAL RATES"/>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Feeder"/>
      <sheetName val="slab"/>
      <sheetName val="Staff Acco."/>
      <sheetName val="t_prsr"/>
      <sheetName val="wh"/>
      <sheetName val="Sump_cal"/>
      <sheetName val="pumping main"/>
      <sheetName val="co_5"/>
      <sheetName val="p&amp;m"/>
      <sheetName val="ultmom"/>
      <sheetName val="INPUT-DATA"/>
      <sheetName val="Flanged Beams"/>
      <sheetName val="SALIENT"/>
      <sheetName val="Rectangular Beam"/>
      <sheetName val="Input"/>
      <sheetName val="Global factors"/>
      <sheetName val="BWSCPlt"/>
      <sheetName val="G.R.P"/>
      <sheetName val="PSC REVISED"/>
      <sheetName val="section"/>
      <sheetName val="P "/>
      <sheetName val="iocount"/>
      <sheetName val="FORM7"/>
      <sheetName val="wh_data_R"/>
      <sheetName val="#REF"/>
      <sheetName val="Design"/>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 val="IDCCALHYD_GOO"/>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detls"/>
      <sheetName val="Sheet2"/>
      <sheetName val="DATA-BASE"/>
      <sheetName val="DATA-ABSTRACT"/>
      <sheetName val="Road data"/>
      <sheetName val="MRATES"/>
      <sheetName val="MRoad data"/>
      <sheetName val="Summary"/>
      <sheetName val="v"/>
      <sheetName val="Boq"/>
      <sheetName val="Sheet9"/>
      <sheetName val="GF SB Ok "/>
      <sheetName val="Iocount"/>
      <sheetName val="Sheet5"/>
      <sheetName val="Sheet3"/>
      <sheetName val="m"/>
      <sheetName val="Class IV Qtr. Ele"/>
      <sheetName val="r"/>
      <sheetName val="pvc_basic"/>
      <sheetName val="final abstract"/>
      <sheetName val="DATA_PRG"/>
      <sheetName val="sup dat"/>
      <sheetName val="labour coeff"/>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HDPE-pipe-rates"/>
      <sheetName val="pvc-pipe-rates"/>
      <sheetName val="Mp-team 1"/>
      <sheetName val="Rates"/>
      <sheetName val="BTR"/>
      <sheetName val="Common "/>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DATA-BASE"/>
      <sheetName val="DATA-ABSTRACT"/>
      <sheetName val="ewst"/>
      <sheetName val="Common "/>
      <sheetName val="Mp-team 1"/>
      <sheetName val="0000000000000"/>
      <sheetName val="Lead"/>
      <sheetName val="Main sheet"/>
      <sheetName val="wh_data"/>
      <sheetName val="wh_data_R"/>
      <sheetName val="CPHEEO"/>
      <sheetName val="input"/>
      <sheetName val="GBW"/>
      <sheetName val="Lead statement"/>
      <sheetName val="MRoad data"/>
      <sheetName val="Road Detail Est."/>
      <sheetName val="table"/>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 val="Valves"/>
      <sheetName val="MS Rates"/>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m1"/>
      <sheetName val="DATA"/>
      <sheetName val="Detailed"/>
      <sheetName val="FIRE ESTIMATE"/>
      <sheetName val="Road Detail Est."/>
      <sheetName val="Labour"/>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m"/>
      <sheetName val="Mactan"/>
      <sheetName val="Mandaue"/>
      <sheetName val="Data-Road "/>
      <sheetName val="Side Drains"/>
      <sheetName val="DATA-CD "/>
      <sheetName val="Retaining walls "/>
      <sheetName val="data_existing_do_not_delete"/>
      <sheetName val="Road_Detail_Est_"/>
      <sheetName val="FIRE_ESTIM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data"/>
      <sheetName val="sectorwise"/>
      <sheetName val="Data.F8.BTR"/>
      <sheetName val="v"/>
      <sheetName val="data existing_do not delete"/>
      <sheetName val="Plant &amp;  Machinery"/>
      <sheetName val="Det. Secty bld"/>
      <sheetName val="MRATES"/>
      <sheetName val="TBAL9697 -group wise  sdpl"/>
      <sheetName val="r"/>
      <sheetName val="Rates SSR 2008-09"/>
      <sheetName val="m1"/>
      <sheetName val="Marteru"/>
      <sheetName val="beam-reinft"/>
      <sheetName val="wh_data_R"/>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MR"/>
      <sheetName val="Sheet1"/>
      <sheetName val="Lead statement"/>
      <sheetName val="Rates"/>
      <sheetName val="Rubber Gaskets"/>
      <sheetName val="Data o"/>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General"/>
      <sheetName val="road est"/>
      <sheetName val="Data_Bit_I"/>
      <sheetName val="comp-st(GEN)"/>
      <sheetName val="mlead"/>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leads"/>
      <sheetName val="Rate"/>
      <sheetName val="maya"/>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Lead"/>
      <sheetName val="Pop"/>
      <sheetName val="WATER-HAMMER"/>
      <sheetName val="Sheet2"/>
      <sheetName val="bom"/>
      <sheetName val="BOQ"/>
      <sheetName val="pumping main"/>
      <sheetName val="HS 30.04.2015.Final"/>
      <sheetName val="ID"/>
      <sheetName val="Sorted"/>
      <sheetName val="Detailed"/>
      <sheetName val="Sheet9"/>
      <sheetName val="nandipet intra"/>
      <sheetName val="HS final-2"/>
      <sheetName val="Z1_DATA"/>
      <sheetName val="MHNO_LEV"/>
      <sheetName val="hdpe_basic"/>
      <sheetName val="ewst"/>
      <sheetName val="GF Columns"/>
      <sheetName val="mp-team 1"/>
      <sheetName val="TBAL9697 -group wise  sdpl"/>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habs-list"/>
      <sheetName val="Data_Bit_I"/>
      <sheetName val="Estimate"/>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Global factors"/>
      <sheetName val="m"/>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General"/>
      <sheetName val="Lead statement"/>
      <sheetName val="hab-details"/>
      <sheetName val="EDWise"/>
      <sheetName val="economic PM"/>
      <sheetName val="HDPE-pipe-rates"/>
      <sheetName val="int-Dia"/>
      <sheetName val="pvc-pipe-rates"/>
      <sheetName val="DATA_PRG"/>
      <sheetName val="water-hammar-strenght"/>
      <sheetName val="Data_"/>
      <sheetName val="Rate"/>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v"/>
      <sheetName val="BM-HOOP"/>
      <sheetName val=" data sheet "/>
      <sheetName val="mas_hab"/>
      <sheetName val="SPT vs PHI"/>
      <sheetName val="JAWAHAR-hyd-original"/>
      <sheetName val="Sorted"/>
      <sheetName val="PLAN_FEB97"/>
      <sheetName val="FORM7"/>
      <sheetName val="Labour &amp; Plant"/>
      <sheetName val="20kL-design-final"/>
      <sheetName val="zone-2"/>
      <sheetName val="co_5"/>
      <sheetName val="b asic rates"/>
      <sheetName val="beam-reinft"/>
      <sheetName val="cover1"/>
      <sheetName val="RevenueInput"/>
      <sheetName val="inpro"/>
      <sheetName val="mdl"/>
      <sheetName val="comp"/>
      <sheetName val="Abs"/>
      <sheetName val="labour &amp; Centering"/>
      <sheetName val="comp-st(GEN)"/>
      <sheetName val="data-WC"/>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 val="Main sheet"/>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hdpe-rates"/>
      <sheetName val="hdpe weights"/>
      <sheetName val="ssr-rates"/>
      <sheetName val="pvc-rates"/>
      <sheetName val="PVC weights"/>
      <sheetName val="m1"/>
      <sheetName val="Material"/>
      <sheetName val="Labour"/>
      <sheetName val="Sheet2"/>
      <sheetName val="m"/>
      <sheetName val="General"/>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 val="Main sheet"/>
      <sheetName val="Elc.Stnd.Data-19-20"/>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3405-2014"/>
      <sheetName val="labour rates"/>
      <sheetName val="index"/>
      <sheetName val="Abs"/>
      <sheetName val="FORM7"/>
      <sheetName val="Data Road"/>
      <sheetName val="detls"/>
      <sheetName val="mas_hab"/>
      <sheetName val="int-Dia"/>
      <sheetName val="20kL-design-final"/>
      <sheetName val="Civil Boq"/>
      <sheetName val="ww-march-02"/>
      <sheetName val="SCHEDULE"/>
      <sheetName val="Database"/>
      <sheetName val="schedule nos"/>
      <sheetName val="Nspt-smp-final-ORIGINAL"/>
      <sheetName val=" data sheet "/>
      <sheetName val="abs road"/>
      <sheetName val="Pop"/>
      <sheetName val="_5wgdhabfinal00_01"/>
      <sheetName val="PM&amp;GM"/>
      <sheetName val="AV-PVC"/>
      <sheetName val="DI gate-DI"/>
      <sheetName val="DIgate_PVC "/>
      <sheetName val="PVC"/>
      <sheetName val="zone-2"/>
      <sheetName val="Sheet3"/>
      <sheetName val="sand"/>
      <sheetName val="stone"/>
      <sheetName val="ew OG"/>
      <sheetName val="Revised rates(SSR 2015-16)"/>
      <sheetName val="AC"/>
      <sheetName val="HDPE"/>
      <sheetName val="Road Detail Est."/>
      <sheetName val="mlead"/>
      <sheetName val="R_Det"/>
      <sheetName val="Bridge Data 2005-06"/>
      <sheetName val="m1"/>
      <sheetName val="nodes"/>
      <sheetName val="Data_Base"/>
      <sheetName val="data existing_do not delete"/>
      <sheetName val="GF SB Ok "/>
      <sheetName val="ewst"/>
      <sheetName val="work_sheet"/>
      <sheetName val="Lookup"/>
      <sheetName val="Estimate"/>
      <sheetName val="Sheet5"/>
      <sheetName val="ew-DiMs"/>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5"/>
      <sheetName val="Sheet1"/>
      <sheetName val="Sheet2"/>
      <sheetName val="Iocount"/>
      <sheetName val="DATA_PRG"/>
      <sheetName val="labour coeff"/>
      <sheetName val="detls"/>
      <sheetName val="m"/>
      <sheetName val="Data.F8.BTR"/>
      <sheetName val="Cover"/>
      <sheetName val="R_Det"/>
      <sheetName val="Road data"/>
      <sheetName val="RMR"/>
      <sheetName val="HDPE-pipe-rates"/>
      <sheetName val="pvc-pipe-rates"/>
      <sheetName val="BM-HOOP"/>
      <sheetName val="Global factors"/>
      <sheetName val="hdpe-rates"/>
      <sheetName val="pvc-rates"/>
      <sheetName val="labour rates"/>
      <sheetName val="HS final-2"/>
      <sheetName val="index"/>
      <sheetName val="Levels"/>
      <sheetName val="abs road"/>
      <sheetName val="PUMP_DATA"/>
      <sheetName val="Work_sheet"/>
      <sheetName val="Detailed"/>
      <sheetName val="bom"/>
      <sheetName val="v"/>
      <sheetName val="r"/>
      <sheetName val="HS 30.04.2015.Final"/>
      <sheetName val="FORM7"/>
      <sheetName val="bundqty"/>
      <sheetName val="LOCAL RATES"/>
      <sheetName val="ssr-rates"/>
      <sheetName val="pumping main"/>
      <sheetName val="D2_CO"/>
      <sheetName val="segments-details"/>
      <sheetName val="I-CO"/>
      <sheetName val="Intake"/>
      <sheetName val="Lead (Final)"/>
      <sheetName val="DMA1"/>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Sheet1 (2)"/>
      <sheetName val="MRATES"/>
      <sheetName val="Common "/>
      <sheetName val="t_prsr"/>
      <sheetName val="wh"/>
      <sheetName val="Iocount"/>
      <sheetName val="HDPE-pipe-rates"/>
      <sheetName val="pvc-pipe-rates"/>
      <sheetName val="hdpe weights"/>
      <sheetName val="PVC weights"/>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Data.F8.BTR"/>
      <sheetName val="DATA_PRG"/>
      <sheetName val="ssr-rates"/>
      <sheetName val="SSR 2014-15 Rates"/>
      <sheetName val="FORM7"/>
      <sheetName val="l"/>
      <sheetName val="PS1"/>
      <sheetName val="Sheet3"/>
      <sheetName val="Plant 㫨  Machinery"/>
      <sheetName val="Plant_㫨__Machinery"/>
      <sheetName val="Plant_㫨__Machinery1"/>
      <sheetName val="Plant_㫨__Machinery2"/>
      <sheetName val="Rates SSR 2008-09"/>
      <sheetName val="data existing_do not delete"/>
      <sheetName val="DATA-BASE"/>
      <sheetName val="DATA-ABSTRACT"/>
      <sheetName val="Specification report"/>
      <sheetName val="maya"/>
      <sheetName val="Publicbuilding"/>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FB - 1L"/>
      <sheetName val="Nspt-smp-final-ORIGINAL"/>
      <sheetName val="covence16-17"/>
      <sheetName val="Alapadu"/>
      <sheetName val="Activity No (A) ( 12)  "/>
      <sheetName val="PRECAST lightconc-II"/>
      <sheetName val="Av.G Level"/>
      <sheetName val="Dn LF Sluice"/>
      <sheetName val="Specification"/>
      <sheetName val="id"/>
      <sheetName val="Wordsdata"/>
      <sheetName val="INPUT SHEET"/>
      <sheetName val="RES-PLANNING"/>
      <sheetName val="Macro1"/>
      <sheetName val="0000000000000"/>
      <sheetName val="cert"/>
      <sheetName val="DISCOUNT"/>
      <sheetName val="Design"/>
      <sheetName val="lable I"/>
      <sheetName val="Levels"/>
      <sheetName val="Data base"/>
      <sheetName val="Data 07-08 "/>
      <sheetName val="Indices"/>
      <sheetName val="Masonry"/>
      <sheetName val="final abstract"/>
      <sheetName val="ew OG"/>
      <sheetName val="Revised rates(SSR 2015-16)"/>
      <sheetName val="MRoad data"/>
      <sheetName val="Pop"/>
      <sheetName val="Abs"/>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Lead statement ss5"/>
      <sheetName val="_5wgdhabfinal00_01"/>
      <sheetName val="INPUT-DATA"/>
      <sheetName val="sg-clay(d)"/>
      <sheetName val="dlvoid"/>
      <sheetName val="foundation(V)"/>
      <sheetName val="Main"/>
      <sheetName val="Design of two-way slab"/>
      <sheetName val="DI gate-DI"/>
      <sheetName val="DIgate_PVC "/>
      <sheetName val="MTC-estimate"/>
      <sheetName val="boredetails"/>
      <sheetName val="doq-10"/>
      <sheetName val="2. WorkType"/>
      <sheetName val="Data-2011-12"/>
      <sheetName val="ultmom"/>
      <sheetName val="Staff Acco."/>
      <sheetName val="1V800"/>
      <sheetName val="ABS.C.D."/>
      <sheetName val="Annex- 6 - Delinator"/>
      <sheetName val="Gen Abs"/>
      <sheetName val="other rates"/>
      <sheetName val="sectorwise"/>
      <sheetName val="Quarry"/>
      <sheetName val="Analysis"/>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 val="floor slab-RS2"/>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row r="6">
          <cell r="G6">
            <v>4082</v>
          </cell>
        </row>
      </sheetData>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Z346"/>
  <sheetViews>
    <sheetView tabSelected="1" view="pageBreakPreview" topLeftCell="A2" zoomScale="98" zoomScaleNormal="70" zoomScaleSheetLayoutView="98" workbookViewId="0">
      <pane ySplit="2" topLeftCell="A37" activePane="bottomLeft" state="frozen"/>
      <selection activeCell="C2" sqref="C2"/>
      <selection pane="bottomLeft" activeCell="D310" sqref="D310"/>
    </sheetView>
  </sheetViews>
  <sheetFormatPr defaultColWidth="8.83203125" defaultRowHeight="15" outlineLevelRow="1"/>
  <cols>
    <col min="1" max="2" width="6.83203125" style="15" bestFit="1" customWidth="1"/>
    <col min="3" max="3" width="13.5" style="15" bestFit="1" customWidth="1"/>
    <col min="4" max="4" width="64.83203125" style="70" customWidth="1"/>
    <col min="5" max="5" width="10.83203125" style="72" customWidth="1"/>
    <col min="6" max="6" width="7" style="73" bestFit="1" customWidth="1"/>
    <col min="7" max="7" width="14.1640625" style="73" customWidth="1"/>
    <col min="8" max="8" width="19.33203125" style="73" customWidth="1"/>
    <col min="9" max="9" width="19.1640625" style="75" bestFit="1" customWidth="1"/>
    <col min="10" max="10" width="20.83203125" style="75" bestFit="1" customWidth="1"/>
    <col min="11" max="11" width="10.5" style="2" bestFit="1" customWidth="1"/>
    <col min="12" max="12" width="12.6640625" style="2" bestFit="1" customWidth="1"/>
    <col min="13" max="13" width="15.83203125" style="2" bestFit="1" customWidth="1"/>
    <col min="14" max="14" width="17.5" style="2" customWidth="1"/>
    <col min="15" max="15" width="12" style="2" bestFit="1" customWidth="1"/>
    <col min="16" max="16384" width="8.83203125" style="2"/>
  </cols>
  <sheetData>
    <row r="1" spans="1:15" s="1" customFormat="1" ht="28.5" hidden="1" customHeight="1">
      <c r="A1" s="105" t="s">
        <v>0</v>
      </c>
      <c r="B1" s="106"/>
      <c r="C1" s="106"/>
      <c r="D1" s="106"/>
      <c r="E1" s="106"/>
      <c r="F1" s="106"/>
      <c r="G1" s="106"/>
      <c r="H1" s="106"/>
      <c r="I1" s="74"/>
      <c r="J1" s="74"/>
    </row>
    <row r="2" spans="1:15">
      <c r="A2" s="107" t="s">
        <v>305</v>
      </c>
      <c r="B2" s="107" t="s">
        <v>1</v>
      </c>
      <c r="C2" s="107" t="s">
        <v>2</v>
      </c>
      <c r="D2" s="107" t="s">
        <v>3</v>
      </c>
      <c r="E2" s="109" t="s">
        <v>4</v>
      </c>
      <c r="F2" s="110"/>
      <c r="G2" s="110"/>
      <c r="H2" s="111"/>
      <c r="I2" s="100"/>
      <c r="J2" s="100"/>
    </row>
    <row r="3" spans="1:15">
      <c r="A3" s="108"/>
      <c r="B3" s="108"/>
      <c r="C3" s="108"/>
      <c r="D3" s="108"/>
      <c r="E3" s="103" t="s">
        <v>5</v>
      </c>
      <c r="F3" s="104" t="s">
        <v>6</v>
      </c>
      <c r="G3" s="104" t="s">
        <v>7</v>
      </c>
      <c r="H3" s="104" t="s">
        <v>8</v>
      </c>
      <c r="I3" s="100"/>
      <c r="J3" s="100"/>
    </row>
    <row r="4" spans="1:15" s="3" customFormat="1" ht="15.75">
      <c r="A4" s="101">
        <v>1</v>
      </c>
      <c r="B4" s="101">
        <v>2</v>
      </c>
      <c r="C4" s="101">
        <v>3</v>
      </c>
      <c r="D4" s="101">
        <v>4</v>
      </c>
      <c r="E4" s="101">
        <v>5</v>
      </c>
      <c r="F4" s="101">
        <v>6</v>
      </c>
      <c r="G4" s="101">
        <v>7</v>
      </c>
      <c r="H4" s="101">
        <v>8</v>
      </c>
      <c r="I4" s="102">
        <v>9</v>
      </c>
      <c r="J4" s="102">
        <v>10</v>
      </c>
    </row>
    <row r="5" spans="1:15" ht="15.75">
      <c r="A5" s="14"/>
      <c r="B5" s="14"/>
      <c r="C5" s="14"/>
      <c r="D5" s="21" t="s">
        <v>9</v>
      </c>
      <c r="E5" s="19"/>
      <c r="F5" s="20"/>
      <c r="G5" s="20"/>
      <c r="H5" s="20"/>
      <c r="I5" s="74"/>
      <c r="J5" s="74"/>
    </row>
    <row r="6" spans="1:15" outlineLevel="1">
      <c r="A6" s="22">
        <v>396</v>
      </c>
      <c r="B6" s="24">
        <f>A6</f>
        <v>396</v>
      </c>
      <c r="C6" s="24" t="str">
        <f>IF(ISBLANK(B6),"","IVF"&amp;B6)</f>
        <v>IVF396</v>
      </c>
      <c r="D6" s="16" t="s">
        <v>112</v>
      </c>
      <c r="E6" s="11">
        <v>2</v>
      </c>
      <c r="F6" s="22" t="s">
        <v>10</v>
      </c>
      <c r="G6" s="25">
        <v>240000</v>
      </c>
      <c r="H6" s="25">
        <f t="shared" ref="H6:H51" si="0">ROUND(E6*G6,0)</f>
        <v>480000</v>
      </c>
      <c r="I6" s="79">
        <v>162080</v>
      </c>
      <c r="J6" s="74">
        <f t="shared" ref="J6:J51" si="1">I6*E6</f>
        <v>324160</v>
      </c>
    </row>
    <row r="7" spans="1:15" outlineLevel="1">
      <c r="A7" s="22">
        <v>397</v>
      </c>
      <c r="B7" s="24">
        <f t="shared" ref="B7:B72" si="2">A7</f>
        <v>397</v>
      </c>
      <c r="C7" s="24" t="str">
        <f t="shared" ref="C7:C72" si="3">IF(ISBLANK(B7),"","IVF"&amp;B7)</f>
        <v>IVF397</v>
      </c>
      <c r="D7" s="16" t="s">
        <v>113</v>
      </c>
      <c r="E7" s="11">
        <v>2</v>
      </c>
      <c r="F7" s="22" t="s">
        <v>10</v>
      </c>
      <c r="G7" s="25">
        <v>49500</v>
      </c>
      <c r="H7" s="25">
        <f t="shared" si="0"/>
        <v>99000</v>
      </c>
      <c r="I7" s="74">
        <v>25000</v>
      </c>
      <c r="J7" s="74">
        <f t="shared" si="1"/>
        <v>50000</v>
      </c>
    </row>
    <row r="8" spans="1:15" ht="45" outlineLevel="1">
      <c r="A8" s="22">
        <v>398</v>
      </c>
      <c r="B8" s="24">
        <f t="shared" si="2"/>
        <v>398</v>
      </c>
      <c r="C8" s="24" t="str">
        <f t="shared" si="3"/>
        <v>IVF398</v>
      </c>
      <c r="D8" s="16" t="s">
        <v>114</v>
      </c>
      <c r="E8" s="11">
        <v>2</v>
      </c>
      <c r="F8" s="22" t="s">
        <v>10</v>
      </c>
      <c r="G8" s="25">
        <v>1365000</v>
      </c>
      <c r="H8" s="25">
        <f t="shared" si="0"/>
        <v>2730000</v>
      </c>
      <c r="I8" s="74">
        <v>1243339</v>
      </c>
      <c r="J8" s="74">
        <f t="shared" si="1"/>
        <v>2486678</v>
      </c>
      <c r="N8" s="2">
        <v>5448503</v>
      </c>
      <c r="O8" s="2">
        <f>5389975+28712+28712</f>
        <v>5447399</v>
      </c>
    </row>
    <row r="9" spans="1:15" ht="75" outlineLevel="1">
      <c r="A9" s="22">
        <v>399</v>
      </c>
      <c r="B9" s="24">
        <f t="shared" si="2"/>
        <v>399</v>
      </c>
      <c r="C9" s="24" t="str">
        <f t="shared" si="3"/>
        <v>IVF399</v>
      </c>
      <c r="D9" s="16" t="s">
        <v>115</v>
      </c>
      <c r="E9" s="11">
        <v>1</v>
      </c>
      <c r="F9" s="22" t="s">
        <v>10</v>
      </c>
      <c r="G9" s="25">
        <v>563750</v>
      </c>
      <c r="H9" s="25">
        <f t="shared" si="0"/>
        <v>563750</v>
      </c>
      <c r="I9" s="74">
        <v>160000</v>
      </c>
      <c r="J9" s="74">
        <f t="shared" si="1"/>
        <v>160000</v>
      </c>
      <c r="O9" s="2">
        <f>615000+5198215</f>
        <v>5813215</v>
      </c>
    </row>
    <row r="10" spans="1:15" ht="30" outlineLevel="1">
      <c r="A10" s="22">
        <v>400</v>
      </c>
      <c r="B10" s="24">
        <f t="shared" si="2"/>
        <v>400</v>
      </c>
      <c r="C10" s="24" t="str">
        <f t="shared" si="3"/>
        <v>IVF400</v>
      </c>
      <c r="D10" s="16" t="s">
        <v>116</v>
      </c>
      <c r="E10" s="11">
        <v>1</v>
      </c>
      <c r="F10" s="22" t="s">
        <v>10</v>
      </c>
      <c r="G10" s="25">
        <v>312500</v>
      </c>
      <c r="H10" s="25">
        <f t="shared" si="0"/>
        <v>312500</v>
      </c>
      <c r="I10" s="74">
        <v>90000</v>
      </c>
      <c r="J10" s="74">
        <f t="shared" si="1"/>
        <v>90000</v>
      </c>
      <c r="O10" s="2">
        <f>O9-O8</f>
        <v>365816</v>
      </c>
    </row>
    <row r="11" spans="1:15" ht="30" outlineLevel="1">
      <c r="A11" s="22">
        <v>401</v>
      </c>
      <c r="B11" s="24">
        <f t="shared" si="2"/>
        <v>401</v>
      </c>
      <c r="C11" s="24" t="str">
        <f t="shared" si="3"/>
        <v>IVF401</v>
      </c>
      <c r="D11" s="16" t="s">
        <v>117</v>
      </c>
      <c r="E11" s="11">
        <v>1</v>
      </c>
      <c r="F11" s="22" t="s">
        <v>10</v>
      </c>
      <c r="G11" s="25">
        <v>187500</v>
      </c>
      <c r="H11" s="25">
        <f t="shared" si="0"/>
        <v>187500</v>
      </c>
      <c r="I11" s="74">
        <v>60000</v>
      </c>
      <c r="J11" s="74">
        <f t="shared" si="1"/>
        <v>60000</v>
      </c>
    </row>
    <row r="12" spans="1:15" outlineLevel="1">
      <c r="A12" s="22">
        <v>402</v>
      </c>
      <c r="B12" s="24">
        <f t="shared" si="2"/>
        <v>402</v>
      </c>
      <c r="C12" s="24" t="str">
        <f t="shared" si="3"/>
        <v>IVF402</v>
      </c>
      <c r="D12" s="16" t="s">
        <v>118</v>
      </c>
      <c r="E12" s="11">
        <v>1</v>
      </c>
      <c r="F12" s="22" t="s">
        <v>10</v>
      </c>
      <c r="G12" s="25">
        <v>687500</v>
      </c>
      <c r="H12" s="25">
        <f t="shared" si="0"/>
        <v>687500</v>
      </c>
      <c r="I12" s="74">
        <v>460000</v>
      </c>
      <c r="J12" s="74">
        <f t="shared" si="1"/>
        <v>460000</v>
      </c>
    </row>
    <row r="13" spans="1:15" ht="30" outlineLevel="1">
      <c r="A13" s="22">
        <v>403</v>
      </c>
      <c r="B13" s="24">
        <f t="shared" si="2"/>
        <v>403</v>
      </c>
      <c r="C13" s="24" t="str">
        <f t="shared" si="3"/>
        <v>IVF403</v>
      </c>
      <c r="D13" s="16" t="s">
        <v>119</v>
      </c>
      <c r="E13" s="11">
        <v>1</v>
      </c>
      <c r="F13" s="22" t="s">
        <v>10</v>
      </c>
      <c r="G13" s="25">
        <v>96250</v>
      </c>
      <c r="H13" s="25">
        <f t="shared" si="0"/>
        <v>96250</v>
      </c>
      <c r="I13" s="74">
        <v>68000</v>
      </c>
      <c r="J13" s="74">
        <f t="shared" si="1"/>
        <v>68000</v>
      </c>
    </row>
    <row r="14" spans="1:15" outlineLevel="1">
      <c r="A14" s="22">
        <v>404</v>
      </c>
      <c r="B14" s="24">
        <f t="shared" si="2"/>
        <v>404</v>
      </c>
      <c r="C14" s="24" t="str">
        <f t="shared" si="3"/>
        <v>IVF404</v>
      </c>
      <c r="D14" s="16" t="s">
        <v>120</v>
      </c>
      <c r="E14" s="11">
        <v>2</v>
      </c>
      <c r="F14" s="22" t="s">
        <v>10</v>
      </c>
      <c r="G14" s="25">
        <v>825000</v>
      </c>
      <c r="H14" s="25">
        <f t="shared" si="0"/>
        <v>1650000</v>
      </c>
      <c r="I14" s="74">
        <v>585291</v>
      </c>
      <c r="J14" s="74">
        <f t="shared" si="1"/>
        <v>1170582</v>
      </c>
    </row>
    <row r="15" spans="1:15" ht="30" outlineLevel="1">
      <c r="A15" s="22">
        <v>405</v>
      </c>
      <c r="B15" s="24">
        <f t="shared" si="2"/>
        <v>405</v>
      </c>
      <c r="C15" s="24" t="str">
        <f t="shared" si="3"/>
        <v>IVF405</v>
      </c>
      <c r="D15" s="16" t="s">
        <v>121</v>
      </c>
      <c r="E15" s="11">
        <v>1</v>
      </c>
      <c r="F15" s="22" t="s">
        <v>10</v>
      </c>
      <c r="G15" s="25">
        <v>825000</v>
      </c>
      <c r="H15" s="25">
        <f t="shared" si="0"/>
        <v>825000</v>
      </c>
      <c r="I15" s="74">
        <v>615000</v>
      </c>
      <c r="J15" s="74">
        <f t="shared" si="1"/>
        <v>615000</v>
      </c>
    </row>
    <row r="16" spans="1:15" ht="30" outlineLevel="1">
      <c r="A16" s="22">
        <v>406</v>
      </c>
      <c r="B16" s="24">
        <f t="shared" si="2"/>
        <v>406</v>
      </c>
      <c r="C16" s="24" t="str">
        <f t="shared" si="3"/>
        <v>IVF406</v>
      </c>
      <c r="D16" s="16" t="s">
        <v>122</v>
      </c>
      <c r="E16" s="11">
        <v>1</v>
      </c>
      <c r="F16" s="22" t="s">
        <v>10</v>
      </c>
      <c r="G16" s="25">
        <v>309000</v>
      </c>
      <c r="H16" s="25">
        <f t="shared" si="0"/>
        <v>309000</v>
      </c>
      <c r="I16" s="79">
        <v>151000</v>
      </c>
      <c r="J16" s="74">
        <f t="shared" si="1"/>
        <v>151000</v>
      </c>
    </row>
    <row r="17" spans="1:10" ht="30" outlineLevel="1">
      <c r="A17" s="22">
        <v>407</v>
      </c>
      <c r="B17" s="24">
        <f t="shared" si="2"/>
        <v>407</v>
      </c>
      <c r="C17" s="24" t="str">
        <f t="shared" si="3"/>
        <v>IVF407</v>
      </c>
      <c r="D17" s="16" t="s">
        <v>123</v>
      </c>
      <c r="E17" s="11">
        <v>1</v>
      </c>
      <c r="F17" s="22" t="s">
        <v>10</v>
      </c>
      <c r="G17" s="25">
        <v>2625000</v>
      </c>
      <c r="H17" s="25">
        <f t="shared" si="0"/>
        <v>2625000</v>
      </c>
      <c r="I17" s="74">
        <f>1231176+660000+20625+20625+649+28712+23806+29015+35423</f>
        <v>2050031</v>
      </c>
      <c r="J17" s="74">
        <f t="shared" si="1"/>
        <v>2050031</v>
      </c>
    </row>
    <row r="18" spans="1:10" outlineLevel="1">
      <c r="A18" s="22">
        <v>408</v>
      </c>
      <c r="B18" s="24">
        <f t="shared" si="2"/>
        <v>408</v>
      </c>
      <c r="C18" s="24" t="str">
        <f t="shared" si="3"/>
        <v>IVF408</v>
      </c>
      <c r="D18" s="16" t="s">
        <v>124</v>
      </c>
      <c r="E18" s="11">
        <v>1</v>
      </c>
      <c r="F18" s="22" t="s">
        <v>10</v>
      </c>
      <c r="G18" s="25">
        <v>2560000</v>
      </c>
      <c r="H18" s="25">
        <f t="shared" si="0"/>
        <v>2560000</v>
      </c>
      <c r="I18" s="74">
        <f>1681142+4557+28712+649+31428+35423+17350+3241</f>
        <v>1802502</v>
      </c>
      <c r="J18" s="74">
        <f t="shared" si="1"/>
        <v>1802502</v>
      </c>
    </row>
    <row r="19" spans="1:10" outlineLevel="1">
      <c r="A19" s="22">
        <v>409</v>
      </c>
      <c r="B19" s="24">
        <f t="shared" si="2"/>
        <v>409</v>
      </c>
      <c r="C19" s="24" t="str">
        <f t="shared" si="3"/>
        <v>IVF409</v>
      </c>
      <c r="D19" s="16" t="s">
        <v>125</v>
      </c>
      <c r="E19" s="11">
        <v>1</v>
      </c>
      <c r="F19" s="22" t="s">
        <v>10</v>
      </c>
      <c r="G19" s="25">
        <v>61875</v>
      </c>
      <c r="H19" s="25">
        <f t="shared" si="0"/>
        <v>61875</v>
      </c>
      <c r="I19" s="74">
        <v>21400</v>
      </c>
      <c r="J19" s="74">
        <f t="shared" si="1"/>
        <v>21400</v>
      </c>
    </row>
    <row r="20" spans="1:10" outlineLevel="1">
      <c r="A20" s="22">
        <v>410</v>
      </c>
      <c r="B20" s="24">
        <f t="shared" si="2"/>
        <v>410</v>
      </c>
      <c r="C20" s="24" t="str">
        <f t="shared" si="3"/>
        <v>IVF410</v>
      </c>
      <c r="D20" s="16" t="s">
        <v>126</v>
      </c>
      <c r="E20" s="11"/>
      <c r="F20" s="22" t="s">
        <v>10</v>
      </c>
      <c r="G20" s="25">
        <v>50000</v>
      </c>
      <c r="H20" s="25">
        <f t="shared" si="0"/>
        <v>0</v>
      </c>
      <c r="I20" s="79">
        <f>12950+950</f>
        <v>13900</v>
      </c>
      <c r="J20" s="74">
        <f t="shared" si="1"/>
        <v>0</v>
      </c>
    </row>
    <row r="21" spans="1:10" outlineLevel="1">
      <c r="A21" s="22">
        <v>411</v>
      </c>
      <c r="B21" s="24">
        <f t="shared" si="2"/>
        <v>411</v>
      </c>
      <c r="C21" s="24" t="str">
        <f t="shared" si="3"/>
        <v>IVF411</v>
      </c>
      <c r="D21" s="16" t="s">
        <v>127</v>
      </c>
      <c r="E21" s="11">
        <v>1</v>
      </c>
      <c r="F21" s="22" t="s">
        <v>10</v>
      </c>
      <c r="G21" s="25">
        <v>378000</v>
      </c>
      <c r="H21" s="25">
        <f t="shared" si="0"/>
        <v>378000</v>
      </c>
      <c r="I21" s="74">
        <v>255000</v>
      </c>
      <c r="J21" s="74">
        <f t="shared" si="1"/>
        <v>255000</v>
      </c>
    </row>
    <row r="22" spans="1:10" outlineLevel="1">
      <c r="A22" s="22">
        <v>412</v>
      </c>
      <c r="B22" s="24">
        <f t="shared" si="2"/>
        <v>412</v>
      </c>
      <c r="C22" s="24" t="str">
        <f t="shared" si="3"/>
        <v>IVF412</v>
      </c>
      <c r="D22" s="16" t="s">
        <v>128</v>
      </c>
      <c r="E22" s="11">
        <v>1</v>
      </c>
      <c r="F22" s="22" t="s">
        <v>10</v>
      </c>
      <c r="G22" s="25">
        <v>93750</v>
      </c>
      <c r="H22" s="25">
        <f t="shared" si="0"/>
        <v>93750</v>
      </c>
      <c r="I22" s="74">
        <v>46750</v>
      </c>
      <c r="J22" s="74">
        <f t="shared" si="1"/>
        <v>46750</v>
      </c>
    </row>
    <row r="23" spans="1:10" outlineLevel="1">
      <c r="A23" s="22">
        <v>413</v>
      </c>
      <c r="B23" s="24">
        <f t="shared" si="2"/>
        <v>413</v>
      </c>
      <c r="C23" s="24" t="str">
        <f t="shared" si="3"/>
        <v>IVF413</v>
      </c>
      <c r="D23" s="16" t="s">
        <v>129</v>
      </c>
      <c r="E23" s="11">
        <v>1</v>
      </c>
      <c r="F23" s="22" t="s">
        <v>10</v>
      </c>
      <c r="G23" s="25">
        <v>731250</v>
      </c>
      <c r="H23" s="25">
        <f t="shared" si="0"/>
        <v>731250</v>
      </c>
      <c r="I23" s="74">
        <v>546436</v>
      </c>
      <c r="J23" s="74">
        <f t="shared" si="1"/>
        <v>546436</v>
      </c>
    </row>
    <row r="24" spans="1:10" outlineLevel="1">
      <c r="A24" s="22">
        <v>414</v>
      </c>
      <c r="B24" s="24">
        <f t="shared" si="2"/>
        <v>414</v>
      </c>
      <c r="C24" s="24" t="str">
        <f t="shared" si="3"/>
        <v>IVF414</v>
      </c>
      <c r="D24" s="16" t="s">
        <v>130</v>
      </c>
      <c r="E24" s="11">
        <v>1</v>
      </c>
      <c r="F24" s="22" t="s">
        <v>10</v>
      </c>
      <c r="G24" s="25">
        <v>75625</v>
      </c>
      <c r="H24" s="25">
        <f t="shared" si="0"/>
        <v>75625</v>
      </c>
      <c r="I24" s="74">
        <v>25000</v>
      </c>
      <c r="J24" s="74">
        <f t="shared" si="1"/>
        <v>25000</v>
      </c>
    </row>
    <row r="25" spans="1:10" ht="30" outlineLevel="1">
      <c r="A25" s="22">
        <v>415</v>
      </c>
      <c r="B25" s="24">
        <f t="shared" si="2"/>
        <v>415</v>
      </c>
      <c r="C25" s="24" t="str">
        <f t="shared" si="3"/>
        <v>IVF415</v>
      </c>
      <c r="D25" s="16" t="s">
        <v>131</v>
      </c>
      <c r="E25" s="11">
        <v>1</v>
      </c>
      <c r="F25" s="22" t="s">
        <v>10</v>
      </c>
      <c r="G25" s="25">
        <v>41250</v>
      </c>
      <c r="H25" s="25">
        <f t="shared" si="0"/>
        <v>41250</v>
      </c>
      <c r="I25" s="74">
        <f>24996+3488</f>
        <v>28484</v>
      </c>
      <c r="J25" s="74">
        <f t="shared" si="1"/>
        <v>28484</v>
      </c>
    </row>
    <row r="26" spans="1:10" ht="30" outlineLevel="1">
      <c r="A26" s="22">
        <v>416</v>
      </c>
      <c r="B26" s="24">
        <f t="shared" si="2"/>
        <v>416</v>
      </c>
      <c r="C26" s="24" t="str">
        <f t="shared" si="3"/>
        <v>IVF416</v>
      </c>
      <c r="D26" s="16" t="s">
        <v>132</v>
      </c>
      <c r="E26" s="11">
        <v>1</v>
      </c>
      <c r="F26" s="22" t="s">
        <v>10</v>
      </c>
      <c r="G26" s="25">
        <v>250000</v>
      </c>
      <c r="H26" s="25">
        <f t="shared" si="0"/>
        <v>250000</v>
      </c>
      <c r="I26" s="74">
        <v>126000</v>
      </c>
      <c r="J26" s="74">
        <f t="shared" si="1"/>
        <v>126000</v>
      </c>
    </row>
    <row r="27" spans="1:10" ht="30" outlineLevel="1">
      <c r="A27" s="22">
        <v>417</v>
      </c>
      <c r="B27" s="24">
        <f t="shared" si="2"/>
        <v>417</v>
      </c>
      <c r="C27" s="24" t="str">
        <f t="shared" si="3"/>
        <v>IVF417</v>
      </c>
      <c r="D27" s="16" t="s">
        <v>133</v>
      </c>
      <c r="E27" s="11">
        <v>1</v>
      </c>
      <c r="F27" s="22" t="s">
        <v>10</v>
      </c>
      <c r="G27" s="25">
        <v>34500</v>
      </c>
      <c r="H27" s="25">
        <f t="shared" si="0"/>
        <v>34500</v>
      </c>
      <c r="I27" s="74">
        <f>145140/3</f>
        <v>48380</v>
      </c>
      <c r="J27" s="74">
        <f t="shared" si="1"/>
        <v>48380</v>
      </c>
    </row>
    <row r="28" spans="1:10" outlineLevel="1">
      <c r="A28" s="22">
        <v>418</v>
      </c>
      <c r="B28" s="24">
        <f t="shared" si="2"/>
        <v>418</v>
      </c>
      <c r="C28" s="24" t="str">
        <f t="shared" si="3"/>
        <v>IVF418</v>
      </c>
      <c r="D28" s="16" t="s">
        <v>134</v>
      </c>
      <c r="E28" s="11">
        <v>1</v>
      </c>
      <c r="F28" s="22" t="s">
        <v>10</v>
      </c>
      <c r="G28" s="25">
        <v>563750</v>
      </c>
      <c r="H28" s="25">
        <f t="shared" si="0"/>
        <v>563750</v>
      </c>
      <c r="I28" s="74">
        <v>388887</v>
      </c>
      <c r="J28" s="74">
        <f t="shared" si="1"/>
        <v>388887</v>
      </c>
    </row>
    <row r="29" spans="1:10" s="5" customFormat="1" outlineLevel="1">
      <c r="A29" s="22">
        <v>419</v>
      </c>
      <c r="B29" s="24">
        <f t="shared" si="2"/>
        <v>419</v>
      </c>
      <c r="C29" s="24" t="str">
        <f t="shared" si="3"/>
        <v>IVF419</v>
      </c>
      <c r="D29" s="16" t="s">
        <v>135</v>
      </c>
      <c r="E29" s="11">
        <v>1</v>
      </c>
      <c r="F29" s="22" t="s">
        <v>10</v>
      </c>
      <c r="G29" s="25">
        <v>103125</v>
      </c>
      <c r="H29" s="25">
        <f t="shared" si="0"/>
        <v>103125</v>
      </c>
      <c r="I29" s="74">
        <f>20673+29535+29535+29535</f>
        <v>109278</v>
      </c>
      <c r="J29" s="74">
        <f t="shared" si="1"/>
        <v>109278</v>
      </c>
    </row>
    <row r="30" spans="1:10" outlineLevel="1">
      <c r="A30" s="22">
        <v>420</v>
      </c>
      <c r="B30" s="24">
        <f t="shared" si="2"/>
        <v>420</v>
      </c>
      <c r="C30" s="24" t="str">
        <f t="shared" si="3"/>
        <v>IVF420</v>
      </c>
      <c r="D30" s="16" t="s">
        <v>136</v>
      </c>
      <c r="E30" s="11">
        <v>1</v>
      </c>
      <c r="F30" s="22" t="s">
        <v>10</v>
      </c>
      <c r="G30" s="25">
        <v>225000</v>
      </c>
      <c r="H30" s="25">
        <f t="shared" si="0"/>
        <v>225000</v>
      </c>
      <c r="I30" s="74">
        <v>100000</v>
      </c>
      <c r="J30" s="74">
        <f t="shared" si="1"/>
        <v>100000</v>
      </c>
    </row>
    <row r="31" spans="1:10" outlineLevel="1">
      <c r="A31" s="22">
        <v>421</v>
      </c>
      <c r="B31" s="24">
        <f t="shared" si="2"/>
        <v>421</v>
      </c>
      <c r="C31" s="24" t="str">
        <f t="shared" si="3"/>
        <v>IVF421</v>
      </c>
      <c r="D31" s="16" t="s">
        <v>137</v>
      </c>
      <c r="E31" s="11">
        <v>2</v>
      </c>
      <c r="F31" s="22" t="s">
        <v>10</v>
      </c>
      <c r="G31" s="25">
        <v>61875</v>
      </c>
      <c r="H31" s="25">
        <f t="shared" si="0"/>
        <v>123750</v>
      </c>
      <c r="I31" s="74">
        <f>(34950+22500)/2</f>
        <v>28725</v>
      </c>
      <c r="J31" s="74">
        <f t="shared" si="1"/>
        <v>57450</v>
      </c>
    </row>
    <row r="32" spans="1:10" s="5" customFormat="1" outlineLevel="1">
      <c r="A32" s="22">
        <v>422</v>
      </c>
      <c r="B32" s="24">
        <f t="shared" si="2"/>
        <v>422</v>
      </c>
      <c r="C32" s="24" t="str">
        <f t="shared" si="3"/>
        <v>IVF422</v>
      </c>
      <c r="D32" s="16" t="s">
        <v>138</v>
      </c>
      <c r="E32" s="11">
        <v>1</v>
      </c>
      <c r="F32" s="22" t="s">
        <v>10</v>
      </c>
      <c r="G32" s="25">
        <v>312500</v>
      </c>
      <c r="H32" s="25">
        <f t="shared" si="0"/>
        <v>312500</v>
      </c>
      <c r="I32" s="74">
        <v>221525</v>
      </c>
      <c r="J32" s="74">
        <f t="shared" si="1"/>
        <v>221525</v>
      </c>
    </row>
    <row r="33" spans="1:10" outlineLevel="1">
      <c r="A33" s="22">
        <v>423</v>
      </c>
      <c r="B33" s="24">
        <f t="shared" si="2"/>
        <v>423</v>
      </c>
      <c r="C33" s="24" t="str">
        <f t="shared" si="3"/>
        <v>IVF423</v>
      </c>
      <c r="D33" s="16" t="s">
        <v>139</v>
      </c>
      <c r="E33" s="11">
        <v>2</v>
      </c>
      <c r="F33" s="22" t="s">
        <v>10</v>
      </c>
      <c r="G33" s="25">
        <v>280000</v>
      </c>
      <c r="H33" s="25">
        <f t="shared" si="0"/>
        <v>560000</v>
      </c>
      <c r="I33" s="74">
        <v>200893</v>
      </c>
      <c r="J33" s="74">
        <f t="shared" si="1"/>
        <v>401786</v>
      </c>
    </row>
    <row r="34" spans="1:10" outlineLevel="1">
      <c r="A34" s="22">
        <v>424</v>
      </c>
      <c r="B34" s="24">
        <f t="shared" si="2"/>
        <v>424</v>
      </c>
      <c r="C34" s="24" t="str">
        <f t="shared" si="3"/>
        <v>IVF424</v>
      </c>
      <c r="D34" s="16" t="s">
        <v>140</v>
      </c>
      <c r="E34" s="11">
        <v>1</v>
      </c>
      <c r="F34" s="22" t="s">
        <v>10</v>
      </c>
      <c r="G34" s="25">
        <v>49500</v>
      </c>
      <c r="H34" s="25">
        <f t="shared" si="0"/>
        <v>49500</v>
      </c>
      <c r="I34" s="74">
        <v>12053.57</v>
      </c>
      <c r="J34" s="74">
        <f t="shared" si="1"/>
        <v>12053.57</v>
      </c>
    </row>
    <row r="35" spans="1:10" outlineLevel="1">
      <c r="A35" s="22">
        <v>425</v>
      </c>
      <c r="B35" s="24">
        <f t="shared" si="2"/>
        <v>425</v>
      </c>
      <c r="C35" s="24" t="str">
        <f t="shared" si="3"/>
        <v>IVF425</v>
      </c>
      <c r="D35" s="16" t="s">
        <v>141</v>
      </c>
      <c r="E35" s="11">
        <v>1</v>
      </c>
      <c r="F35" s="22" t="s">
        <v>10</v>
      </c>
      <c r="G35" s="25">
        <v>937500</v>
      </c>
      <c r="H35" s="25">
        <f t="shared" si="0"/>
        <v>937500</v>
      </c>
      <c r="I35" s="74">
        <v>588813</v>
      </c>
      <c r="J35" s="74">
        <f t="shared" si="1"/>
        <v>588813</v>
      </c>
    </row>
    <row r="36" spans="1:10" outlineLevel="1">
      <c r="A36" s="22">
        <v>426</v>
      </c>
      <c r="B36" s="24">
        <f t="shared" si="2"/>
        <v>426</v>
      </c>
      <c r="C36" s="24" t="str">
        <f t="shared" si="3"/>
        <v>IVF426</v>
      </c>
      <c r="D36" s="16" t="s">
        <v>142</v>
      </c>
      <c r="E36" s="11">
        <v>1</v>
      </c>
      <c r="F36" s="22" t="s">
        <v>10</v>
      </c>
      <c r="G36" s="25">
        <v>562500</v>
      </c>
      <c r="H36" s="25">
        <f t="shared" si="0"/>
        <v>562500</v>
      </c>
      <c r="I36" s="74">
        <v>403390</v>
      </c>
      <c r="J36" s="74">
        <f t="shared" si="1"/>
        <v>403390</v>
      </c>
    </row>
    <row r="37" spans="1:10" ht="30" outlineLevel="1">
      <c r="A37" s="22">
        <v>427</v>
      </c>
      <c r="B37" s="24">
        <f t="shared" si="2"/>
        <v>427</v>
      </c>
      <c r="C37" s="24" t="str">
        <f t="shared" si="3"/>
        <v>IVF427</v>
      </c>
      <c r="D37" s="16" t="s">
        <v>143</v>
      </c>
      <c r="E37" s="11">
        <v>1</v>
      </c>
      <c r="F37" s="22" t="s">
        <v>10</v>
      </c>
      <c r="G37" s="25">
        <v>2125000</v>
      </c>
      <c r="H37" s="25"/>
      <c r="I37" s="74"/>
      <c r="J37" s="74">
        <f t="shared" si="1"/>
        <v>0</v>
      </c>
    </row>
    <row r="38" spans="1:10" outlineLevel="1">
      <c r="A38" s="22">
        <v>428</v>
      </c>
      <c r="B38" s="24">
        <f t="shared" si="2"/>
        <v>428</v>
      </c>
      <c r="C38" s="24" t="str">
        <f t="shared" si="3"/>
        <v>IVF428</v>
      </c>
      <c r="D38" s="16" t="s">
        <v>144</v>
      </c>
      <c r="E38" s="11">
        <v>1</v>
      </c>
      <c r="F38" s="22" t="s">
        <v>10</v>
      </c>
      <c r="G38" s="25">
        <v>4200000</v>
      </c>
      <c r="H38" s="25"/>
      <c r="I38" s="74"/>
      <c r="J38" s="74">
        <f t="shared" si="1"/>
        <v>0</v>
      </c>
    </row>
    <row r="39" spans="1:10" outlineLevel="1">
      <c r="A39" s="22">
        <v>429</v>
      </c>
      <c r="B39" s="24">
        <f t="shared" si="2"/>
        <v>429</v>
      </c>
      <c r="C39" s="24" t="str">
        <f t="shared" si="3"/>
        <v>IVF429</v>
      </c>
      <c r="D39" s="16" t="s">
        <v>145</v>
      </c>
      <c r="E39" s="11">
        <v>1</v>
      </c>
      <c r="F39" s="22" t="s">
        <v>10</v>
      </c>
      <c r="G39" s="25">
        <v>43750</v>
      </c>
      <c r="H39" s="25">
        <f t="shared" si="0"/>
        <v>43750</v>
      </c>
      <c r="I39" s="74">
        <v>17373</v>
      </c>
      <c r="J39" s="74">
        <f t="shared" si="1"/>
        <v>17373</v>
      </c>
    </row>
    <row r="40" spans="1:10" outlineLevel="1">
      <c r="A40" s="22">
        <v>430</v>
      </c>
      <c r="B40" s="24">
        <f t="shared" si="2"/>
        <v>430</v>
      </c>
      <c r="C40" s="24" t="str">
        <f t="shared" si="3"/>
        <v>IVF430</v>
      </c>
      <c r="D40" s="16" t="s">
        <v>146</v>
      </c>
      <c r="E40" s="11">
        <v>1</v>
      </c>
      <c r="F40" s="22" t="s">
        <v>10</v>
      </c>
      <c r="G40" s="25">
        <v>81250</v>
      </c>
      <c r="H40" s="25">
        <f t="shared" si="0"/>
        <v>81250</v>
      </c>
      <c r="I40" s="74">
        <v>64407</v>
      </c>
      <c r="J40" s="74">
        <f t="shared" si="1"/>
        <v>64407</v>
      </c>
    </row>
    <row r="41" spans="1:10" outlineLevel="1">
      <c r="A41" s="22">
        <v>432</v>
      </c>
      <c r="B41" s="24">
        <f t="shared" si="2"/>
        <v>432</v>
      </c>
      <c r="C41" s="24" t="str">
        <f t="shared" si="3"/>
        <v>IVF432</v>
      </c>
      <c r="D41" s="16" t="s">
        <v>147</v>
      </c>
      <c r="E41" s="11">
        <v>2</v>
      </c>
      <c r="F41" s="22" t="s">
        <v>10</v>
      </c>
      <c r="G41" s="25">
        <v>115000</v>
      </c>
      <c r="H41" s="25">
        <f t="shared" si="0"/>
        <v>230000</v>
      </c>
      <c r="I41" s="74">
        <v>38136</v>
      </c>
      <c r="J41" s="74">
        <f t="shared" si="1"/>
        <v>76272</v>
      </c>
    </row>
    <row r="42" spans="1:10" outlineLevel="1">
      <c r="A42" s="22">
        <v>433</v>
      </c>
      <c r="B42" s="24">
        <f t="shared" si="2"/>
        <v>433</v>
      </c>
      <c r="C42" s="24" t="str">
        <f t="shared" si="3"/>
        <v>IVF433</v>
      </c>
      <c r="D42" s="16" t="s">
        <v>148</v>
      </c>
      <c r="E42" s="11">
        <v>1</v>
      </c>
      <c r="F42" s="22" t="s">
        <v>10</v>
      </c>
      <c r="G42" s="25">
        <v>115000</v>
      </c>
      <c r="H42" s="25">
        <f t="shared" ref="H42" si="4">ROUND(E42*G42,0)</f>
        <v>115000</v>
      </c>
      <c r="I42" s="89">
        <v>69076.800000000003</v>
      </c>
      <c r="J42" s="74">
        <f t="shared" ref="J42" si="5">I42*E42</f>
        <v>69076.800000000003</v>
      </c>
    </row>
    <row r="43" spans="1:10" outlineLevel="1">
      <c r="A43" s="22">
        <v>434</v>
      </c>
      <c r="B43" s="24">
        <f t="shared" si="2"/>
        <v>434</v>
      </c>
      <c r="C43" s="24" t="str">
        <f t="shared" si="3"/>
        <v>IVF434</v>
      </c>
      <c r="D43" s="16" t="s">
        <v>149</v>
      </c>
      <c r="E43" s="11">
        <v>2</v>
      </c>
      <c r="F43" s="22" t="s">
        <v>10</v>
      </c>
      <c r="G43" s="25">
        <v>34500</v>
      </c>
      <c r="H43" s="25">
        <f t="shared" si="0"/>
        <v>69000</v>
      </c>
      <c r="I43" s="74">
        <v>9919.7999999999993</v>
      </c>
      <c r="J43" s="74">
        <f t="shared" si="1"/>
        <v>19839.599999999999</v>
      </c>
    </row>
    <row r="44" spans="1:10" outlineLevel="1">
      <c r="A44" s="22">
        <v>435</v>
      </c>
      <c r="B44" s="24">
        <f t="shared" si="2"/>
        <v>435</v>
      </c>
      <c r="C44" s="24" t="str">
        <f t="shared" si="3"/>
        <v>IVF435</v>
      </c>
      <c r="D44" s="16" t="s">
        <v>150</v>
      </c>
      <c r="E44" s="11">
        <v>2</v>
      </c>
      <c r="F44" s="22" t="s">
        <v>10</v>
      </c>
      <c r="G44" s="25">
        <v>34500</v>
      </c>
      <c r="H44" s="25">
        <f t="shared" si="0"/>
        <v>69000</v>
      </c>
      <c r="I44" s="74">
        <v>20285.64</v>
      </c>
      <c r="J44" s="74">
        <f t="shared" si="1"/>
        <v>40571.279999999999</v>
      </c>
    </row>
    <row r="45" spans="1:10" outlineLevel="1">
      <c r="A45" s="22">
        <v>436</v>
      </c>
      <c r="B45" s="24">
        <f t="shared" si="2"/>
        <v>436</v>
      </c>
      <c r="C45" s="24" t="str">
        <f t="shared" si="3"/>
        <v>IVF436</v>
      </c>
      <c r="D45" s="16" t="s">
        <v>151</v>
      </c>
      <c r="E45" s="11">
        <v>3</v>
      </c>
      <c r="F45" s="22" t="s">
        <v>10</v>
      </c>
      <c r="G45" s="25">
        <v>38500</v>
      </c>
      <c r="H45" s="25">
        <f t="shared" si="0"/>
        <v>115500</v>
      </c>
      <c r="I45" s="74">
        <v>23129.279999999999</v>
      </c>
      <c r="J45" s="74">
        <f t="shared" si="1"/>
        <v>69387.839999999997</v>
      </c>
    </row>
    <row r="46" spans="1:10" outlineLevel="1">
      <c r="A46" s="22">
        <v>437</v>
      </c>
      <c r="B46" s="24">
        <f t="shared" si="2"/>
        <v>437</v>
      </c>
      <c r="C46" s="24" t="str">
        <f t="shared" si="3"/>
        <v>IVF437</v>
      </c>
      <c r="D46" s="16" t="s">
        <v>152</v>
      </c>
      <c r="E46" s="11">
        <v>3</v>
      </c>
      <c r="F46" s="22" t="s">
        <v>10</v>
      </c>
      <c r="G46" s="25">
        <v>19250</v>
      </c>
      <c r="H46" s="25">
        <f t="shared" si="0"/>
        <v>57750</v>
      </c>
      <c r="I46" s="74">
        <v>10746</v>
      </c>
      <c r="J46" s="74">
        <f t="shared" si="1"/>
        <v>32238</v>
      </c>
    </row>
    <row r="47" spans="1:10" outlineLevel="1">
      <c r="A47" s="22">
        <v>438</v>
      </c>
      <c r="B47" s="24">
        <f t="shared" si="2"/>
        <v>438</v>
      </c>
      <c r="C47" s="24" t="str">
        <f t="shared" si="3"/>
        <v>IVF438</v>
      </c>
      <c r="D47" s="16" t="s">
        <v>153</v>
      </c>
      <c r="E47" s="11">
        <v>6</v>
      </c>
      <c r="F47" s="22" t="s">
        <v>10</v>
      </c>
      <c r="G47" s="25">
        <v>13750</v>
      </c>
      <c r="H47" s="25">
        <f t="shared" si="0"/>
        <v>82500</v>
      </c>
      <c r="I47" s="74">
        <v>9919.7999999999993</v>
      </c>
      <c r="J47" s="74">
        <f t="shared" si="1"/>
        <v>59518.799999999996</v>
      </c>
    </row>
    <row r="48" spans="1:10" outlineLevel="1">
      <c r="A48" s="22">
        <v>439</v>
      </c>
      <c r="B48" s="24">
        <f t="shared" si="2"/>
        <v>439</v>
      </c>
      <c r="C48" s="24" t="str">
        <f t="shared" si="3"/>
        <v>IVF439</v>
      </c>
      <c r="D48" s="16" t="s">
        <v>154</v>
      </c>
      <c r="E48" s="11">
        <v>3</v>
      </c>
      <c r="F48" s="22" t="s">
        <v>10</v>
      </c>
      <c r="G48" s="25">
        <v>39200</v>
      </c>
      <c r="H48" s="25">
        <f t="shared" si="0"/>
        <v>117600</v>
      </c>
      <c r="I48" s="74">
        <v>29333.88</v>
      </c>
      <c r="J48" s="74">
        <f t="shared" si="1"/>
        <v>88001.64</v>
      </c>
    </row>
    <row r="49" spans="1:14" outlineLevel="1">
      <c r="A49" s="22">
        <v>440</v>
      </c>
      <c r="B49" s="24">
        <f t="shared" si="2"/>
        <v>440</v>
      </c>
      <c r="C49" s="24" t="str">
        <f t="shared" si="3"/>
        <v>IVF440</v>
      </c>
      <c r="D49" s="16" t="s">
        <v>155</v>
      </c>
      <c r="E49" s="11">
        <v>3</v>
      </c>
      <c r="F49" s="22" t="s">
        <v>10</v>
      </c>
      <c r="G49" s="25">
        <v>62500</v>
      </c>
      <c r="H49" s="25">
        <f t="shared" si="0"/>
        <v>187500</v>
      </c>
      <c r="I49" s="74">
        <v>50182.2</v>
      </c>
      <c r="J49" s="74">
        <f t="shared" si="1"/>
        <v>150546.59999999998</v>
      </c>
    </row>
    <row r="50" spans="1:14" outlineLevel="1">
      <c r="A50" s="22">
        <v>441</v>
      </c>
      <c r="B50" s="24">
        <f t="shared" si="2"/>
        <v>441</v>
      </c>
      <c r="C50" s="24" t="str">
        <f t="shared" si="3"/>
        <v>IVF441</v>
      </c>
      <c r="D50" s="16" t="s">
        <v>156</v>
      </c>
      <c r="E50" s="11">
        <v>8</v>
      </c>
      <c r="F50" s="22" t="s">
        <v>10</v>
      </c>
      <c r="G50" s="25">
        <v>17500</v>
      </c>
      <c r="H50" s="25">
        <f t="shared" si="0"/>
        <v>140000</v>
      </c>
      <c r="I50" s="74">
        <v>8781.41</v>
      </c>
      <c r="J50" s="74">
        <f t="shared" si="1"/>
        <v>70251.28</v>
      </c>
    </row>
    <row r="51" spans="1:14" outlineLevel="1">
      <c r="A51" s="22">
        <v>442</v>
      </c>
      <c r="B51" s="24">
        <f t="shared" si="2"/>
        <v>442</v>
      </c>
      <c r="C51" s="24" t="str">
        <f t="shared" si="3"/>
        <v>IVF442</v>
      </c>
      <c r="D51" s="16" t="s">
        <v>157</v>
      </c>
      <c r="E51" s="11">
        <v>3</v>
      </c>
      <c r="F51" s="22" t="s">
        <v>10</v>
      </c>
      <c r="G51" s="25">
        <v>20000</v>
      </c>
      <c r="H51" s="25">
        <f t="shared" si="0"/>
        <v>60000</v>
      </c>
      <c r="I51" s="74">
        <v>17169.84</v>
      </c>
      <c r="J51" s="74">
        <f t="shared" si="1"/>
        <v>51509.520000000004</v>
      </c>
    </row>
    <row r="52" spans="1:14" ht="15.75">
      <c r="A52" s="18"/>
      <c r="B52" s="24"/>
      <c r="C52" s="24" t="str">
        <f t="shared" si="3"/>
        <v/>
      </c>
      <c r="D52" s="16"/>
      <c r="E52" s="17"/>
      <c r="F52" s="18"/>
      <c r="G52" s="26" t="s">
        <v>12</v>
      </c>
      <c r="H52" s="27">
        <f>SUM(H6:H51)</f>
        <v>19598225</v>
      </c>
      <c r="I52" s="74"/>
      <c r="J52" s="27">
        <f>SUM(J6:J51)</f>
        <v>13677578.93</v>
      </c>
      <c r="N52" s="2">
        <f>H52*0.7</f>
        <v>13718757.5</v>
      </c>
    </row>
    <row r="53" spans="1:14">
      <c r="A53" s="22"/>
      <c r="B53" s="24"/>
      <c r="C53" s="24" t="str">
        <f t="shared" si="3"/>
        <v/>
      </c>
      <c r="D53" s="21" t="s">
        <v>13</v>
      </c>
      <c r="E53" s="11"/>
      <c r="F53" s="22"/>
      <c r="G53" s="28"/>
      <c r="H53" s="28"/>
      <c r="I53" s="74"/>
      <c r="J53" s="74"/>
    </row>
    <row r="54" spans="1:14" ht="105" outlineLevel="1">
      <c r="A54" s="22">
        <v>444</v>
      </c>
      <c r="B54" s="24">
        <f t="shared" si="2"/>
        <v>444</v>
      </c>
      <c r="C54" s="24" t="str">
        <f t="shared" si="3"/>
        <v>IVF444</v>
      </c>
      <c r="D54" s="16" t="s">
        <v>158</v>
      </c>
      <c r="E54" s="17">
        <v>25.58</v>
      </c>
      <c r="F54" s="22" t="s">
        <v>14</v>
      </c>
      <c r="G54" s="25">
        <v>398</v>
      </c>
      <c r="H54" s="25">
        <f t="shared" ref="H54:H87" si="6">ROUND(E54*G54,0)</f>
        <v>10181</v>
      </c>
      <c r="I54" s="74">
        <v>338</v>
      </c>
      <c r="J54" s="74">
        <f>I54*E54</f>
        <v>8646.0399999999991</v>
      </c>
    </row>
    <row r="55" spans="1:14" ht="105" outlineLevel="1">
      <c r="A55" s="22">
        <v>445</v>
      </c>
      <c r="B55" s="24">
        <f t="shared" si="2"/>
        <v>445</v>
      </c>
      <c r="C55" s="24" t="str">
        <f t="shared" si="3"/>
        <v>IVF445</v>
      </c>
      <c r="D55" s="16" t="s">
        <v>98</v>
      </c>
      <c r="E55" s="17">
        <v>487.68</v>
      </c>
      <c r="F55" s="22" t="s">
        <v>15</v>
      </c>
      <c r="G55" s="25">
        <v>20</v>
      </c>
      <c r="H55" s="25">
        <f t="shared" ref="H55" si="7">ROUND(E55*G55,0)</f>
        <v>9754</v>
      </c>
      <c r="I55" s="74">
        <v>338</v>
      </c>
      <c r="J55" s="74">
        <f>I55*E55</f>
        <v>164835.84</v>
      </c>
    </row>
    <row r="56" spans="1:14" s="6" customFormat="1" ht="105" outlineLevel="1">
      <c r="A56" s="22">
        <v>446</v>
      </c>
      <c r="B56" s="24">
        <f t="shared" si="2"/>
        <v>446</v>
      </c>
      <c r="C56" s="24" t="str">
        <f t="shared" si="3"/>
        <v>IVF446</v>
      </c>
      <c r="D56" s="16" t="s">
        <v>159</v>
      </c>
      <c r="E56" s="17"/>
      <c r="F56" s="22" t="s">
        <v>10</v>
      </c>
      <c r="G56" s="25">
        <v>350</v>
      </c>
      <c r="H56" s="25">
        <f t="shared" si="6"/>
        <v>0</v>
      </c>
      <c r="I56" s="74">
        <v>297</v>
      </c>
      <c r="J56" s="74">
        <f>I56*E56</f>
        <v>0</v>
      </c>
    </row>
    <row r="57" spans="1:14" ht="105" outlineLevel="1">
      <c r="A57" s="22">
        <v>447</v>
      </c>
      <c r="B57" s="24">
        <f t="shared" si="2"/>
        <v>447</v>
      </c>
      <c r="C57" s="24" t="str">
        <f t="shared" si="3"/>
        <v>IVF447</v>
      </c>
      <c r="D57" s="16" t="s">
        <v>160</v>
      </c>
      <c r="E57" s="17">
        <v>37</v>
      </c>
      <c r="F57" s="22" t="s">
        <v>10</v>
      </c>
      <c r="G57" s="25">
        <v>468</v>
      </c>
      <c r="H57" s="25">
        <f t="shared" si="6"/>
        <v>17316</v>
      </c>
      <c r="I57" s="74">
        <v>398</v>
      </c>
      <c r="J57" s="74">
        <f t="shared" ref="J57" si="8">I57*E57</f>
        <v>14726</v>
      </c>
    </row>
    <row r="58" spans="1:14" ht="75" outlineLevel="1">
      <c r="A58" s="22">
        <v>448</v>
      </c>
      <c r="B58" s="24">
        <f t="shared" si="2"/>
        <v>448</v>
      </c>
      <c r="C58" s="24" t="str">
        <f t="shared" si="3"/>
        <v>IVF448</v>
      </c>
      <c r="D58" s="16" t="s">
        <v>161</v>
      </c>
      <c r="E58" s="17"/>
      <c r="F58" s="22" t="s">
        <v>14</v>
      </c>
      <c r="G58" s="25">
        <v>455</v>
      </c>
      <c r="H58" s="25">
        <f t="shared" si="6"/>
        <v>0</v>
      </c>
      <c r="I58" s="74">
        <v>386</v>
      </c>
      <c r="J58" s="74">
        <f>I58*E58</f>
        <v>0</v>
      </c>
    </row>
    <row r="59" spans="1:14" s="7" customFormat="1" ht="161.44999999999999" customHeight="1" outlineLevel="1">
      <c r="A59" s="22">
        <v>449</v>
      </c>
      <c r="B59" s="24">
        <f t="shared" si="2"/>
        <v>449</v>
      </c>
      <c r="C59" s="24" t="str">
        <f t="shared" si="3"/>
        <v>IVF449</v>
      </c>
      <c r="D59" s="16" t="s">
        <v>162</v>
      </c>
      <c r="E59" s="17">
        <v>77.69</v>
      </c>
      <c r="F59" s="22" t="s">
        <v>14</v>
      </c>
      <c r="G59" s="25">
        <v>14558</v>
      </c>
      <c r="H59" s="25">
        <f t="shared" si="6"/>
        <v>1131011</v>
      </c>
      <c r="I59" s="74">
        <v>13647</v>
      </c>
      <c r="J59" s="74">
        <f t="shared" ref="J59" si="9">I59*E59</f>
        <v>1060235.43</v>
      </c>
    </row>
    <row r="60" spans="1:14" s="7" customFormat="1" ht="225" outlineLevel="1">
      <c r="A60" s="22">
        <v>450</v>
      </c>
      <c r="B60" s="24">
        <f t="shared" si="2"/>
        <v>450</v>
      </c>
      <c r="C60" s="24" t="str">
        <f t="shared" si="3"/>
        <v>IVF450</v>
      </c>
      <c r="D60" s="16" t="s">
        <v>163</v>
      </c>
      <c r="E60" s="17">
        <v>324.93</v>
      </c>
      <c r="F60" s="22" t="s">
        <v>15</v>
      </c>
      <c r="G60" s="25">
        <v>1716</v>
      </c>
      <c r="H60" s="25">
        <f t="shared" si="6"/>
        <v>557580</v>
      </c>
      <c r="I60" s="74">
        <v>1660</v>
      </c>
      <c r="J60" s="74">
        <f t="shared" ref="J60:J70" si="10">I60*E60</f>
        <v>539383.80000000005</v>
      </c>
    </row>
    <row r="61" spans="1:14" s="8" customFormat="1" ht="225" customHeight="1" outlineLevel="1">
      <c r="A61" s="22">
        <v>451</v>
      </c>
      <c r="B61" s="24">
        <f t="shared" si="2"/>
        <v>451</v>
      </c>
      <c r="C61" s="24" t="str">
        <f t="shared" si="3"/>
        <v>IVF451</v>
      </c>
      <c r="D61" s="16" t="s">
        <v>164</v>
      </c>
      <c r="E61" s="17"/>
      <c r="F61" s="22" t="s">
        <v>16</v>
      </c>
      <c r="G61" s="25">
        <v>116500</v>
      </c>
      <c r="H61" s="25">
        <f t="shared" si="6"/>
        <v>0</v>
      </c>
      <c r="I61" s="74">
        <v>98975</v>
      </c>
      <c r="J61" s="74">
        <f t="shared" si="10"/>
        <v>0</v>
      </c>
    </row>
    <row r="62" spans="1:14" s="7" customFormat="1" ht="168.6" customHeight="1" outlineLevel="1">
      <c r="A62" s="22">
        <v>452</v>
      </c>
      <c r="B62" s="24">
        <f t="shared" si="2"/>
        <v>452</v>
      </c>
      <c r="C62" s="24" t="str">
        <f t="shared" si="3"/>
        <v>IVF452</v>
      </c>
      <c r="D62" s="16" t="s">
        <v>165</v>
      </c>
      <c r="E62" s="17"/>
      <c r="F62" s="22" t="s">
        <v>15</v>
      </c>
      <c r="G62" s="25">
        <v>945</v>
      </c>
      <c r="H62" s="25">
        <f t="shared" si="6"/>
        <v>0</v>
      </c>
      <c r="I62" s="74">
        <v>915</v>
      </c>
      <c r="J62" s="74">
        <f t="shared" si="10"/>
        <v>0</v>
      </c>
    </row>
    <row r="63" spans="1:14" s="7" customFormat="1" ht="173.45" customHeight="1" outlineLevel="1">
      <c r="A63" s="22">
        <v>453</v>
      </c>
      <c r="B63" s="24">
        <f t="shared" si="2"/>
        <v>453</v>
      </c>
      <c r="C63" s="24" t="str">
        <f t="shared" si="3"/>
        <v>IVF453</v>
      </c>
      <c r="D63" s="16" t="s">
        <v>166</v>
      </c>
      <c r="E63" s="17">
        <v>1415.32</v>
      </c>
      <c r="F63" s="22" t="s">
        <v>15</v>
      </c>
      <c r="G63" s="25">
        <v>906</v>
      </c>
      <c r="H63" s="25">
        <f t="shared" si="6"/>
        <v>1282280</v>
      </c>
      <c r="I63" s="74">
        <v>885</v>
      </c>
      <c r="J63" s="74">
        <f t="shared" si="10"/>
        <v>1252558.2</v>
      </c>
    </row>
    <row r="64" spans="1:14" s="7" customFormat="1" ht="173.45" customHeight="1" outlineLevel="1">
      <c r="A64" s="22">
        <v>454</v>
      </c>
      <c r="B64" s="24">
        <f t="shared" ref="B64" si="11">A64</f>
        <v>454</v>
      </c>
      <c r="C64" s="24" t="str">
        <f t="shared" ref="C64" si="12">IF(ISBLANK(B64),"","IVF"&amp;B64)</f>
        <v>IVF454</v>
      </c>
      <c r="D64" s="16" t="s">
        <v>108</v>
      </c>
      <c r="E64" s="17"/>
      <c r="F64" s="22" t="s">
        <v>15</v>
      </c>
      <c r="G64" s="25">
        <v>9055</v>
      </c>
      <c r="H64" s="25">
        <f t="shared" si="6"/>
        <v>0</v>
      </c>
      <c r="I64" s="74"/>
      <c r="J64" s="74"/>
    </row>
    <row r="65" spans="1:10" s="9" customFormat="1" ht="98.45" customHeight="1" outlineLevel="1">
      <c r="A65" s="22">
        <v>455</v>
      </c>
      <c r="B65" s="24">
        <f t="shared" si="2"/>
        <v>455</v>
      </c>
      <c r="C65" s="24" t="str">
        <f t="shared" si="3"/>
        <v>IVF455</v>
      </c>
      <c r="D65" s="16" t="s">
        <v>167</v>
      </c>
      <c r="E65" s="17"/>
      <c r="F65" s="22" t="s">
        <v>14</v>
      </c>
      <c r="G65" s="25">
        <v>4670</v>
      </c>
      <c r="H65" s="25">
        <f t="shared" si="6"/>
        <v>0</v>
      </c>
      <c r="I65" s="74">
        <v>3994.21</v>
      </c>
      <c r="J65" s="74">
        <f t="shared" si="10"/>
        <v>0</v>
      </c>
    </row>
    <row r="66" spans="1:10" s="8" customFormat="1" ht="389.45" customHeight="1" outlineLevel="1">
      <c r="A66" s="22">
        <v>456</v>
      </c>
      <c r="B66" s="24">
        <f t="shared" si="2"/>
        <v>456</v>
      </c>
      <c r="C66" s="24" t="str">
        <f t="shared" si="3"/>
        <v>IVF456</v>
      </c>
      <c r="D66" s="16" t="s">
        <v>168</v>
      </c>
      <c r="E66" s="17"/>
      <c r="F66" s="22" t="s">
        <v>15</v>
      </c>
      <c r="G66" s="25">
        <v>13713</v>
      </c>
      <c r="H66" s="25">
        <f t="shared" si="6"/>
        <v>0</v>
      </c>
      <c r="I66" s="74">
        <v>11656</v>
      </c>
      <c r="J66" s="74">
        <f t="shared" si="10"/>
        <v>0</v>
      </c>
    </row>
    <row r="67" spans="1:10" s="7" customFormat="1" ht="409.5" outlineLevel="1">
      <c r="A67" s="22">
        <v>457</v>
      </c>
      <c r="B67" s="24">
        <f t="shared" si="2"/>
        <v>457</v>
      </c>
      <c r="C67" s="24" t="str">
        <f t="shared" si="3"/>
        <v>IVF457</v>
      </c>
      <c r="D67" s="16" t="s">
        <v>169</v>
      </c>
      <c r="E67" s="17"/>
      <c r="F67" s="22" t="s">
        <v>15</v>
      </c>
      <c r="G67" s="25">
        <v>9517</v>
      </c>
      <c r="H67" s="25">
        <f t="shared" si="6"/>
        <v>0</v>
      </c>
      <c r="I67" s="74">
        <v>7500</v>
      </c>
      <c r="J67" s="74">
        <f t="shared" si="10"/>
        <v>0</v>
      </c>
    </row>
    <row r="68" spans="1:10" s="8" customFormat="1" ht="345" outlineLevel="1">
      <c r="A68" s="22">
        <v>458</v>
      </c>
      <c r="B68" s="24">
        <f t="shared" si="2"/>
        <v>458</v>
      </c>
      <c r="C68" s="24" t="str">
        <f t="shared" si="3"/>
        <v>IVF458</v>
      </c>
      <c r="D68" s="16" t="s">
        <v>170</v>
      </c>
      <c r="E68" s="17"/>
      <c r="F68" s="22" t="s">
        <v>15</v>
      </c>
      <c r="G68" s="25">
        <v>8564</v>
      </c>
      <c r="H68" s="25">
        <f t="shared" si="6"/>
        <v>0</v>
      </c>
      <c r="I68" s="74">
        <v>7000</v>
      </c>
      <c r="J68" s="74">
        <f t="shared" si="10"/>
        <v>0</v>
      </c>
    </row>
    <row r="69" spans="1:10" s="7" customFormat="1" ht="302.45" customHeight="1" outlineLevel="1">
      <c r="A69" s="22">
        <v>459</v>
      </c>
      <c r="B69" s="24">
        <f t="shared" si="2"/>
        <v>459</v>
      </c>
      <c r="C69" s="24" t="str">
        <f t="shared" si="3"/>
        <v>IVF459</v>
      </c>
      <c r="D69" s="16" t="s">
        <v>171</v>
      </c>
      <c r="E69" s="17"/>
      <c r="F69" s="22" t="s">
        <v>15</v>
      </c>
      <c r="G69" s="25">
        <v>5593</v>
      </c>
      <c r="H69" s="25">
        <f t="shared" si="6"/>
        <v>0</v>
      </c>
      <c r="I69" s="74">
        <v>4754</v>
      </c>
      <c r="J69" s="74">
        <f t="shared" si="10"/>
        <v>0</v>
      </c>
    </row>
    <row r="70" spans="1:10" s="7" customFormat="1" ht="329.45" customHeight="1" outlineLevel="1">
      <c r="A70" s="22">
        <v>460</v>
      </c>
      <c r="B70" s="24">
        <f t="shared" si="2"/>
        <v>460</v>
      </c>
      <c r="C70" s="24" t="str">
        <f t="shared" si="3"/>
        <v>IVF460</v>
      </c>
      <c r="D70" s="16" t="s">
        <v>172</v>
      </c>
      <c r="E70" s="17"/>
      <c r="F70" s="22" t="s">
        <v>15</v>
      </c>
      <c r="G70" s="25">
        <v>6510</v>
      </c>
      <c r="H70" s="25">
        <f t="shared" si="6"/>
        <v>0</v>
      </c>
      <c r="I70" s="74">
        <v>5526</v>
      </c>
      <c r="J70" s="74">
        <f t="shared" si="10"/>
        <v>0</v>
      </c>
    </row>
    <row r="71" spans="1:10" s="8" customFormat="1" ht="300" customHeight="1" outlineLevel="1">
      <c r="A71" s="22">
        <v>461</v>
      </c>
      <c r="B71" s="24">
        <f t="shared" si="2"/>
        <v>461</v>
      </c>
      <c r="C71" s="24" t="str">
        <f t="shared" si="3"/>
        <v>IVF461</v>
      </c>
      <c r="D71" s="16" t="s">
        <v>173</v>
      </c>
      <c r="E71" s="17"/>
      <c r="F71" s="22" t="s">
        <v>15</v>
      </c>
      <c r="G71" s="25">
        <v>1593</v>
      </c>
      <c r="H71" s="25">
        <f t="shared" si="6"/>
        <v>0</v>
      </c>
      <c r="I71" s="74">
        <v>1466</v>
      </c>
      <c r="J71" s="74">
        <f t="shared" ref="J71" si="13">I71*E71</f>
        <v>0</v>
      </c>
    </row>
    <row r="72" spans="1:10" s="7" customFormat="1" ht="225" outlineLevel="1">
      <c r="A72" s="22">
        <v>462</v>
      </c>
      <c r="B72" s="24">
        <f t="shared" si="2"/>
        <v>462</v>
      </c>
      <c r="C72" s="24" t="str">
        <f t="shared" si="3"/>
        <v>IVF462</v>
      </c>
      <c r="D72" s="16" t="s">
        <v>174</v>
      </c>
      <c r="E72" s="17"/>
      <c r="F72" s="22" t="s">
        <v>15</v>
      </c>
      <c r="G72" s="25">
        <v>1395</v>
      </c>
      <c r="H72" s="25">
        <f t="shared" si="6"/>
        <v>0</v>
      </c>
      <c r="I72" s="74">
        <v>1296</v>
      </c>
      <c r="J72" s="74">
        <f>I72*E72</f>
        <v>0</v>
      </c>
    </row>
    <row r="73" spans="1:10" s="7" customFormat="1" ht="274.89999999999998" customHeight="1" outlineLevel="1">
      <c r="A73" s="22">
        <v>463</v>
      </c>
      <c r="B73" s="24">
        <f t="shared" ref="B73:B137" si="14">A73</f>
        <v>463</v>
      </c>
      <c r="C73" s="24" t="str">
        <f t="shared" ref="C73:C137" si="15">IF(ISBLANK(B73),"","IVF"&amp;B73)</f>
        <v>IVF463</v>
      </c>
      <c r="D73" s="16" t="s">
        <v>175</v>
      </c>
      <c r="E73" s="17"/>
      <c r="F73" s="22" t="s">
        <v>15</v>
      </c>
      <c r="G73" s="25">
        <v>1636</v>
      </c>
      <c r="H73" s="25">
        <f t="shared" si="6"/>
        <v>0</v>
      </c>
      <c r="I73" s="74">
        <v>1390</v>
      </c>
      <c r="J73" s="74">
        <f>I73*E73</f>
        <v>0</v>
      </c>
    </row>
    <row r="74" spans="1:10" s="7" customFormat="1" ht="224.45" customHeight="1" outlineLevel="1">
      <c r="A74" s="22">
        <v>464</v>
      </c>
      <c r="B74" s="24">
        <f t="shared" si="14"/>
        <v>464</v>
      </c>
      <c r="C74" s="24" t="str">
        <f t="shared" si="15"/>
        <v>IVF464</v>
      </c>
      <c r="D74" s="16" t="s">
        <v>176</v>
      </c>
      <c r="E74" s="17"/>
      <c r="F74" s="22" t="s">
        <v>15</v>
      </c>
      <c r="G74" s="25">
        <v>1391</v>
      </c>
      <c r="H74" s="25">
        <f t="shared" si="6"/>
        <v>0</v>
      </c>
      <c r="I74" s="74">
        <v>1209</v>
      </c>
      <c r="J74" s="74">
        <f t="shared" ref="J74" si="16">I74*E74</f>
        <v>0</v>
      </c>
    </row>
    <row r="75" spans="1:10" s="7" customFormat="1" ht="210" outlineLevel="1">
      <c r="A75" s="22">
        <v>465</v>
      </c>
      <c r="B75" s="24">
        <f t="shared" si="14"/>
        <v>465</v>
      </c>
      <c r="C75" s="24" t="str">
        <f t="shared" si="15"/>
        <v>IVF465</v>
      </c>
      <c r="D75" s="16" t="s">
        <v>177</v>
      </c>
      <c r="E75" s="17"/>
      <c r="F75" s="22" t="s">
        <v>15</v>
      </c>
      <c r="G75" s="25">
        <v>315</v>
      </c>
      <c r="H75" s="25">
        <f t="shared" si="6"/>
        <v>0</v>
      </c>
      <c r="I75" s="74">
        <v>267</v>
      </c>
      <c r="J75" s="74">
        <f t="shared" ref="J75:J81" si="17">I75*E75</f>
        <v>0</v>
      </c>
    </row>
    <row r="76" spans="1:10" s="7" customFormat="1" ht="180" outlineLevel="1">
      <c r="A76" s="22">
        <v>466</v>
      </c>
      <c r="B76" s="24">
        <f t="shared" si="14"/>
        <v>466</v>
      </c>
      <c r="C76" s="24" t="str">
        <f t="shared" si="15"/>
        <v>IVF466</v>
      </c>
      <c r="D76" s="16" t="s">
        <v>178</v>
      </c>
      <c r="E76" s="17"/>
      <c r="F76" s="22" t="s">
        <v>15</v>
      </c>
      <c r="G76" s="25">
        <v>281</v>
      </c>
      <c r="H76" s="25">
        <f t="shared" si="6"/>
        <v>0</v>
      </c>
      <c r="I76" s="74">
        <v>239</v>
      </c>
      <c r="J76" s="74">
        <f t="shared" si="17"/>
        <v>0</v>
      </c>
    </row>
    <row r="77" spans="1:10" s="7" customFormat="1" ht="135" outlineLevel="1">
      <c r="A77" s="22">
        <v>467</v>
      </c>
      <c r="B77" s="24">
        <f t="shared" si="14"/>
        <v>467</v>
      </c>
      <c r="C77" s="24" t="str">
        <f t="shared" si="15"/>
        <v>IVF467</v>
      </c>
      <c r="D77" s="16" t="s">
        <v>179</v>
      </c>
      <c r="E77" s="17"/>
      <c r="F77" s="22" t="s">
        <v>15</v>
      </c>
      <c r="G77" s="25">
        <v>259</v>
      </c>
      <c r="H77" s="25">
        <f t="shared" si="6"/>
        <v>0</v>
      </c>
      <c r="I77" s="74">
        <v>220</v>
      </c>
      <c r="J77" s="74">
        <f t="shared" si="17"/>
        <v>0</v>
      </c>
    </row>
    <row r="78" spans="1:10" s="7" customFormat="1" ht="150" outlineLevel="1">
      <c r="A78" s="22">
        <v>468</v>
      </c>
      <c r="B78" s="24">
        <f t="shared" si="14"/>
        <v>468</v>
      </c>
      <c r="C78" s="24" t="str">
        <f t="shared" si="15"/>
        <v>IVF468</v>
      </c>
      <c r="D78" s="16" t="s">
        <v>180</v>
      </c>
      <c r="E78" s="17"/>
      <c r="F78" s="22" t="s">
        <v>15</v>
      </c>
      <c r="G78" s="25">
        <v>229</v>
      </c>
      <c r="H78" s="25">
        <f t="shared" si="6"/>
        <v>0</v>
      </c>
      <c r="I78" s="74">
        <v>194</v>
      </c>
      <c r="J78" s="74">
        <f t="shared" si="17"/>
        <v>0</v>
      </c>
    </row>
    <row r="79" spans="1:10" s="7" customFormat="1" ht="195" outlineLevel="1">
      <c r="A79" s="22">
        <v>483</v>
      </c>
      <c r="B79" s="24">
        <f t="shared" si="14"/>
        <v>483</v>
      </c>
      <c r="C79" s="24" t="str">
        <f t="shared" si="15"/>
        <v>IVF483</v>
      </c>
      <c r="D79" s="16" t="s">
        <v>181</v>
      </c>
      <c r="E79" s="17"/>
      <c r="F79" s="22" t="s">
        <v>17</v>
      </c>
      <c r="G79" s="25">
        <v>5620</v>
      </c>
      <c r="H79" s="25">
        <f t="shared" si="6"/>
        <v>0</v>
      </c>
      <c r="I79" s="74"/>
      <c r="J79" s="74">
        <f t="shared" si="17"/>
        <v>0</v>
      </c>
    </row>
    <row r="80" spans="1:10" ht="210" outlineLevel="1">
      <c r="A80" s="22">
        <v>484</v>
      </c>
      <c r="B80" s="24">
        <f t="shared" si="14"/>
        <v>484</v>
      </c>
      <c r="C80" s="24" t="str">
        <f t="shared" si="15"/>
        <v>IVF484</v>
      </c>
      <c r="D80" s="16" t="s">
        <v>182</v>
      </c>
      <c r="E80" s="17"/>
      <c r="F80" s="22" t="s">
        <v>17</v>
      </c>
      <c r="G80" s="25">
        <v>5135</v>
      </c>
      <c r="H80" s="25">
        <f t="shared" si="6"/>
        <v>0</v>
      </c>
      <c r="I80" s="74"/>
      <c r="J80" s="74">
        <f t="shared" si="17"/>
        <v>0</v>
      </c>
    </row>
    <row r="81" spans="1:12" ht="240" outlineLevel="1">
      <c r="A81" s="22">
        <v>485</v>
      </c>
      <c r="B81" s="24">
        <f t="shared" si="14"/>
        <v>485</v>
      </c>
      <c r="C81" s="24" t="str">
        <f t="shared" si="15"/>
        <v>IVF485</v>
      </c>
      <c r="D81" s="16" t="s">
        <v>183</v>
      </c>
      <c r="E81" s="17"/>
      <c r="F81" s="22" t="s">
        <v>10</v>
      </c>
      <c r="G81" s="25">
        <v>46000</v>
      </c>
      <c r="H81" s="25">
        <f t="shared" si="6"/>
        <v>0</v>
      </c>
      <c r="I81" s="74"/>
      <c r="J81" s="74">
        <f t="shared" si="17"/>
        <v>0</v>
      </c>
    </row>
    <row r="82" spans="1:12" ht="240" outlineLevel="1">
      <c r="A82" s="22">
        <v>486</v>
      </c>
      <c r="B82" s="24">
        <f t="shared" si="14"/>
        <v>486</v>
      </c>
      <c r="C82" s="24" t="str">
        <f t="shared" si="15"/>
        <v>IVF486</v>
      </c>
      <c r="D82" s="16" t="s">
        <v>184</v>
      </c>
      <c r="E82" s="17"/>
      <c r="F82" s="22" t="s">
        <v>10</v>
      </c>
      <c r="G82" s="25">
        <v>28700</v>
      </c>
      <c r="H82" s="25">
        <f t="shared" si="6"/>
        <v>0</v>
      </c>
      <c r="I82" s="74"/>
      <c r="J82" s="74">
        <f t="shared" ref="J82" si="18">I82*E82</f>
        <v>0</v>
      </c>
    </row>
    <row r="83" spans="1:12" ht="240" outlineLevel="1">
      <c r="A83" s="22">
        <v>487</v>
      </c>
      <c r="B83" s="24">
        <f t="shared" si="14"/>
        <v>487</v>
      </c>
      <c r="C83" s="24" t="str">
        <f t="shared" si="15"/>
        <v>IVF487</v>
      </c>
      <c r="D83" s="16" t="s">
        <v>109</v>
      </c>
      <c r="E83" s="17">
        <v>1</v>
      </c>
      <c r="F83" s="22" t="s">
        <v>30</v>
      </c>
      <c r="G83" s="25">
        <v>55000</v>
      </c>
      <c r="H83" s="25">
        <f t="shared" si="6"/>
        <v>55000</v>
      </c>
      <c r="I83" s="74"/>
      <c r="J83" s="74"/>
    </row>
    <row r="84" spans="1:12" ht="30" outlineLevel="1">
      <c r="A84" s="22">
        <v>488</v>
      </c>
      <c r="B84" s="24">
        <f t="shared" si="14"/>
        <v>488</v>
      </c>
      <c r="C84" s="24" t="str">
        <f t="shared" si="15"/>
        <v>IVF488</v>
      </c>
      <c r="D84" s="16" t="s">
        <v>185</v>
      </c>
      <c r="E84" s="17"/>
      <c r="F84" s="22" t="s">
        <v>18</v>
      </c>
      <c r="G84" s="25">
        <v>585</v>
      </c>
      <c r="H84" s="25">
        <f t="shared" si="6"/>
        <v>0</v>
      </c>
      <c r="I84" s="74"/>
      <c r="J84" s="74">
        <f>I84*E84</f>
        <v>0</v>
      </c>
    </row>
    <row r="85" spans="1:12" s="9" customFormat="1" ht="120" outlineLevel="1">
      <c r="A85" s="22">
        <v>489</v>
      </c>
      <c r="B85" s="24">
        <f t="shared" si="14"/>
        <v>489</v>
      </c>
      <c r="C85" s="24" t="str">
        <f t="shared" si="15"/>
        <v>IVF489</v>
      </c>
      <c r="D85" s="16" t="s">
        <v>186</v>
      </c>
      <c r="E85" s="17"/>
      <c r="F85" s="22" t="s">
        <v>15</v>
      </c>
      <c r="G85" s="25">
        <v>4070</v>
      </c>
      <c r="H85" s="25">
        <f t="shared" si="6"/>
        <v>0</v>
      </c>
      <c r="I85" s="74"/>
      <c r="J85" s="74">
        <f>I85*E85</f>
        <v>0</v>
      </c>
    </row>
    <row r="86" spans="1:12" ht="60" outlineLevel="1">
      <c r="A86" s="22">
        <v>490</v>
      </c>
      <c r="B86" s="24">
        <f t="shared" si="14"/>
        <v>490</v>
      </c>
      <c r="C86" s="24" t="str">
        <f t="shared" si="15"/>
        <v>IVF490</v>
      </c>
      <c r="D86" s="16" t="s">
        <v>187</v>
      </c>
      <c r="E86" s="17"/>
      <c r="F86" s="22" t="s">
        <v>10</v>
      </c>
      <c r="G86" s="25">
        <v>355000</v>
      </c>
      <c r="H86" s="25">
        <f t="shared" si="6"/>
        <v>0</v>
      </c>
      <c r="I86" s="74"/>
      <c r="J86" s="74">
        <f>I86*E86</f>
        <v>0</v>
      </c>
    </row>
    <row r="87" spans="1:12" ht="90" outlineLevel="1">
      <c r="A87" s="22">
        <v>491</v>
      </c>
      <c r="B87" s="24">
        <f t="shared" si="14"/>
        <v>491</v>
      </c>
      <c r="C87" s="24" t="str">
        <f t="shared" si="15"/>
        <v>IVF491</v>
      </c>
      <c r="D87" s="16" t="s">
        <v>188</v>
      </c>
      <c r="E87" s="17"/>
      <c r="F87" s="22" t="s">
        <v>10</v>
      </c>
      <c r="G87" s="25">
        <v>61000</v>
      </c>
      <c r="H87" s="25">
        <f t="shared" si="6"/>
        <v>0</v>
      </c>
      <c r="I87" s="74"/>
      <c r="J87" s="74">
        <f>I87*E87</f>
        <v>0</v>
      </c>
    </row>
    <row r="88" spans="1:12" ht="15.75">
      <c r="A88" s="18"/>
      <c r="B88" s="24"/>
      <c r="C88" s="24" t="str">
        <f t="shared" si="15"/>
        <v/>
      </c>
      <c r="D88" s="29"/>
      <c r="E88" s="17"/>
      <c r="F88" s="18"/>
      <c r="G88" s="30" t="s">
        <v>12</v>
      </c>
      <c r="H88" s="31">
        <f>SUM(H54:H87)</f>
        <v>3063122</v>
      </c>
      <c r="I88" s="74"/>
      <c r="J88" s="31">
        <f>SUM(J54:J87)</f>
        <v>3040385.31</v>
      </c>
      <c r="L88" s="2">
        <f>H88*0.7</f>
        <v>2144185.4</v>
      </c>
    </row>
    <row r="89" spans="1:12" ht="18.75">
      <c r="A89" s="22"/>
      <c r="B89" s="24"/>
      <c r="C89" s="24" t="str">
        <f t="shared" si="15"/>
        <v/>
      </c>
      <c r="D89" s="32" t="s">
        <v>19</v>
      </c>
      <c r="E89" s="17"/>
      <c r="F89" s="22"/>
      <c r="G89" s="28"/>
      <c r="H89" s="28"/>
      <c r="I89" s="74"/>
      <c r="J89" s="74"/>
    </row>
    <row r="90" spans="1:12" ht="135" outlineLevel="1">
      <c r="A90" s="22">
        <v>469</v>
      </c>
      <c r="B90" s="24">
        <f t="shared" si="14"/>
        <v>469</v>
      </c>
      <c r="C90" s="24" t="str">
        <f t="shared" si="15"/>
        <v>IVF469</v>
      </c>
      <c r="D90" s="16" t="s">
        <v>189</v>
      </c>
      <c r="E90" s="17"/>
      <c r="F90" s="22" t="s">
        <v>10</v>
      </c>
      <c r="G90" s="25">
        <v>881</v>
      </c>
      <c r="H90" s="25">
        <f t="shared" ref="H90:H103" si="19">ROUND(E90*G90,0)</f>
        <v>0</v>
      </c>
      <c r="I90" s="76">
        <v>749</v>
      </c>
      <c r="J90" s="74">
        <f t="shared" ref="J90:J103" si="20">I90*E90</f>
        <v>0</v>
      </c>
    </row>
    <row r="91" spans="1:12" ht="135" outlineLevel="1">
      <c r="A91" s="22">
        <v>470</v>
      </c>
      <c r="B91" s="24">
        <f t="shared" si="14"/>
        <v>470</v>
      </c>
      <c r="C91" s="24" t="str">
        <f t="shared" si="15"/>
        <v>IVF470</v>
      </c>
      <c r="D91" s="16" t="s">
        <v>190</v>
      </c>
      <c r="E91" s="17"/>
      <c r="F91" s="22" t="s">
        <v>18</v>
      </c>
      <c r="G91" s="25">
        <v>199</v>
      </c>
      <c r="H91" s="25">
        <f t="shared" si="19"/>
        <v>0</v>
      </c>
      <c r="I91" s="76">
        <v>169</v>
      </c>
      <c r="J91" s="74">
        <f t="shared" si="20"/>
        <v>0</v>
      </c>
    </row>
    <row r="92" spans="1:12" ht="135" outlineLevel="1">
      <c r="A92" s="22">
        <v>471</v>
      </c>
      <c r="B92" s="24">
        <f t="shared" si="14"/>
        <v>471</v>
      </c>
      <c r="C92" s="24" t="str">
        <f t="shared" si="15"/>
        <v>IVF471</v>
      </c>
      <c r="D92" s="16" t="s">
        <v>191</v>
      </c>
      <c r="E92" s="17"/>
      <c r="F92" s="22" t="s">
        <v>18</v>
      </c>
      <c r="G92" s="25">
        <v>229</v>
      </c>
      <c r="H92" s="25">
        <f t="shared" si="19"/>
        <v>0</v>
      </c>
      <c r="I92" s="76">
        <v>194</v>
      </c>
      <c r="J92" s="74">
        <f t="shared" si="20"/>
        <v>0</v>
      </c>
    </row>
    <row r="93" spans="1:12" ht="150" outlineLevel="1">
      <c r="A93" s="22">
        <v>472</v>
      </c>
      <c r="B93" s="24">
        <f t="shared" si="14"/>
        <v>472</v>
      </c>
      <c r="C93" s="24" t="str">
        <f t="shared" si="15"/>
        <v>IVF472</v>
      </c>
      <c r="D93" s="16" t="s">
        <v>192</v>
      </c>
      <c r="E93" s="17"/>
      <c r="F93" s="22" t="s">
        <v>18</v>
      </c>
      <c r="G93" s="25">
        <v>327</v>
      </c>
      <c r="H93" s="25">
        <f t="shared" si="19"/>
        <v>0</v>
      </c>
      <c r="I93" s="76">
        <v>278</v>
      </c>
      <c r="J93" s="74">
        <f t="shared" si="20"/>
        <v>0</v>
      </c>
    </row>
    <row r="94" spans="1:12" ht="150" outlineLevel="1">
      <c r="A94" s="22">
        <v>473</v>
      </c>
      <c r="B94" s="24">
        <f t="shared" si="14"/>
        <v>473</v>
      </c>
      <c r="C94" s="24" t="str">
        <f t="shared" si="15"/>
        <v>IVF473</v>
      </c>
      <c r="D94" s="16" t="s">
        <v>193</v>
      </c>
      <c r="E94" s="17"/>
      <c r="F94" s="22" t="s">
        <v>18</v>
      </c>
      <c r="G94" s="25">
        <v>444</v>
      </c>
      <c r="H94" s="25">
        <f t="shared" si="19"/>
        <v>0</v>
      </c>
      <c r="I94" s="76">
        <v>377</v>
      </c>
      <c r="J94" s="74">
        <f t="shared" si="20"/>
        <v>0</v>
      </c>
    </row>
    <row r="95" spans="1:12" ht="90" outlineLevel="1">
      <c r="A95" s="22">
        <v>474</v>
      </c>
      <c r="B95" s="24">
        <f t="shared" si="14"/>
        <v>474</v>
      </c>
      <c r="C95" s="24" t="str">
        <f t="shared" si="15"/>
        <v>IVF474</v>
      </c>
      <c r="D95" s="16" t="s">
        <v>194</v>
      </c>
      <c r="E95" s="17"/>
      <c r="F95" s="22" t="s">
        <v>10</v>
      </c>
      <c r="G95" s="25">
        <v>1750</v>
      </c>
      <c r="H95" s="25">
        <f t="shared" si="19"/>
        <v>0</v>
      </c>
      <c r="I95" s="76">
        <v>1484</v>
      </c>
      <c r="J95" s="74">
        <f t="shared" si="20"/>
        <v>0</v>
      </c>
    </row>
    <row r="96" spans="1:12" ht="90" outlineLevel="1">
      <c r="A96" s="22">
        <v>475</v>
      </c>
      <c r="B96" s="24">
        <f t="shared" si="14"/>
        <v>475</v>
      </c>
      <c r="C96" s="24" t="str">
        <f t="shared" si="15"/>
        <v>IVF475</v>
      </c>
      <c r="D96" s="16" t="s">
        <v>195</v>
      </c>
      <c r="E96" s="17"/>
      <c r="F96" s="22" t="s">
        <v>10</v>
      </c>
      <c r="G96" s="25">
        <v>220</v>
      </c>
      <c r="H96" s="25">
        <f t="shared" si="19"/>
        <v>0</v>
      </c>
      <c r="I96" s="76">
        <v>187</v>
      </c>
      <c r="J96" s="74">
        <f t="shared" si="20"/>
        <v>0</v>
      </c>
    </row>
    <row r="97" spans="1:10" ht="225" outlineLevel="1">
      <c r="A97" s="22">
        <v>476</v>
      </c>
      <c r="B97" s="24">
        <f t="shared" si="14"/>
        <v>476</v>
      </c>
      <c r="C97" s="24" t="str">
        <f t="shared" si="15"/>
        <v>IVF476</v>
      </c>
      <c r="D97" s="16" t="s">
        <v>196</v>
      </c>
      <c r="E97" s="17"/>
      <c r="F97" s="22" t="s">
        <v>10</v>
      </c>
      <c r="G97" s="25">
        <v>3800</v>
      </c>
      <c r="H97" s="25">
        <f t="shared" si="19"/>
        <v>0</v>
      </c>
      <c r="I97" s="76">
        <v>3228</v>
      </c>
      <c r="J97" s="74">
        <f t="shared" si="20"/>
        <v>0</v>
      </c>
    </row>
    <row r="98" spans="1:10" ht="165" outlineLevel="1">
      <c r="A98" s="22">
        <v>477</v>
      </c>
      <c r="B98" s="24">
        <f t="shared" si="14"/>
        <v>477</v>
      </c>
      <c r="C98" s="24" t="str">
        <f t="shared" si="15"/>
        <v>IVF477</v>
      </c>
      <c r="D98" s="16" t="s">
        <v>197</v>
      </c>
      <c r="E98" s="17"/>
      <c r="F98" s="22" t="s">
        <v>10</v>
      </c>
      <c r="G98" s="25">
        <v>7590</v>
      </c>
      <c r="H98" s="25">
        <f t="shared" si="19"/>
        <v>0</v>
      </c>
      <c r="I98" s="76">
        <v>6452</v>
      </c>
      <c r="J98" s="74">
        <f t="shared" si="20"/>
        <v>0</v>
      </c>
    </row>
    <row r="99" spans="1:10" s="5" customFormat="1" ht="90" outlineLevel="1">
      <c r="A99" s="22">
        <v>478</v>
      </c>
      <c r="B99" s="24">
        <f t="shared" si="14"/>
        <v>478</v>
      </c>
      <c r="C99" s="24" t="str">
        <f t="shared" si="15"/>
        <v>IVF478</v>
      </c>
      <c r="D99" s="16" t="s">
        <v>198</v>
      </c>
      <c r="E99" s="17"/>
      <c r="F99" s="22" t="s">
        <v>10</v>
      </c>
      <c r="G99" s="25">
        <v>4580</v>
      </c>
      <c r="H99" s="25">
        <f t="shared" si="19"/>
        <v>0</v>
      </c>
      <c r="I99" s="76">
        <v>3892</v>
      </c>
      <c r="J99" s="74">
        <f t="shared" si="20"/>
        <v>0</v>
      </c>
    </row>
    <row r="100" spans="1:10" ht="75" outlineLevel="1">
      <c r="A100" s="22">
        <v>479</v>
      </c>
      <c r="B100" s="24">
        <f t="shared" si="14"/>
        <v>479</v>
      </c>
      <c r="C100" s="24" t="str">
        <f t="shared" si="15"/>
        <v>IVF479</v>
      </c>
      <c r="D100" s="16" t="s">
        <v>199</v>
      </c>
      <c r="E100" s="17"/>
      <c r="F100" s="22" t="s">
        <v>10</v>
      </c>
      <c r="G100" s="25">
        <v>872</v>
      </c>
      <c r="H100" s="25">
        <f t="shared" si="19"/>
        <v>0</v>
      </c>
      <c r="I100" s="76">
        <v>741</v>
      </c>
      <c r="J100" s="74">
        <f t="shared" si="20"/>
        <v>0</v>
      </c>
    </row>
    <row r="101" spans="1:10" ht="75" outlineLevel="1">
      <c r="A101" s="22">
        <v>480</v>
      </c>
      <c r="B101" s="24">
        <f t="shared" si="14"/>
        <v>480</v>
      </c>
      <c r="C101" s="24" t="str">
        <f t="shared" si="15"/>
        <v>IVF480</v>
      </c>
      <c r="D101" s="16" t="s">
        <v>200</v>
      </c>
      <c r="E101" s="17"/>
      <c r="F101" s="22" t="s">
        <v>10</v>
      </c>
      <c r="G101" s="25">
        <v>727</v>
      </c>
      <c r="H101" s="25">
        <f t="shared" si="19"/>
        <v>0</v>
      </c>
      <c r="I101" s="76">
        <v>618</v>
      </c>
      <c r="J101" s="74">
        <f t="shared" si="20"/>
        <v>0</v>
      </c>
    </row>
    <row r="102" spans="1:10" ht="30" outlineLevel="1">
      <c r="A102" s="22">
        <v>481</v>
      </c>
      <c r="B102" s="24">
        <f t="shared" si="14"/>
        <v>481</v>
      </c>
      <c r="C102" s="24" t="str">
        <f t="shared" si="15"/>
        <v>IVF481</v>
      </c>
      <c r="D102" s="16" t="s">
        <v>201</v>
      </c>
      <c r="E102" s="17"/>
      <c r="F102" s="22" t="s">
        <v>10</v>
      </c>
      <c r="G102" s="25">
        <v>872</v>
      </c>
      <c r="H102" s="25">
        <f t="shared" si="19"/>
        <v>0</v>
      </c>
      <c r="I102" s="76">
        <v>742</v>
      </c>
      <c r="J102" s="74">
        <f t="shared" si="20"/>
        <v>0</v>
      </c>
    </row>
    <row r="103" spans="1:10" ht="90" outlineLevel="1">
      <c r="A103" s="22">
        <v>482</v>
      </c>
      <c r="B103" s="24">
        <f t="shared" si="14"/>
        <v>482</v>
      </c>
      <c r="C103" s="24" t="str">
        <f t="shared" si="15"/>
        <v>IVF482</v>
      </c>
      <c r="D103" s="16" t="s">
        <v>202</v>
      </c>
      <c r="E103" s="17"/>
      <c r="F103" s="22" t="s">
        <v>10</v>
      </c>
      <c r="G103" s="25">
        <v>418</v>
      </c>
      <c r="H103" s="25">
        <f t="shared" si="19"/>
        <v>0</v>
      </c>
      <c r="I103" s="76">
        <v>355</v>
      </c>
      <c r="J103" s="74">
        <f t="shared" si="20"/>
        <v>0</v>
      </c>
    </row>
    <row r="104" spans="1:10" ht="15.75">
      <c r="A104" s="18"/>
      <c r="B104" s="24"/>
      <c r="C104" s="24" t="str">
        <f t="shared" si="15"/>
        <v/>
      </c>
      <c r="D104" s="16"/>
      <c r="E104" s="17"/>
      <c r="F104" s="18"/>
      <c r="G104" s="30" t="s">
        <v>12</v>
      </c>
      <c r="H104" s="31">
        <f>SUM(H90:H103)</f>
        <v>0</v>
      </c>
      <c r="I104" s="74"/>
      <c r="J104" s="31">
        <f>SUM(J90:J103)</f>
        <v>0</v>
      </c>
    </row>
    <row r="105" spans="1:10" ht="18.75">
      <c r="A105" s="22"/>
      <c r="B105" s="24"/>
      <c r="C105" s="24" t="str">
        <f t="shared" si="15"/>
        <v/>
      </c>
      <c r="D105" s="32" t="s">
        <v>20</v>
      </c>
      <c r="E105" s="17"/>
      <c r="F105" s="22"/>
      <c r="G105" s="28"/>
      <c r="H105" s="28"/>
      <c r="I105" s="74"/>
      <c r="J105" s="74"/>
    </row>
    <row r="106" spans="1:10" ht="105" outlineLevel="1">
      <c r="A106" s="22">
        <v>492</v>
      </c>
      <c r="B106" s="24">
        <f t="shared" si="14"/>
        <v>492</v>
      </c>
      <c r="C106" s="24" t="str">
        <f t="shared" si="15"/>
        <v>IVF492</v>
      </c>
      <c r="D106" s="16" t="s">
        <v>203</v>
      </c>
      <c r="E106" s="17">
        <v>356.9</v>
      </c>
      <c r="F106" s="22" t="s">
        <v>18</v>
      </c>
      <c r="G106" s="25">
        <v>116</v>
      </c>
      <c r="H106" s="25">
        <f t="shared" ref="H106:H149" si="21">ROUND(E106*G106,0)</f>
        <v>41400</v>
      </c>
      <c r="I106" s="74">
        <v>98</v>
      </c>
      <c r="J106" s="74">
        <f t="shared" ref="J106" si="22">I106*E106</f>
        <v>34976.199999999997</v>
      </c>
    </row>
    <row r="107" spans="1:10" ht="105" outlineLevel="1">
      <c r="A107" s="22">
        <v>493</v>
      </c>
      <c r="B107" s="24">
        <f t="shared" si="14"/>
        <v>493</v>
      </c>
      <c r="C107" s="24" t="str">
        <f t="shared" si="15"/>
        <v>IVF493</v>
      </c>
      <c r="D107" s="16" t="s">
        <v>204</v>
      </c>
      <c r="E107" s="17">
        <v>1191.9000000000001</v>
      </c>
      <c r="F107" s="22" t="s">
        <v>18</v>
      </c>
      <c r="G107" s="25">
        <v>107</v>
      </c>
      <c r="H107" s="25">
        <f t="shared" si="21"/>
        <v>127533</v>
      </c>
      <c r="I107" s="74">
        <v>91</v>
      </c>
      <c r="J107" s="74">
        <f t="shared" ref="J107" si="23">I107*E107</f>
        <v>108462.90000000001</v>
      </c>
    </row>
    <row r="108" spans="1:10" ht="165" outlineLevel="1">
      <c r="A108" s="22">
        <v>494</v>
      </c>
      <c r="B108" s="24">
        <f t="shared" si="14"/>
        <v>494</v>
      </c>
      <c r="C108" s="24" t="str">
        <f t="shared" si="15"/>
        <v>IVF494</v>
      </c>
      <c r="D108" s="16" t="s">
        <v>205</v>
      </c>
      <c r="E108" s="17">
        <v>170</v>
      </c>
      <c r="F108" s="22" t="s">
        <v>21</v>
      </c>
      <c r="G108" s="25">
        <v>945</v>
      </c>
      <c r="H108" s="25">
        <f t="shared" si="21"/>
        <v>160650</v>
      </c>
      <c r="I108" s="74">
        <v>800</v>
      </c>
      <c r="J108" s="74">
        <f t="shared" ref="J108" si="24">I108*E108</f>
        <v>136000</v>
      </c>
    </row>
    <row r="109" spans="1:10" ht="135" outlineLevel="1">
      <c r="A109" s="22">
        <v>495</v>
      </c>
      <c r="B109" s="24">
        <f t="shared" si="14"/>
        <v>495</v>
      </c>
      <c r="C109" s="24" t="str">
        <f t="shared" si="15"/>
        <v>IVF495</v>
      </c>
      <c r="D109" s="16" t="s">
        <v>206</v>
      </c>
      <c r="E109" s="17"/>
      <c r="F109" s="22" t="s">
        <v>10</v>
      </c>
      <c r="G109" s="25">
        <v>675</v>
      </c>
      <c r="H109" s="25">
        <f t="shared" si="21"/>
        <v>0</v>
      </c>
      <c r="I109" s="74">
        <v>573</v>
      </c>
      <c r="J109" s="74">
        <f t="shared" ref="J109" si="25">I109*E109</f>
        <v>0</v>
      </c>
    </row>
    <row r="110" spans="1:10" ht="120" outlineLevel="1">
      <c r="A110" s="22">
        <v>496</v>
      </c>
      <c r="B110" s="24">
        <f t="shared" si="14"/>
        <v>496</v>
      </c>
      <c r="C110" s="24" t="str">
        <f t="shared" si="15"/>
        <v>IVF496</v>
      </c>
      <c r="D110" s="16" t="s">
        <v>207</v>
      </c>
      <c r="E110" s="17"/>
      <c r="F110" s="22" t="s">
        <v>10</v>
      </c>
      <c r="G110" s="25">
        <v>1040</v>
      </c>
      <c r="H110" s="25">
        <f t="shared" si="21"/>
        <v>0</v>
      </c>
      <c r="I110" s="74">
        <v>884</v>
      </c>
      <c r="J110" s="74">
        <f>I110*E110</f>
        <v>0</v>
      </c>
    </row>
    <row r="111" spans="1:10" ht="105" outlineLevel="1">
      <c r="A111" s="22">
        <v>497</v>
      </c>
      <c r="B111" s="24">
        <f t="shared" si="14"/>
        <v>497</v>
      </c>
      <c r="C111" s="24" t="str">
        <f t="shared" si="15"/>
        <v>IVF497</v>
      </c>
      <c r="D111" s="16" t="s">
        <v>208</v>
      </c>
      <c r="E111" s="17"/>
      <c r="F111" s="22" t="s">
        <v>10</v>
      </c>
      <c r="G111" s="25">
        <v>1755</v>
      </c>
      <c r="H111" s="25">
        <f t="shared" si="21"/>
        <v>0</v>
      </c>
      <c r="I111" s="74">
        <v>1491</v>
      </c>
      <c r="J111" s="74">
        <f>I111*E111</f>
        <v>0</v>
      </c>
    </row>
    <row r="112" spans="1:10" ht="105" outlineLevel="1">
      <c r="A112" s="22">
        <v>498</v>
      </c>
      <c r="B112" s="24">
        <f t="shared" si="14"/>
        <v>498</v>
      </c>
      <c r="C112" s="24" t="str">
        <f t="shared" si="15"/>
        <v>IVF498</v>
      </c>
      <c r="D112" s="16" t="s">
        <v>209</v>
      </c>
      <c r="E112" s="17"/>
      <c r="F112" s="22" t="s">
        <v>10</v>
      </c>
      <c r="G112" s="25">
        <v>3092</v>
      </c>
      <c r="H112" s="25">
        <f t="shared" si="21"/>
        <v>0</v>
      </c>
      <c r="I112" s="74">
        <v>2628</v>
      </c>
      <c r="J112" s="74">
        <f>I112*E112</f>
        <v>0</v>
      </c>
    </row>
    <row r="113" spans="1:26" ht="90" outlineLevel="1">
      <c r="A113" s="22">
        <v>499</v>
      </c>
      <c r="B113" s="24">
        <f t="shared" si="14"/>
        <v>499</v>
      </c>
      <c r="C113" s="24" t="str">
        <f t="shared" si="15"/>
        <v>IVF499</v>
      </c>
      <c r="D113" s="16" t="s">
        <v>210</v>
      </c>
      <c r="E113" s="17">
        <v>106.5</v>
      </c>
      <c r="F113" s="22" t="s">
        <v>18</v>
      </c>
      <c r="G113" s="25">
        <v>40</v>
      </c>
      <c r="H113" s="25">
        <f t="shared" si="21"/>
        <v>4260</v>
      </c>
      <c r="I113" s="74">
        <v>34</v>
      </c>
      <c r="J113" s="74">
        <f>I113*E113</f>
        <v>3621</v>
      </c>
    </row>
    <row r="114" spans="1:26" ht="105" customHeight="1" outlineLevel="1">
      <c r="A114" s="22">
        <v>500</v>
      </c>
      <c r="B114" s="24">
        <f t="shared" si="14"/>
        <v>500</v>
      </c>
      <c r="C114" s="24" t="str">
        <f t="shared" si="15"/>
        <v>IVF500</v>
      </c>
      <c r="D114" s="16" t="s">
        <v>211</v>
      </c>
      <c r="E114" s="17">
        <v>1098.7</v>
      </c>
      <c r="F114" s="22" t="s">
        <v>18</v>
      </c>
      <c r="G114" s="25">
        <v>177</v>
      </c>
      <c r="H114" s="25">
        <f t="shared" si="21"/>
        <v>194470</v>
      </c>
      <c r="I114" s="74">
        <v>150</v>
      </c>
      <c r="J114" s="74">
        <f t="shared" ref="J114" si="26">I114*E114</f>
        <v>164805</v>
      </c>
    </row>
    <row r="115" spans="1:26" ht="90" customHeight="1" outlineLevel="1">
      <c r="A115" s="22">
        <v>501</v>
      </c>
      <c r="B115" s="24">
        <f t="shared" si="14"/>
        <v>501</v>
      </c>
      <c r="C115" s="24" t="str">
        <f t="shared" si="15"/>
        <v>IVF501</v>
      </c>
      <c r="D115" s="16" t="s">
        <v>212</v>
      </c>
      <c r="E115" s="17">
        <v>1368.8</v>
      </c>
      <c r="F115" s="22" t="s">
        <v>18</v>
      </c>
      <c r="G115" s="25">
        <v>255</v>
      </c>
      <c r="H115" s="25">
        <f t="shared" si="21"/>
        <v>349044</v>
      </c>
      <c r="I115" s="74">
        <v>216</v>
      </c>
      <c r="J115" s="74">
        <f t="shared" ref="J115" si="27">I115*E115</f>
        <v>295660.79999999999</v>
      </c>
    </row>
    <row r="116" spans="1:26" ht="105" outlineLevel="1">
      <c r="A116" s="22">
        <v>502</v>
      </c>
      <c r="B116" s="24">
        <f t="shared" si="14"/>
        <v>502</v>
      </c>
      <c r="C116" s="24" t="str">
        <f t="shared" si="15"/>
        <v>IVF502</v>
      </c>
      <c r="D116" s="16" t="s">
        <v>213</v>
      </c>
      <c r="E116" s="17">
        <v>212.8</v>
      </c>
      <c r="F116" s="22" t="s">
        <v>18</v>
      </c>
      <c r="G116" s="25">
        <v>606</v>
      </c>
      <c r="H116" s="25">
        <f t="shared" si="21"/>
        <v>128957</v>
      </c>
      <c r="I116" s="74">
        <v>515</v>
      </c>
      <c r="J116" s="74">
        <f t="shared" ref="J116" si="28">I116*E116</f>
        <v>109592</v>
      </c>
    </row>
    <row r="117" spans="1:26" ht="120" outlineLevel="1">
      <c r="A117" s="22">
        <v>503</v>
      </c>
      <c r="B117" s="24">
        <f t="shared" si="14"/>
        <v>503</v>
      </c>
      <c r="C117" s="24" t="str">
        <f t="shared" si="15"/>
        <v>IVF503</v>
      </c>
      <c r="D117" s="16" t="s">
        <v>214</v>
      </c>
      <c r="E117" s="17">
        <v>314.39999999999998</v>
      </c>
      <c r="F117" s="22" t="s">
        <v>18</v>
      </c>
      <c r="G117" s="25">
        <v>967</v>
      </c>
      <c r="H117" s="25">
        <f t="shared" si="21"/>
        <v>304025</v>
      </c>
      <c r="I117" s="74">
        <v>822</v>
      </c>
      <c r="J117" s="74">
        <f t="shared" ref="J117" si="29">I117*E117</f>
        <v>258436.8</v>
      </c>
    </row>
    <row r="118" spans="1:26" ht="90" outlineLevel="1">
      <c r="A118" s="22">
        <v>504</v>
      </c>
      <c r="B118" s="24">
        <f t="shared" si="14"/>
        <v>504</v>
      </c>
      <c r="C118" s="24" t="str">
        <f t="shared" si="15"/>
        <v>IVF504</v>
      </c>
      <c r="D118" s="16" t="s">
        <v>215</v>
      </c>
      <c r="E118" s="17"/>
      <c r="F118" s="22" t="s">
        <v>10</v>
      </c>
      <c r="G118" s="25">
        <v>2562</v>
      </c>
      <c r="H118" s="25">
        <f t="shared" si="21"/>
        <v>0</v>
      </c>
      <c r="I118" s="74">
        <v>2177</v>
      </c>
      <c r="J118" s="74">
        <f>I118*E118</f>
        <v>0</v>
      </c>
    </row>
    <row r="119" spans="1:26" ht="135" outlineLevel="1">
      <c r="A119" s="22">
        <v>505</v>
      </c>
      <c r="B119" s="24">
        <f t="shared" si="14"/>
        <v>505</v>
      </c>
      <c r="C119" s="24" t="str">
        <f t="shared" si="15"/>
        <v>IVF505</v>
      </c>
      <c r="D119" s="16" t="s">
        <v>216</v>
      </c>
      <c r="E119" s="17">
        <v>10</v>
      </c>
      <c r="F119" s="22" t="s">
        <v>10</v>
      </c>
      <c r="G119" s="25">
        <v>18325</v>
      </c>
      <c r="H119" s="25">
        <f t="shared" si="21"/>
        <v>183250</v>
      </c>
      <c r="I119" s="74">
        <v>15576</v>
      </c>
      <c r="J119" s="74">
        <f t="shared" ref="J119" si="30">I119*E119</f>
        <v>155760</v>
      </c>
    </row>
    <row r="120" spans="1:26" ht="135" outlineLevel="1">
      <c r="A120" s="22">
        <v>506</v>
      </c>
      <c r="B120" s="24">
        <f t="shared" si="14"/>
        <v>506</v>
      </c>
      <c r="C120" s="24" t="str">
        <f t="shared" si="15"/>
        <v>IVF506</v>
      </c>
      <c r="D120" s="16" t="s">
        <v>217</v>
      </c>
      <c r="E120" s="17"/>
      <c r="F120" s="22" t="s">
        <v>10</v>
      </c>
      <c r="G120" s="25">
        <v>28460</v>
      </c>
      <c r="H120" s="25">
        <f t="shared" si="21"/>
        <v>0</v>
      </c>
      <c r="I120" s="74">
        <v>24190</v>
      </c>
      <c r="J120" s="74">
        <f>I120*E120</f>
        <v>0</v>
      </c>
    </row>
    <row r="121" spans="1:26" s="4" customFormat="1" ht="135" outlineLevel="1">
      <c r="A121" s="22">
        <v>507</v>
      </c>
      <c r="B121" s="24">
        <f t="shared" si="14"/>
        <v>507</v>
      </c>
      <c r="C121" s="24" t="str">
        <f t="shared" si="15"/>
        <v>IVF507</v>
      </c>
      <c r="D121" s="16" t="s">
        <v>218</v>
      </c>
      <c r="E121" s="17">
        <v>1</v>
      </c>
      <c r="F121" s="22" t="s">
        <v>10</v>
      </c>
      <c r="G121" s="25">
        <v>64067</v>
      </c>
      <c r="H121" s="25">
        <f t="shared" si="21"/>
        <v>64067</v>
      </c>
      <c r="I121" s="74">
        <v>54457</v>
      </c>
      <c r="J121" s="74">
        <f>I121*E121</f>
        <v>54457</v>
      </c>
      <c r="K121" s="2"/>
      <c r="L121" s="2"/>
      <c r="M121" s="2"/>
      <c r="N121" s="2"/>
      <c r="O121" s="2"/>
      <c r="P121" s="2"/>
      <c r="Q121" s="2"/>
      <c r="R121" s="2"/>
      <c r="S121" s="2"/>
      <c r="T121" s="2"/>
      <c r="U121" s="2"/>
      <c r="V121" s="2"/>
      <c r="W121" s="2"/>
      <c r="X121" s="2"/>
      <c r="Y121" s="2"/>
      <c r="Z121" s="2"/>
    </row>
    <row r="122" spans="1:26" s="4" customFormat="1" ht="150" outlineLevel="1">
      <c r="A122" s="22">
        <v>508</v>
      </c>
      <c r="B122" s="24">
        <f t="shared" si="14"/>
        <v>508</v>
      </c>
      <c r="C122" s="24" t="str">
        <f t="shared" si="15"/>
        <v>IVF508</v>
      </c>
      <c r="D122" s="16" t="s">
        <v>219</v>
      </c>
      <c r="E122" s="17">
        <v>1</v>
      </c>
      <c r="F122" s="22" t="s">
        <v>10</v>
      </c>
      <c r="G122" s="25">
        <v>28883</v>
      </c>
      <c r="H122" s="25">
        <f t="shared" si="21"/>
        <v>28883</v>
      </c>
      <c r="I122" s="74">
        <v>24550</v>
      </c>
      <c r="J122" s="74">
        <f>I122*E122</f>
        <v>24550</v>
      </c>
      <c r="K122" s="2"/>
      <c r="L122" s="2"/>
      <c r="M122" s="2"/>
      <c r="N122" s="2"/>
      <c r="O122" s="2"/>
      <c r="P122" s="2"/>
      <c r="Q122" s="2"/>
      <c r="R122" s="2"/>
      <c r="S122" s="2"/>
      <c r="T122" s="2"/>
      <c r="U122" s="2"/>
      <c r="V122" s="2"/>
      <c r="W122" s="2"/>
      <c r="X122" s="2"/>
      <c r="Y122" s="2"/>
      <c r="Z122" s="2"/>
    </row>
    <row r="123" spans="1:26" s="4" customFormat="1" ht="60" outlineLevel="1">
      <c r="A123" s="22">
        <v>509</v>
      </c>
      <c r="B123" s="24">
        <f t="shared" si="14"/>
        <v>509</v>
      </c>
      <c r="C123" s="24" t="str">
        <f t="shared" si="15"/>
        <v>IVF509</v>
      </c>
      <c r="D123" s="16" t="s">
        <v>220</v>
      </c>
      <c r="E123" s="17"/>
      <c r="F123" s="22" t="s">
        <v>10</v>
      </c>
      <c r="G123" s="25">
        <v>3260</v>
      </c>
      <c r="H123" s="25">
        <f t="shared" si="21"/>
        <v>0</v>
      </c>
      <c r="I123" s="74">
        <v>2771</v>
      </c>
      <c r="J123" s="74">
        <f>I123*E123</f>
        <v>0</v>
      </c>
      <c r="K123" s="2"/>
      <c r="L123" s="2"/>
      <c r="M123" s="2"/>
      <c r="N123" s="2"/>
      <c r="O123" s="2"/>
      <c r="P123" s="2"/>
      <c r="Q123" s="2"/>
      <c r="R123" s="2"/>
      <c r="S123" s="2"/>
      <c r="T123" s="2"/>
      <c r="U123" s="2"/>
      <c r="V123" s="2"/>
      <c r="W123" s="2"/>
      <c r="X123" s="2"/>
      <c r="Y123" s="2"/>
      <c r="Z123" s="2"/>
    </row>
    <row r="124" spans="1:26" s="4" customFormat="1" ht="195" outlineLevel="1">
      <c r="A124" s="22">
        <v>510</v>
      </c>
      <c r="B124" s="24">
        <f t="shared" si="14"/>
        <v>510</v>
      </c>
      <c r="C124" s="24" t="str">
        <f t="shared" si="15"/>
        <v>IVF510</v>
      </c>
      <c r="D124" s="16" t="s">
        <v>221</v>
      </c>
      <c r="E124" s="17"/>
      <c r="F124" s="22" t="s">
        <v>10</v>
      </c>
      <c r="G124" s="25">
        <v>2652</v>
      </c>
      <c r="H124" s="25">
        <f t="shared" si="21"/>
        <v>0</v>
      </c>
      <c r="I124" s="74">
        <v>2254</v>
      </c>
      <c r="J124" s="74">
        <f>I124*E124</f>
        <v>0</v>
      </c>
      <c r="K124" s="2"/>
      <c r="L124" s="2"/>
      <c r="M124" s="2"/>
      <c r="N124" s="2"/>
      <c r="O124" s="2"/>
      <c r="P124" s="2"/>
      <c r="Q124" s="2"/>
      <c r="R124" s="2"/>
      <c r="S124" s="2"/>
      <c r="T124" s="2"/>
      <c r="U124" s="2"/>
      <c r="V124" s="2"/>
      <c r="W124" s="2"/>
      <c r="X124" s="2"/>
      <c r="Y124" s="2"/>
      <c r="Z124" s="2"/>
    </row>
    <row r="125" spans="1:26" s="4" customFormat="1" ht="195" outlineLevel="1">
      <c r="A125" s="22">
        <v>511</v>
      </c>
      <c r="B125" s="24">
        <f t="shared" si="14"/>
        <v>511</v>
      </c>
      <c r="C125" s="24" t="str">
        <f t="shared" si="15"/>
        <v>IVF511</v>
      </c>
      <c r="D125" s="16" t="s">
        <v>222</v>
      </c>
      <c r="E125" s="17"/>
      <c r="F125" s="22" t="s">
        <v>10</v>
      </c>
      <c r="G125" s="25">
        <v>4350</v>
      </c>
      <c r="H125" s="25">
        <f t="shared" si="21"/>
        <v>0</v>
      </c>
      <c r="I125" s="74">
        <v>3695</v>
      </c>
      <c r="J125" s="74">
        <f t="shared" ref="J125" si="31">I125*E125</f>
        <v>0</v>
      </c>
      <c r="K125" s="2"/>
      <c r="L125" s="2"/>
      <c r="M125" s="2"/>
      <c r="N125" s="2"/>
      <c r="O125" s="2"/>
      <c r="P125" s="2"/>
      <c r="Q125" s="2"/>
      <c r="R125" s="2"/>
      <c r="S125" s="2"/>
      <c r="T125" s="2"/>
      <c r="U125" s="2"/>
      <c r="V125" s="2"/>
      <c r="W125" s="2"/>
      <c r="X125" s="2"/>
      <c r="Y125" s="2"/>
      <c r="Z125" s="2"/>
    </row>
    <row r="126" spans="1:26" s="4" customFormat="1" ht="180" outlineLevel="1">
      <c r="A126" s="22">
        <v>512</v>
      </c>
      <c r="B126" s="24">
        <f t="shared" si="14"/>
        <v>512</v>
      </c>
      <c r="C126" s="24" t="str">
        <f t="shared" si="15"/>
        <v>IVF512</v>
      </c>
      <c r="D126" s="16" t="s">
        <v>223</v>
      </c>
      <c r="E126" s="17"/>
      <c r="F126" s="22" t="s">
        <v>10</v>
      </c>
      <c r="G126" s="25">
        <v>4762</v>
      </c>
      <c r="H126" s="25">
        <f t="shared" si="21"/>
        <v>0</v>
      </c>
      <c r="I126" s="74">
        <v>4047</v>
      </c>
      <c r="J126" s="74">
        <f>I126*E126</f>
        <v>0</v>
      </c>
      <c r="K126" s="2"/>
      <c r="L126" s="2"/>
      <c r="M126" s="2"/>
      <c r="N126" s="2"/>
      <c r="O126" s="2"/>
      <c r="P126" s="2"/>
      <c r="Q126" s="2"/>
      <c r="R126" s="2"/>
      <c r="S126" s="2"/>
      <c r="T126" s="2"/>
      <c r="U126" s="2"/>
      <c r="V126" s="2"/>
      <c r="W126" s="2"/>
      <c r="X126" s="2"/>
      <c r="Y126" s="2"/>
      <c r="Z126" s="2"/>
    </row>
    <row r="127" spans="1:26" s="4" customFormat="1" ht="105" outlineLevel="1">
      <c r="A127" s="22">
        <v>513</v>
      </c>
      <c r="B127" s="24">
        <f t="shared" si="14"/>
        <v>513</v>
      </c>
      <c r="C127" s="24" t="str">
        <f t="shared" si="15"/>
        <v>IVF513</v>
      </c>
      <c r="D127" s="16" t="s">
        <v>224</v>
      </c>
      <c r="E127" s="17"/>
      <c r="F127" s="22" t="s">
        <v>10</v>
      </c>
      <c r="G127" s="25">
        <v>184</v>
      </c>
      <c r="H127" s="25">
        <f t="shared" si="21"/>
        <v>0</v>
      </c>
      <c r="I127" s="74">
        <v>156</v>
      </c>
      <c r="J127" s="74">
        <f>I127*E127</f>
        <v>0</v>
      </c>
      <c r="K127" s="2"/>
      <c r="L127" s="2"/>
      <c r="M127" s="2"/>
      <c r="N127" s="2"/>
      <c r="O127" s="2"/>
      <c r="P127" s="2"/>
      <c r="Q127" s="2"/>
      <c r="R127" s="2"/>
      <c r="S127" s="2"/>
      <c r="T127" s="2"/>
      <c r="U127" s="2"/>
      <c r="V127" s="2"/>
      <c r="W127" s="2"/>
      <c r="X127" s="2"/>
      <c r="Y127" s="2"/>
      <c r="Z127" s="2"/>
    </row>
    <row r="128" spans="1:26" s="4" customFormat="1" ht="270" outlineLevel="1">
      <c r="A128" s="22">
        <v>514</v>
      </c>
      <c r="B128" s="24">
        <f t="shared" si="14"/>
        <v>514</v>
      </c>
      <c r="C128" s="24" t="str">
        <f t="shared" si="15"/>
        <v>IVF514</v>
      </c>
      <c r="D128" s="16" t="s">
        <v>225</v>
      </c>
      <c r="E128" s="17"/>
      <c r="F128" s="22" t="s">
        <v>10</v>
      </c>
      <c r="G128" s="25">
        <v>4090</v>
      </c>
      <c r="H128" s="25">
        <f t="shared" si="21"/>
        <v>0</v>
      </c>
      <c r="I128" s="74">
        <v>3477</v>
      </c>
      <c r="J128" s="74">
        <f>I128*E128</f>
        <v>0</v>
      </c>
      <c r="K128" s="2"/>
      <c r="L128" s="2"/>
      <c r="M128" s="2"/>
      <c r="N128" s="2"/>
      <c r="O128" s="2"/>
      <c r="P128" s="2"/>
      <c r="Q128" s="2"/>
      <c r="R128" s="2"/>
      <c r="S128" s="2"/>
      <c r="T128" s="2"/>
      <c r="U128" s="2"/>
      <c r="V128" s="2"/>
      <c r="W128" s="2"/>
      <c r="X128" s="2"/>
      <c r="Y128" s="2"/>
      <c r="Z128" s="2"/>
    </row>
    <row r="129" spans="1:26" s="4" customFormat="1" ht="90" outlineLevel="1">
      <c r="A129" s="22">
        <v>515</v>
      </c>
      <c r="B129" s="24">
        <f t="shared" si="14"/>
        <v>515</v>
      </c>
      <c r="C129" s="24" t="str">
        <f t="shared" si="15"/>
        <v>IVF515</v>
      </c>
      <c r="D129" s="16" t="s">
        <v>226</v>
      </c>
      <c r="E129" s="17"/>
      <c r="F129" s="22" t="s">
        <v>10</v>
      </c>
      <c r="G129" s="25">
        <v>827</v>
      </c>
      <c r="H129" s="25">
        <f t="shared" si="21"/>
        <v>0</v>
      </c>
      <c r="I129" s="74">
        <v>703</v>
      </c>
      <c r="J129" s="74">
        <f t="shared" ref="J129" si="32">I129*E129</f>
        <v>0</v>
      </c>
      <c r="K129" s="2"/>
      <c r="L129" s="2"/>
      <c r="M129" s="2"/>
      <c r="N129" s="2"/>
      <c r="O129" s="2"/>
      <c r="P129" s="2"/>
      <c r="Q129" s="2"/>
      <c r="R129" s="2"/>
      <c r="S129" s="2"/>
      <c r="T129" s="2"/>
      <c r="U129" s="2"/>
      <c r="V129" s="2"/>
      <c r="W129" s="2"/>
      <c r="X129" s="2"/>
      <c r="Y129" s="2"/>
      <c r="Z129" s="2"/>
    </row>
    <row r="130" spans="1:26" s="4" customFormat="1" ht="60" outlineLevel="1">
      <c r="A130" s="22">
        <v>516</v>
      </c>
      <c r="B130" s="24">
        <f t="shared" si="14"/>
        <v>516</v>
      </c>
      <c r="C130" s="24" t="str">
        <f t="shared" si="15"/>
        <v>IVF516</v>
      </c>
      <c r="D130" s="16" t="s">
        <v>227</v>
      </c>
      <c r="E130" s="17"/>
      <c r="F130" s="22" t="s">
        <v>10</v>
      </c>
      <c r="G130" s="25">
        <v>2203</v>
      </c>
      <c r="H130" s="25">
        <f t="shared" si="21"/>
        <v>0</v>
      </c>
      <c r="I130" s="74">
        <v>1872</v>
      </c>
      <c r="J130" s="74">
        <f>I130*E130</f>
        <v>0</v>
      </c>
      <c r="K130" s="2"/>
      <c r="L130" s="2"/>
      <c r="M130" s="2"/>
      <c r="N130" s="2"/>
      <c r="O130" s="2"/>
      <c r="P130" s="2"/>
      <c r="Q130" s="2"/>
      <c r="R130" s="2"/>
      <c r="S130" s="2"/>
      <c r="T130" s="2"/>
      <c r="U130" s="2"/>
      <c r="V130" s="2"/>
      <c r="W130" s="2"/>
      <c r="X130" s="2"/>
      <c r="Y130" s="2"/>
      <c r="Z130" s="2"/>
    </row>
    <row r="131" spans="1:26" s="4" customFormat="1" ht="90" outlineLevel="1">
      <c r="A131" s="22">
        <v>517</v>
      </c>
      <c r="B131" s="24">
        <f t="shared" si="14"/>
        <v>517</v>
      </c>
      <c r="C131" s="24" t="str">
        <f t="shared" si="15"/>
        <v>IVF517</v>
      </c>
      <c r="D131" s="16" t="s">
        <v>228</v>
      </c>
      <c r="E131" s="17"/>
      <c r="F131" s="22" t="s">
        <v>18</v>
      </c>
      <c r="G131" s="25">
        <v>429</v>
      </c>
      <c r="H131" s="25">
        <f t="shared" si="21"/>
        <v>0</v>
      </c>
      <c r="I131" s="74">
        <v>364</v>
      </c>
      <c r="J131" s="74">
        <f>I131*E131</f>
        <v>0</v>
      </c>
      <c r="K131" s="2"/>
      <c r="L131" s="2"/>
      <c r="M131" s="2"/>
      <c r="N131" s="2"/>
      <c r="O131" s="2"/>
      <c r="P131" s="2"/>
      <c r="Q131" s="2"/>
      <c r="R131" s="2"/>
      <c r="S131" s="2"/>
      <c r="T131" s="2"/>
      <c r="U131" s="2"/>
      <c r="V131" s="2"/>
      <c r="W131" s="2"/>
      <c r="X131" s="2"/>
      <c r="Y131" s="2"/>
      <c r="Z131" s="2"/>
    </row>
    <row r="132" spans="1:26" s="4" customFormat="1" ht="105" outlineLevel="1">
      <c r="A132" s="22">
        <v>518</v>
      </c>
      <c r="B132" s="24">
        <f t="shared" si="14"/>
        <v>518</v>
      </c>
      <c r="C132" s="24" t="str">
        <f t="shared" si="15"/>
        <v>IVF518</v>
      </c>
      <c r="D132" s="16" t="s">
        <v>229</v>
      </c>
      <c r="E132" s="17">
        <v>117.3</v>
      </c>
      <c r="F132" s="22" t="s">
        <v>18</v>
      </c>
      <c r="G132" s="25">
        <v>1310</v>
      </c>
      <c r="H132" s="25">
        <f t="shared" si="21"/>
        <v>153663</v>
      </c>
      <c r="I132" s="74">
        <v>1113</v>
      </c>
      <c r="J132" s="74">
        <f t="shared" ref="J132" si="33">I132*E132</f>
        <v>130554.9</v>
      </c>
      <c r="K132" s="2"/>
      <c r="L132" s="2"/>
      <c r="M132" s="2"/>
      <c r="N132" s="2"/>
      <c r="O132" s="2"/>
      <c r="P132" s="2"/>
      <c r="Q132" s="2"/>
      <c r="R132" s="2"/>
      <c r="S132" s="2"/>
      <c r="T132" s="2"/>
      <c r="U132" s="2"/>
      <c r="V132" s="2"/>
      <c r="W132" s="2"/>
      <c r="X132" s="2"/>
      <c r="Y132" s="2"/>
      <c r="Z132" s="2"/>
    </row>
    <row r="133" spans="1:26" s="4" customFormat="1" ht="150" outlineLevel="1">
      <c r="A133" s="22">
        <v>519</v>
      </c>
      <c r="B133" s="24">
        <f t="shared" si="14"/>
        <v>519</v>
      </c>
      <c r="C133" s="24" t="str">
        <f t="shared" si="15"/>
        <v>IVF519</v>
      </c>
      <c r="D133" s="16" t="s">
        <v>230</v>
      </c>
      <c r="E133" s="17">
        <v>1</v>
      </c>
      <c r="F133" s="22" t="s">
        <v>10</v>
      </c>
      <c r="G133" s="25">
        <v>305000</v>
      </c>
      <c r="H133" s="25">
        <f t="shared" si="21"/>
        <v>305000</v>
      </c>
      <c r="I133" s="74">
        <v>312000</v>
      </c>
      <c r="J133" s="74">
        <f>I133*E133</f>
        <v>312000</v>
      </c>
      <c r="K133" s="2"/>
      <c r="L133" s="2"/>
      <c r="M133" s="2"/>
      <c r="N133" s="2"/>
      <c r="O133" s="2"/>
      <c r="P133" s="2"/>
      <c r="Q133" s="2"/>
      <c r="R133" s="2"/>
      <c r="S133" s="2"/>
      <c r="T133" s="2"/>
      <c r="U133" s="2"/>
      <c r="V133" s="2"/>
      <c r="W133" s="2"/>
      <c r="X133" s="2"/>
      <c r="Y133" s="2"/>
      <c r="Z133" s="2"/>
    </row>
    <row r="134" spans="1:26" s="84" customFormat="1" ht="45" customHeight="1" outlineLevel="1">
      <c r="A134" s="22">
        <v>520</v>
      </c>
      <c r="B134" s="24">
        <f t="shared" si="14"/>
        <v>520</v>
      </c>
      <c r="C134" s="24" t="str">
        <f t="shared" si="15"/>
        <v>IVF520</v>
      </c>
      <c r="D134" s="10" t="s">
        <v>231</v>
      </c>
      <c r="E134" s="81"/>
      <c r="F134" s="80" t="s">
        <v>10</v>
      </c>
      <c r="G134" s="82">
        <v>20584</v>
      </c>
      <c r="H134" s="82">
        <f t="shared" si="21"/>
        <v>0</v>
      </c>
      <c r="I134" s="77">
        <v>11760</v>
      </c>
      <c r="J134" s="83">
        <f t="shared" ref="J134" si="34">I134*E134</f>
        <v>0</v>
      </c>
      <c r="K134" s="5"/>
      <c r="L134" s="5"/>
      <c r="M134" s="5"/>
      <c r="N134" s="5"/>
      <c r="O134" s="5"/>
      <c r="P134" s="5"/>
      <c r="Q134" s="5"/>
      <c r="R134" s="5"/>
      <c r="S134" s="5"/>
      <c r="T134" s="5"/>
      <c r="U134" s="5"/>
      <c r="V134" s="5"/>
      <c r="W134" s="5"/>
      <c r="X134" s="5"/>
      <c r="Y134" s="5"/>
      <c r="Z134" s="5"/>
    </row>
    <row r="135" spans="1:26" s="4" customFormat="1" ht="30" outlineLevel="1">
      <c r="A135" s="22">
        <v>521</v>
      </c>
      <c r="B135" s="24">
        <f t="shared" si="14"/>
        <v>521</v>
      </c>
      <c r="C135" s="24" t="str">
        <f t="shared" si="15"/>
        <v>IVF521</v>
      </c>
      <c r="D135" s="16" t="s">
        <v>232</v>
      </c>
      <c r="E135" s="17">
        <v>1</v>
      </c>
      <c r="F135" s="22" t="s">
        <v>10</v>
      </c>
      <c r="G135" s="25">
        <v>6764</v>
      </c>
      <c r="H135" s="25">
        <f t="shared" si="21"/>
        <v>6764</v>
      </c>
      <c r="I135" s="74">
        <v>14000</v>
      </c>
      <c r="J135" s="74">
        <f>I135*E135</f>
        <v>14000</v>
      </c>
      <c r="K135" s="2"/>
      <c r="L135" s="2"/>
      <c r="M135" s="2"/>
      <c r="N135" s="2"/>
      <c r="O135" s="2"/>
      <c r="P135" s="2"/>
      <c r="Q135" s="2"/>
      <c r="R135" s="2"/>
      <c r="S135" s="2"/>
      <c r="T135" s="2"/>
      <c r="U135" s="2"/>
      <c r="V135" s="2"/>
      <c r="W135" s="2"/>
      <c r="X135" s="2"/>
      <c r="Y135" s="2"/>
      <c r="Z135" s="2"/>
    </row>
    <row r="136" spans="1:26" s="4" customFormat="1" ht="150" outlineLevel="1">
      <c r="A136" s="22">
        <v>522</v>
      </c>
      <c r="B136" s="24">
        <f t="shared" si="14"/>
        <v>522</v>
      </c>
      <c r="C136" s="24" t="str">
        <f t="shared" si="15"/>
        <v>IVF522</v>
      </c>
      <c r="D136" s="16" t="s">
        <v>233</v>
      </c>
      <c r="E136" s="17">
        <v>2</v>
      </c>
      <c r="F136" s="22" t="s">
        <v>10</v>
      </c>
      <c r="G136" s="25">
        <v>8500</v>
      </c>
      <c r="H136" s="25">
        <f t="shared" si="21"/>
        <v>17000</v>
      </c>
      <c r="I136" s="74">
        <v>7222</v>
      </c>
      <c r="J136" s="74">
        <f>I136*E136</f>
        <v>14444</v>
      </c>
      <c r="K136" s="2"/>
      <c r="L136" s="2"/>
      <c r="M136" s="2"/>
      <c r="N136" s="2"/>
      <c r="O136" s="2"/>
      <c r="P136" s="2"/>
      <c r="Q136" s="2"/>
      <c r="R136" s="2"/>
      <c r="S136" s="2"/>
      <c r="T136" s="2"/>
      <c r="U136" s="2"/>
      <c r="V136" s="2"/>
      <c r="W136" s="2"/>
      <c r="X136" s="2"/>
      <c r="Y136" s="2"/>
      <c r="Z136" s="2"/>
    </row>
    <row r="137" spans="1:26" ht="150" outlineLevel="1">
      <c r="A137" s="22">
        <v>523</v>
      </c>
      <c r="B137" s="24">
        <f t="shared" si="14"/>
        <v>523</v>
      </c>
      <c r="C137" s="24" t="str">
        <f t="shared" si="15"/>
        <v>IVF523</v>
      </c>
      <c r="D137" s="16" t="s">
        <v>234</v>
      </c>
      <c r="E137" s="17">
        <v>4</v>
      </c>
      <c r="F137" s="22" t="s">
        <v>10</v>
      </c>
      <c r="G137" s="25">
        <v>22283</v>
      </c>
      <c r="H137" s="25">
        <f t="shared" si="21"/>
        <v>89132</v>
      </c>
      <c r="I137" s="74">
        <v>18940</v>
      </c>
      <c r="J137" s="74">
        <f>I137*E137</f>
        <v>75760</v>
      </c>
    </row>
    <row r="138" spans="1:26" ht="45" outlineLevel="1">
      <c r="A138" s="22">
        <v>524</v>
      </c>
      <c r="B138" s="24">
        <f t="shared" ref="B138:B202" si="35">A138</f>
        <v>524</v>
      </c>
      <c r="C138" s="24" t="str">
        <f t="shared" ref="C138:C202" si="36">IF(ISBLANK(B138),"","IVF"&amp;B138)</f>
        <v>IVF524</v>
      </c>
      <c r="D138" s="16" t="s">
        <v>235</v>
      </c>
      <c r="E138" s="17">
        <v>236.7</v>
      </c>
      <c r="F138" s="22" t="s">
        <v>18</v>
      </c>
      <c r="G138" s="25">
        <v>329</v>
      </c>
      <c r="H138" s="25">
        <f t="shared" si="21"/>
        <v>77874</v>
      </c>
      <c r="I138" s="74">
        <v>279</v>
      </c>
      <c r="J138" s="74">
        <f>I138*E138</f>
        <v>66039.3</v>
      </c>
    </row>
    <row r="139" spans="1:26" ht="45" customHeight="1" outlineLevel="1">
      <c r="A139" s="22">
        <v>525</v>
      </c>
      <c r="B139" s="24">
        <f t="shared" si="35"/>
        <v>525</v>
      </c>
      <c r="C139" s="24" t="str">
        <f t="shared" si="36"/>
        <v>IVF525</v>
      </c>
      <c r="D139" s="16" t="s">
        <v>236</v>
      </c>
      <c r="E139" s="17"/>
      <c r="F139" s="22" t="s">
        <v>18</v>
      </c>
      <c r="G139" s="25">
        <v>163</v>
      </c>
      <c r="H139" s="25">
        <f t="shared" si="21"/>
        <v>0</v>
      </c>
      <c r="I139" s="74">
        <v>138</v>
      </c>
      <c r="J139" s="74">
        <f t="shared" ref="J139" si="37">I139*E139</f>
        <v>0</v>
      </c>
    </row>
    <row r="140" spans="1:26" ht="45" outlineLevel="1">
      <c r="A140" s="22">
        <v>526</v>
      </c>
      <c r="B140" s="24">
        <f t="shared" si="35"/>
        <v>526</v>
      </c>
      <c r="C140" s="24" t="str">
        <f t="shared" si="36"/>
        <v>IVF526</v>
      </c>
      <c r="D140" s="16" t="s">
        <v>237</v>
      </c>
      <c r="E140" s="17">
        <v>202.1</v>
      </c>
      <c r="F140" s="22" t="s">
        <v>18</v>
      </c>
      <c r="G140" s="25">
        <v>902</v>
      </c>
      <c r="H140" s="25">
        <f t="shared" si="21"/>
        <v>182294</v>
      </c>
      <c r="I140" s="74">
        <v>766</v>
      </c>
      <c r="J140" s="74">
        <f>I140*E140</f>
        <v>154808.6</v>
      </c>
    </row>
    <row r="141" spans="1:26" ht="30" customHeight="1" outlineLevel="1">
      <c r="A141" s="22">
        <v>527</v>
      </c>
      <c r="B141" s="24">
        <f t="shared" si="35"/>
        <v>527</v>
      </c>
      <c r="C141" s="24" t="str">
        <f t="shared" si="36"/>
        <v>IVF527</v>
      </c>
      <c r="D141" s="16" t="s">
        <v>238</v>
      </c>
      <c r="E141" s="17">
        <v>564.79999999999995</v>
      </c>
      <c r="F141" s="22" t="s">
        <v>18</v>
      </c>
      <c r="G141" s="25">
        <v>83</v>
      </c>
      <c r="H141" s="25">
        <f t="shared" si="21"/>
        <v>46878</v>
      </c>
      <c r="I141" s="74">
        <v>70</v>
      </c>
      <c r="J141" s="74">
        <f t="shared" ref="J141" si="38">I141*E141</f>
        <v>39536</v>
      </c>
    </row>
    <row r="142" spans="1:26" s="4" customFormat="1" ht="195" outlineLevel="1">
      <c r="A142" s="22">
        <v>528</v>
      </c>
      <c r="B142" s="24">
        <f t="shared" si="35"/>
        <v>528</v>
      </c>
      <c r="C142" s="24" t="str">
        <f t="shared" si="36"/>
        <v>IVF528</v>
      </c>
      <c r="D142" s="16" t="s">
        <v>239</v>
      </c>
      <c r="E142" s="17">
        <v>120</v>
      </c>
      <c r="F142" s="22" t="s">
        <v>18</v>
      </c>
      <c r="G142" s="25">
        <v>1207</v>
      </c>
      <c r="H142" s="25">
        <f t="shared" si="21"/>
        <v>144840</v>
      </c>
      <c r="I142" s="74">
        <v>1026</v>
      </c>
      <c r="J142" s="74">
        <f>I142*E142</f>
        <v>123120</v>
      </c>
      <c r="K142" s="2"/>
      <c r="L142" s="2"/>
      <c r="M142" s="2"/>
      <c r="N142" s="2"/>
      <c r="O142" s="2"/>
      <c r="P142" s="2"/>
      <c r="Q142" s="2"/>
      <c r="R142" s="2"/>
      <c r="S142" s="2"/>
      <c r="T142" s="2"/>
      <c r="U142" s="2"/>
      <c r="V142" s="2"/>
      <c r="W142" s="2"/>
      <c r="X142" s="2"/>
      <c r="Y142" s="2"/>
      <c r="Z142" s="2"/>
    </row>
    <row r="143" spans="1:26" s="4" customFormat="1" ht="180" outlineLevel="1">
      <c r="A143" s="22">
        <v>529</v>
      </c>
      <c r="B143" s="24">
        <f t="shared" si="35"/>
        <v>529</v>
      </c>
      <c r="C143" s="24" t="str">
        <f t="shared" si="36"/>
        <v>IVF529</v>
      </c>
      <c r="D143" s="16" t="s">
        <v>240</v>
      </c>
      <c r="E143" s="17">
        <v>70</v>
      </c>
      <c r="F143" s="22" t="s">
        <v>18</v>
      </c>
      <c r="G143" s="25">
        <v>722</v>
      </c>
      <c r="H143" s="25">
        <f t="shared" si="21"/>
        <v>50540</v>
      </c>
      <c r="I143" s="74">
        <v>613</v>
      </c>
      <c r="J143" s="74">
        <f>I143*E143</f>
        <v>42910</v>
      </c>
      <c r="K143" s="2"/>
      <c r="L143" s="2"/>
      <c r="M143" s="2"/>
      <c r="N143" s="2"/>
      <c r="O143" s="2"/>
      <c r="P143" s="2"/>
      <c r="Q143" s="2"/>
      <c r="R143" s="2"/>
      <c r="S143" s="2"/>
      <c r="T143" s="2"/>
      <c r="U143" s="2"/>
      <c r="V143" s="2"/>
      <c r="W143" s="2"/>
      <c r="X143" s="2"/>
      <c r="Y143" s="2"/>
      <c r="Z143" s="2"/>
    </row>
    <row r="144" spans="1:26" s="4" customFormat="1" ht="180" outlineLevel="1">
      <c r="A144" s="22">
        <v>530</v>
      </c>
      <c r="B144" s="24">
        <f t="shared" si="35"/>
        <v>530</v>
      </c>
      <c r="C144" s="24" t="str">
        <f t="shared" si="36"/>
        <v>IVF530</v>
      </c>
      <c r="D144" s="16" t="s">
        <v>241</v>
      </c>
      <c r="E144" s="17">
        <v>294.3</v>
      </c>
      <c r="F144" s="22" t="s">
        <v>18</v>
      </c>
      <c r="G144" s="25">
        <v>1483</v>
      </c>
      <c r="H144" s="25">
        <f t="shared" si="21"/>
        <v>436447</v>
      </c>
      <c r="I144" s="74">
        <v>1260</v>
      </c>
      <c r="J144" s="74">
        <f>I144*E144</f>
        <v>370818</v>
      </c>
      <c r="K144" s="2"/>
      <c r="L144" s="2"/>
      <c r="M144" s="2"/>
      <c r="N144" s="2"/>
      <c r="O144" s="2"/>
      <c r="P144" s="2"/>
      <c r="Q144" s="2"/>
      <c r="R144" s="2"/>
      <c r="S144" s="2"/>
      <c r="T144" s="2"/>
      <c r="U144" s="2"/>
      <c r="V144" s="2"/>
      <c r="W144" s="2"/>
      <c r="X144" s="2"/>
      <c r="Y144" s="2"/>
      <c r="Z144" s="2"/>
    </row>
    <row r="145" spans="1:26" s="4" customFormat="1" ht="180" outlineLevel="1">
      <c r="A145" s="22">
        <v>531</v>
      </c>
      <c r="B145" s="24">
        <f t="shared" si="35"/>
        <v>531</v>
      </c>
      <c r="C145" s="24" t="str">
        <f t="shared" si="36"/>
        <v>IVF531</v>
      </c>
      <c r="D145" s="16" t="s">
        <v>242</v>
      </c>
      <c r="E145" s="17">
        <v>184.2</v>
      </c>
      <c r="F145" s="22" t="s">
        <v>18</v>
      </c>
      <c r="G145" s="25">
        <v>484</v>
      </c>
      <c r="H145" s="25">
        <f t="shared" si="21"/>
        <v>89153</v>
      </c>
      <c r="I145" s="74">
        <v>411</v>
      </c>
      <c r="J145" s="74">
        <f>I145*E145</f>
        <v>75706.2</v>
      </c>
      <c r="K145" s="2"/>
      <c r="L145" s="2"/>
      <c r="M145" s="2"/>
      <c r="N145" s="2"/>
      <c r="O145" s="2"/>
      <c r="P145" s="2"/>
      <c r="Q145" s="2"/>
      <c r="R145" s="2"/>
      <c r="S145" s="2"/>
      <c r="T145" s="2"/>
      <c r="U145" s="2"/>
      <c r="V145" s="2"/>
      <c r="W145" s="2"/>
      <c r="X145" s="2"/>
      <c r="Y145" s="2"/>
      <c r="Z145" s="2"/>
    </row>
    <row r="146" spans="1:26" s="4" customFormat="1" ht="195" outlineLevel="1">
      <c r="A146" s="22">
        <v>532</v>
      </c>
      <c r="B146" s="24">
        <f t="shared" si="35"/>
        <v>532</v>
      </c>
      <c r="C146" s="24" t="str">
        <f t="shared" si="36"/>
        <v>IVF532</v>
      </c>
      <c r="D146" s="16" t="s">
        <v>243</v>
      </c>
      <c r="E146" s="17">
        <v>183.6</v>
      </c>
      <c r="F146" s="22" t="s">
        <v>18</v>
      </c>
      <c r="G146" s="25">
        <v>356</v>
      </c>
      <c r="H146" s="25">
        <f t="shared" si="21"/>
        <v>65362</v>
      </c>
      <c r="I146" s="74">
        <v>302</v>
      </c>
      <c r="J146" s="74">
        <f t="shared" ref="J146" si="39">I146*E146</f>
        <v>55447.199999999997</v>
      </c>
      <c r="K146" s="2"/>
      <c r="L146" s="2"/>
      <c r="M146" s="2"/>
      <c r="N146" s="2"/>
      <c r="O146" s="2"/>
      <c r="P146" s="2"/>
      <c r="Q146" s="2"/>
      <c r="R146" s="2"/>
      <c r="S146" s="2"/>
      <c r="T146" s="2"/>
      <c r="U146" s="2"/>
      <c r="V146" s="2"/>
      <c r="W146" s="2"/>
      <c r="X146" s="2"/>
      <c r="Y146" s="2"/>
      <c r="Z146" s="2"/>
    </row>
    <row r="147" spans="1:26" s="4" customFormat="1" ht="330" outlineLevel="1">
      <c r="A147" s="22">
        <v>533</v>
      </c>
      <c r="B147" s="24">
        <f t="shared" si="35"/>
        <v>533</v>
      </c>
      <c r="C147" s="24" t="str">
        <f t="shared" si="36"/>
        <v>IVF533</v>
      </c>
      <c r="D147" s="16" t="s">
        <v>244</v>
      </c>
      <c r="E147" s="17">
        <v>1</v>
      </c>
      <c r="F147" s="22" t="s">
        <v>10</v>
      </c>
      <c r="G147" s="25">
        <v>355000</v>
      </c>
      <c r="H147" s="25">
        <f t="shared" si="21"/>
        <v>355000</v>
      </c>
      <c r="I147" s="74">
        <v>337500</v>
      </c>
      <c r="J147" s="74">
        <f>I147*E147</f>
        <v>337500</v>
      </c>
      <c r="K147" s="2"/>
      <c r="L147" s="2"/>
      <c r="M147" s="2"/>
      <c r="N147" s="2"/>
      <c r="O147" s="2"/>
      <c r="P147" s="2"/>
      <c r="Q147" s="2"/>
      <c r="R147" s="2"/>
      <c r="S147" s="2"/>
      <c r="T147" s="2"/>
      <c r="U147" s="2"/>
      <c r="V147" s="2"/>
      <c r="W147" s="2"/>
      <c r="X147" s="2"/>
      <c r="Y147" s="2"/>
      <c r="Z147" s="2"/>
    </row>
    <row r="148" spans="1:26" s="4" customFormat="1" ht="345" outlineLevel="1">
      <c r="A148" s="22">
        <v>534</v>
      </c>
      <c r="B148" s="24">
        <f t="shared" si="35"/>
        <v>534</v>
      </c>
      <c r="C148" s="24" t="str">
        <f t="shared" si="36"/>
        <v>IVF534</v>
      </c>
      <c r="D148" s="16" t="s">
        <v>245</v>
      </c>
      <c r="E148" s="17">
        <v>1</v>
      </c>
      <c r="F148" s="22" t="s">
        <v>10</v>
      </c>
      <c r="G148" s="25">
        <v>270000</v>
      </c>
      <c r="H148" s="25">
        <f t="shared" si="21"/>
        <v>270000</v>
      </c>
      <c r="I148" s="74">
        <v>257500</v>
      </c>
      <c r="J148" s="74">
        <f>I148*E148</f>
        <v>257500</v>
      </c>
      <c r="K148" s="2"/>
      <c r="L148" s="2"/>
      <c r="M148" s="2"/>
      <c r="N148" s="2"/>
      <c r="O148" s="2"/>
      <c r="P148" s="2"/>
      <c r="Q148" s="2"/>
      <c r="R148" s="2"/>
      <c r="S148" s="2"/>
      <c r="T148" s="2"/>
      <c r="U148" s="2"/>
      <c r="V148" s="2"/>
      <c r="W148" s="2"/>
      <c r="X148" s="2"/>
      <c r="Y148" s="2"/>
      <c r="Z148" s="2"/>
    </row>
    <row r="149" spans="1:26" s="4" customFormat="1" ht="75" outlineLevel="1">
      <c r="A149" s="22">
        <v>535</v>
      </c>
      <c r="B149" s="24">
        <f t="shared" si="35"/>
        <v>535</v>
      </c>
      <c r="C149" s="24" t="str">
        <f t="shared" si="36"/>
        <v>IVF535</v>
      </c>
      <c r="D149" s="16" t="s">
        <v>246</v>
      </c>
      <c r="E149" s="17"/>
      <c r="F149" s="22" t="s">
        <v>10</v>
      </c>
      <c r="G149" s="25">
        <v>1540</v>
      </c>
      <c r="H149" s="25">
        <f t="shared" si="21"/>
        <v>0</v>
      </c>
      <c r="I149" s="74">
        <v>1450</v>
      </c>
      <c r="J149" s="74">
        <f>I149*E149</f>
        <v>0</v>
      </c>
      <c r="K149" s="2"/>
      <c r="L149" s="2"/>
      <c r="M149" s="2"/>
      <c r="N149" s="2"/>
      <c r="O149" s="2"/>
      <c r="P149" s="2"/>
      <c r="Q149" s="2"/>
      <c r="R149" s="2"/>
      <c r="S149" s="2"/>
      <c r="T149" s="2"/>
      <c r="U149" s="2"/>
      <c r="V149" s="2"/>
      <c r="W149" s="2"/>
      <c r="X149" s="2"/>
      <c r="Y149" s="2"/>
      <c r="Z149" s="2"/>
    </row>
    <row r="150" spans="1:26" s="4" customFormat="1" ht="15.75">
      <c r="A150" s="18"/>
      <c r="B150" s="24"/>
      <c r="C150" s="24" t="str">
        <f t="shared" si="36"/>
        <v/>
      </c>
      <c r="D150" s="16"/>
      <c r="E150" s="17"/>
      <c r="F150" s="18"/>
      <c r="G150" s="30" t="s">
        <v>12</v>
      </c>
      <c r="H150" s="31">
        <f>SUM(H106:H149)</f>
        <v>3876486</v>
      </c>
      <c r="I150" s="74"/>
      <c r="J150" s="31">
        <v>4056397</v>
      </c>
      <c r="K150" s="2"/>
      <c r="L150" s="2">
        <f>H150*0.8</f>
        <v>3101188.8000000003</v>
      </c>
      <c r="M150" s="99">
        <f>L150-J135-J133</f>
        <v>2775188.8000000003</v>
      </c>
      <c r="N150" s="2"/>
      <c r="O150" s="2"/>
      <c r="P150" s="2"/>
      <c r="Q150" s="2"/>
      <c r="R150" s="2"/>
      <c r="S150" s="2"/>
      <c r="T150" s="2"/>
      <c r="U150" s="2"/>
      <c r="V150" s="2"/>
      <c r="W150" s="2"/>
      <c r="X150" s="2"/>
      <c r="Y150" s="2"/>
      <c r="Z150" s="2"/>
    </row>
    <row r="151" spans="1:26" s="4" customFormat="1" ht="18.75">
      <c r="A151" s="18"/>
      <c r="B151" s="24"/>
      <c r="C151" s="24" t="str">
        <f t="shared" si="36"/>
        <v/>
      </c>
      <c r="D151" s="32" t="s">
        <v>22</v>
      </c>
      <c r="E151" s="17"/>
      <c r="F151" s="18"/>
      <c r="G151" s="33"/>
      <c r="H151" s="33"/>
      <c r="I151" s="74"/>
      <c r="J151" s="35"/>
      <c r="K151" s="2"/>
      <c r="L151" s="2"/>
      <c r="M151" s="2"/>
      <c r="N151" s="2"/>
      <c r="O151" s="2"/>
      <c r="P151" s="2"/>
      <c r="Q151" s="2"/>
      <c r="R151" s="2"/>
      <c r="S151" s="2"/>
      <c r="T151" s="2"/>
      <c r="U151" s="2"/>
      <c r="V151" s="2"/>
      <c r="W151" s="2"/>
      <c r="X151" s="2"/>
      <c r="Y151" s="2"/>
      <c r="Z151" s="2"/>
    </row>
    <row r="152" spans="1:26" s="4" customFormat="1" ht="60" outlineLevel="1">
      <c r="A152" s="22">
        <v>536</v>
      </c>
      <c r="B152" s="24">
        <f t="shared" si="35"/>
        <v>536</v>
      </c>
      <c r="C152" s="24" t="str">
        <f t="shared" si="36"/>
        <v>IVF536</v>
      </c>
      <c r="D152" s="16" t="s">
        <v>247</v>
      </c>
      <c r="E152" s="17"/>
      <c r="F152" s="22" t="s">
        <v>23</v>
      </c>
      <c r="G152" s="25">
        <v>383000</v>
      </c>
      <c r="H152" s="25">
        <f>ROUND(E152*G152,0)</f>
        <v>0</v>
      </c>
      <c r="I152" s="74">
        <f>225000+30575</f>
        <v>255575</v>
      </c>
      <c r="J152" s="31"/>
      <c r="K152" s="2"/>
      <c r="L152" s="2"/>
      <c r="M152" s="2"/>
      <c r="N152" s="2"/>
      <c r="O152" s="2"/>
      <c r="P152" s="2"/>
      <c r="Q152" s="2"/>
      <c r="R152" s="2"/>
      <c r="S152" s="2"/>
      <c r="T152" s="2"/>
      <c r="U152" s="2"/>
      <c r="V152" s="2"/>
      <c r="W152" s="2"/>
      <c r="X152" s="2"/>
      <c r="Y152" s="2"/>
      <c r="Z152" s="2"/>
    </row>
    <row r="153" spans="1:26" s="4" customFormat="1" ht="75" outlineLevel="1">
      <c r="A153" s="22">
        <v>537</v>
      </c>
      <c r="B153" s="24">
        <f t="shared" si="35"/>
        <v>537</v>
      </c>
      <c r="C153" s="24" t="str">
        <f t="shared" si="36"/>
        <v>IVF537</v>
      </c>
      <c r="D153" s="16" t="s">
        <v>110</v>
      </c>
      <c r="E153" s="17"/>
      <c r="F153" s="22" t="s">
        <v>23</v>
      </c>
      <c r="G153" s="25">
        <v>124000</v>
      </c>
      <c r="H153" s="25">
        <f>ROUND(E153*G153,0)</f>
        <v>0</v>
      </c>
      <c r="I153" s="74">
        <v>107900</v>
      </c>
      <c r="J153" s="31"/>
      <c r="K153" s="2"/>
      <c r="L153" s="2"/>
      <c r="M153" s="2"/>
      <c r="N153" s="2"/>
      <c r="O153" s="2"/>
      <c r="P153" s="2"/>
      <c r="Q153" s="2"/>
      <c r="R153" s="2"/>
      <c r="S153" s="2"/>
      <c r="T153" s="2"/>
      <c r="U153" s="2"/>
      <c r="V153" s="2"/>
      <c r="W153" s="2"/>
      <c r="X153" s="2"/>
      <c r="Y153" s="2"/>
      <c r="Z153" s="2"/>
    </row>
    <row r="154" spans="1:26" s="4" customFormat="1" ht="45" outlineLevel="1">
      <c r="A154" s="22">
        <v>539</v>
      </c>
      <c r="B154" s="24">
        <f t="shared" si="35"/>
        <v>539</v>
      </c>
      <c r="C154" s="24" t="str">
        <f t="shared" si="36"/>
        <v>IVF539</v>
      </c>
      <c r="D154" s="16" t="s">
        <v>248</v>
      </c>
      <c r="E154" s="17"/>
      <c r="F154" s="22" t="s">
        <v>23</v>
      </c>
      <c r="G154" s="25">
        <v>182000</v>
      </c>
      <c r="H154" s="25">
        <f>ROUND(E154*G154,0)</f>
        <v>0</v>
      </c>
      <c r="I154" s="74">
        <v>139725</v>
      </c>
      <c r="J154" s="38"/>
      <c r="K154" s="2"/>
      <c r="L154" s="2"/>
      <c r="M154" s="2"/>
      <c r="N154" s="2"/>
      <c r="O154" s="2"/>
      <c r="P154" s="2"/>
      <c r="Q154" s="2"/>
      <c r="R154" s="2"/>
      <c r="S154" s="2"/>
      <c r="T154" s="2"/>
      <c r="U154" s="2"/>
      <c r="V154" s="2"/>
      <c r="W154" s="2"/>
      <c r="X154" s="2"/>
      <c r="Y154" s="2"/>
      <c r="Z154" s="2"/>
    </row>
    <row r="155" spans="1:26" s="91" customFormat="1" ht="45" outlineLevel="1">
      <c r="A155" s="22">
        <v>540</v>
      </c>
      <c r="B155" s="24">
        <f t="shared" si="35"/>
        <v>540</v>
      </c>
      <c r="C155" s="24" t="str">
        <f t="shared" si="36"/>
        <v>IVF540</v>
      </c>
      <c r="D155" s="16" t="s">
        <v>249</v>
      </c>
      <c r="E155" s="53"/>
      <c r="F155" s="87" t="s">
        <v>23</v>
      </c>
      <c r="G155" s="88">
        <v>138000</v>
      </c>
      <c r="H155" s="88">
        <f>ROUND(E155*G155,0)</f>
        <v>0</v>
      </c>
      <c r="I155" s="89">
        <v>134730</v>
      </c>
      <c r="J155" s="89">
        <f>I155*E155</f>
        <v>0</v>
      </c>
      <c r="K155" s="90"/>
      <c r="L155" s="90"/>
      <c r="M155" s="90"/>
      <c r="N155" s="90"/>
      <c r="O155" s="90"/>
      <c r="P155" s="90"/>
      <c r="Q155" s="90"/>
      <c r="R155" s="90"/>
      <c r="S155" s="90"/>
      <c r="T155" s="90"/>
      <c r="U155" s="90"/>
      <c r="V155" s="90"/>
      <c r="W155" s="90"/>
      <c r="X155" s="90"/>
      <c r="Y155" s="90"/>
      <c r="Z155" s="90"/>
    </row>
    <row r="156" spans="1:26" s="4" customFormat="1" ht="15.75">
      <c r="A156" s="22"/>
      <c r="B156" s="24"/>
      <c r="C156" s="24" t="str">
        <f t="shared" si="36"/>
        <v/>
      </c>
      <c r="D156" s="16"/>
      <c r="E156" s="17"/>
      <c r="F156" s="22"/>
      <c r="G156" s="34" t="s">
        <v>12</v>
      </c>
      <c r="H156" s="35">
        <f>SUM(H152:H155)</f>
        <v>0</v>
      </c>
      <c r="I156" s="74"/>
      <c r="J156" s="35">
        <f>SUM(J152:J155)</f>
        <v>0</v>
      </c>
      <c r="K156" s="2"/>
      <c r="L156" s="2"/>
      <c r="M156" s="2"/>
      <c r="N156" s="2"/>
      <c r="O156" s="2"/>
      <c r="P156" s="2"/>
      <c r="Q156" s="2"/>
      <c r="R156" s="2"/>
      <c r="S156" s="2"/>
      <c r="T156" s="2"/>
      <c r="U156" s="2"/>
      <c r="V156" s="2"/>
      <c r="W156" s="2"/>
      <c r="X156" s="2"/>
      <c r="Y156" s="2"/>
      <c r="Z156" s="2"/>
    </row>
    <row r="157" spans="1:26" s="4" customFormat="1" ht="18.75">
      <c r="A157" s="18"/>
      <c r="B157" s="24"/>
      <c r="C157" s="24" t="str">
        <f t="shared" si="36"/>
        <v/>
      </c>
      <c r="D157" s="32" t="s">
        <v>24</v>
      </c>
      <c r="E157" s="17"/>
      <c r="F157" s="18"/>
      <c r="G157" s="33"/>
      <c r="H157" s="33"/>
      <c r="I157" s="74"/>
      <c r="J157" s="74"/>
      <c r="K157" s="2"/>
      <c r="L157" s="2"/>
      <c r="M157" s="2"/>
      <c r="N157" s="2"/>
      <c r="O157" s="2"/>
      <c r="P157" s="2"/>
      <c r="Q157" s="2"/>
      <c r="R157" s="2"/>
      <c r="S157" s="2"/>
      <c r="T157" s="2"/>
      <c r="U157" s="2"/>
      <c r="V157" s="2"/>
      <c r="W157" s="2"/>
      <c r="X157" s="2"/>
      <c r="Y157" s="2"/>
      <c r="Z157" s="2"/>
    </row>
    <row r="158" spans="1:26" s="4" customFormat="1" ht="90" outlineLevel="1">
      <c r="A158" s="22">
        <v>538</v>
      </c>
      <c r="B158" s="24">
        <f t="shared" si="35"/>
        <v>538</v>
      </c>
      <c r="C158" s="24" t="str">
        <f t="shared" si="36"/>
        <v>IVF538</v>
      </c>
      <c r="D158" s="16" t="s">
        <v>250</v>
      </c>
      <c r="E158" s="17"/>
      <c r="F158" s="22" t="s">
        <v>23</v>
      </c>
      <c r="G158" s="25">
        <v>510000</v>
      </c>
      <c r="H158" s="25">
        <f>ROUND(E158*G158,0)</f>
        <v>0</v>
      </c>
      <c r="I158" s="74">
        <v>414405</v>
      </c>
      <c r="J158" s="74">
        <f>I158*E158</f>
        <v>0</v>
      </c>
      <c r="K158" s="2"/>
      <c r="L158" s="2"/>
      <c r="M158" s="2"/>
      <c r="N158" s="2"/>
      <c r="O158" s="2"/>
      <c r="P158" s="2"/>
      <c r="Q158" s="2"/>
      <c r="R158" s="2"/>
      <c r="S158" s="2"/>
      <c r="T158" s="2"/>
      <c r="U158" s="2"/>
      <c r="V158" s="2"/>
      <c r="W158" s="2"/>
      <c r="X158" s="2"/>
      <c r="Y158" s="2"/>
      <c r="Z158" s="2"/>
    </row>
    <row r="159" spans="1:26" s="4" customFormat="1" ht="30" outlineLevel="1">
      <c r="A159" s="22">
        <v>541</v>
      </c>
      <c r="B159" s="24">
        <f t="shared" si="35"/>
        <v>541</v>
      </c>
      <c r="C159" s="24" t="str">
        <f t="shared" si="36"/>
        <v>IVF541</v>
      </c>
      <c r="D159" s="16" t="s">
        <v>251</v>
      </c>
      <c r="E159" s="17"/>
      <c r="F159" s="22" t="s">
        <v>10</v>
      </c>
      <c r="G159" s="25">
        <v>11225</v>
      </c>
      <c r="H159" s="25">
        <f>ROUND(E159*G159,0)</f>
        <v>0</v>
      </c>
      <c r="I159" s="74">
        <v>7400</v>
      </c>
      <c r="J159" s="74">
        <f>I159*E159</f>
        <v>0</v>
      </c>
      <c r="K159" s="2"/>
      <c r="L159" s="2"/>
      <c r="M159" s="2"/>
      <c r="N159" s="2"/>
      <c r="O159" s="2"/>
      <c r="P159" s="2"/>
      <c r="Q159" s="2"/>
      <c r="R159" s="2"/>
      <c r="S159" s="2"/>
      <c r="T159" s="2"/>
      <c r="U159" s="2"/>
      <c r="V159" s="2"/>
      <c r="W159" s="2"/>
      <c r="X159" s="2"/>
      <c r="Y159" s="2"/>
      <c r="Z159" s="2"/>
    </row>
    <row r="160" spans="1:26" s="4" customFormat="1" ht="45" outlineLevel="1">
      <c r="A160" s="22">
        <v>542</v>
      </c>
      <c r="B160" s="24">
        <f t="shared" si="35"/>
        <v>542</v>
      </c>
      <c r="C160" s="24" t="str">
        <f t="shared" si="36"/>
        <v>IVF542</v>
      </c>
      <c r="D160" s="16" t="s">
        <v>252</v>
      </c>
      <c r="E160" s="17"/>
      <c r="F160" s="22" t="s">
        <v>10</v>
      </c>
      <c r="G160" s="25">
        <v>7686</v>
      </c>
      <c r="H160" s="25">
        <f>ROUND(E160*G160,0)</f>
        <v>0</v>
      </c>
      <c r="I160" s="74">
        <v>6230</v>
      </c>
      <c r="J160" s="74">
        <f>I160*E160</f>
        <v>0</v>
      </c>
      <c r="K160" s="2"/>
      <c r="L160" s="2"/>
      <c r="M160" s="2"/>
      <c r="N160" s="2"/>
      <c r="O160" s="2"/>
      <c r="P160" s="2"/>
      <c r="Q160" s="2"/>
      <c r="R160" s="2"/>
      <c r="S160" s="2"/>
      <c r="T160" s="2"/>
      <c r="U160" s="2"/>
      <c r="V160" s="2"/>
      <c r="W160" s="2"/>
      <c r="X160" s="2"/>
      <c r="Y160" s="2"/>
      <c r="Z160" s="2"/>
    </row>
    <row r="161" spans="1:26" s="4" customFormat="1" ht="30" outlineLevel="1">
      <c r="A161" s="22">
        <v>543</v>
      </c>
      <c r="B161" s="24">
        <f t="shared" si="35"/>
        <v>543</v>
      </c>
      <c r="C161" s="24" t="str">
        <f t="shared" si="36"/>
        <v>IVF543</v>
      </c>
      <c r="D161" s="16" t="s">
        <v>253</v>
      </c>
      <c r="E161" s="17"/>
      <c r="F161" s="22" t="s">
        <v>10</v>
      </c>
      <c r="G161" s="25">
        <v>15065</v>
      </c>
      <c r="H161" s="25">
        <f>ROUND(E161*G161,0)</f>
        <v>0</v>
      </c>
      <c r="I161" s="74">
        <v>11000</v>
      </c>
      <c r="J161" s="74">
        <f>I161*E161</f>
        <v>0</v>
      </c>
      <c r="K161" s="2"/>
      <c r="L161" s="2"/>
      <c r="M161" s="2"/>
      <c r="N161" s="2"/>
      <c r="O161" s="2"/>
      <c r="P161" s="2"/>
      <c r="Q161" s="2"/>
      <c r="R161" s="2"/>
      <c r="S161" s="2"/>
      <c r="T161" s="2"/>
      <c r="U161" s="2"/>
      <c r="V161" s="2"/>
      <c r="W161" s="2"/>
      <c r="X161" s="2"/>
      <c r="Y161" s="2"/>
      <c r="Z161" s="2"/>
    </row>
    <row r="162" spans="1:26" s="4" customFormat="1" ht="30" outlineLevel="1">
      <c r="A162" s="22">
        <v>544</v>
      </c>
      <c r="B162" s="24">
        <f t="shared" si="35"/>
        <v>544</v>
      </c>
      <c r="C162" s="24" t="str">
        <f t="shared" si="36"/>
        <v>IVF544</v>
      </c>
      <c r="D162" s="16" t="s">
        <v>254</v>
      </c>
      <c r="E162" s="11"/>
      <c r="F162" s="22" t="s">
        <v>23</v>
      </c>
      <c r="G162" s="25">
        <v>56000</v>
      </c>
      <c r="H162" s="25">
        <f>ROUND(E162*G162,0)</f>
        <v>0</v>
      </c>
      <c r="I162" s="74"/>
      <c r="J162" s="74">
        <f>I162*E162</f>
        <v>0</v>
      </c>
      <c r="K162" s="2"/>
      <c r="L162" s="2"/>
      <c r="M162" s="2"/>
      <c r="N162" s="2"/>
      <c r="O162" s="2"/>
      <c r="P162" s="2"/>
      <c r="Q162" s="2"/>
      <c r="R162" s="2"/>
      <c r="S162" s="2"/>
      <c r="T162" s="2"/>
      <c r="U162" s="2"/>
      <c r="V162" s="2"/>
      <c r="W162" s="2"/>
      <c r="X162" s="2"/>
      <c r="Y162" s="2"/>
      <c r="Z162" s="2"/>
    </row>
    <row r="163" spans="1:26" s="4" customFormat="1" ht="15.75">
      <c r="A163" s="18"/>
      <c r="B163" s="24"/>
      <c r="C163" s="24" t="str">
        <f t="shared" si="36"/>
        <v/>
      </c>
      <c r="D163" s="16"/>
      <c r="E163" s="17"/>
      <c r="F163" s="18"/>
      <c r="G163" s="30" t="s">
        <v>12</v>
      </c>
      <c r="H163" s="31">
        <f>SUM(H158:H162)</f>
        <v>0</v>
      </c>
      <c r="I163" s="74"/>
      <c r="J163" s="31">
        <f>SUM(J158:J162)</f>
        <v>0</v>
      </c>
      <c r="K163" s="2"/>
      <c r="L163" s="2"/>
      <c r="M163" s="2"/>
      <c r="N163" s="2"/>
      <c r="O163" s="2"/>
      <c r="P163" s="2"/>
      <c r="Q163" s="2"/>
      <c r="R163" s="2"/>
      <c r="S163" s="2"/>
      <c r="T163" s="2"/>
      <c r="U163" s="2"/>
      <c r="V163" s="2"/>
      <c r="W163" s="2"/>
      <c r="X163" s="2"/>
      <c r="Y163" s="2"/>
      <c r="Z163" s="2"/>
    </row>
    <row r="164" spans="1:26" s="4" customFormat="1" ht="18.75">
      <c r="A164" s="18"/>
      <c r="B164" s="24"/>
      <c r="C164" s="24" t="str">
        <f t="shared" si="36"/>
        <v/>
      </c>
      <c r="D164" s="32" t="s">
        <v>25</v>
      </c>
      <c r="E164" s="17"/>
      <c r="F164" s="18"/>
      <c r="G164" s="33"/>
      <c r="H164" s="33"/>
      <c r="I164" s="74"/>
      <c r="J164" s="74"/>
      <c r="K164" s="2"/>
      <c r="L164" s="2"/>
      <c r="M164" s="2"/>
      <c r="N164" s="2"/>
      <c r="O164" s="2"/>
      <c r="P164" s="2"/>
      <c r="Q164" s="2"/>
      <c r="R164" s="2"/>
      <c r="S164" s="2"/>
      <c r="T164" s="2"/>
      <c r="U164" s="2"/>
      <c r="V164" s="2"/>
      <c r="W164" s="2"/>
      <c r="X164" s="2"/>
      <c r="Y164" s="2"/>
      <c r="Z164" s="2"/>
    </row>
    <row r="165" spans="1:26" s="4" customFormat="1" ht="195" outlineLevel="1">
      <c r="A165" s="22">
        <v>545</v>
      </c>
      <c r="B165" s="24">
        <f t="shared" si="35"/>
        <v>545</v>
      </c>
      <c r="C165" s="24" t="str">
        <f t="shared" si="36"/>
        <v>IVF545</v>
      </c>
      <c r="D165" s="16" t="s">
        <v>255</v>
      </c>
      <c r="E165" s="11"/>
      <c r="F165" s="22" t="s">
        <v>10</v>
      </c>
      <c r="G165" s="25">
        <v>48000</v>
      </c>
      <c r="H165" s="25">
        <f t="shared" ref="H165:H198" si="40">ROUND(E165*G165,0)</f>
        <v>0</v>
      </c>
      <c r="I165" s="74"/>
      <c r="J165" s="74">
        <f t="shared" ref="J165" si="41">I165*E165</f>
        <v>0</v>
      </c>
      <c r="K165" s="2"/>
      <c r="L165" s="2"/>
      <c r="M165" s="2"/>
      <c r="N165" s="2"/>
      <c r="O165" s="2"/>
      <c r="P165" s="2"/>
      <c r="Q165" s="2"/>
      <c r="R165" s="2"/>
      <c r="S165" s="2"/>
      <c r="T165" s="2"/>
      <c r="U165" s="2"/>
      <c r="V165" s="2"/>
      <c r="W165" s="2"/>
      <c r="X165" s="2"/>
      <c r="Y165" s="2"/>
      <c r="Z165" s="2"/>
    </row>
    <row r="166" spans="1:26" s="4" customFormat="1" ht="195" outlineLevel="1">
      <c r="A166" s="22">
        <v>546</v>
      </c>
      <c r="B166" s="24">
        <f t="shared" si="35"/>
        <v>546</v>
      </c>
      <c r="C166" s="24" t="str">
        <f t="shared" si="36"/>
        <v>IVF546</v>
      </c>
      <c r="D166" s="16" t="s">
        <v>256</v>
      </c>
      <c r="E166" s="11"/>
      <c r="F166" s="22" t="s">
        <v>10</v>
      </c>
      <c r="G166" s="25">
        <v>40000</v>
      </c>
      <c r="H166" s="25">
        <f t="shared" si="40"/>
        <v>0</v>
      </c>
      <c r="I166" s="74"/>
      <c r="J166" s="74">
        <f>I166*E166</f>
        <v>0</v>
      </c>
      <c r="K166" s="2"/>
      <c r="L166" s="2"/>
      <c r="M166" s="2"/>
      <c r="N166" s="2"/>
      <c r="O166" s="2"/>
      <c r="P166" s="2"/>
      <c r="Q166" s="2"/>
      <c r="R166" s="2"/>
      <c r="S166" s="2"/>
      <c r="T166" s="2"/>
      <c r="U166" s="2"/>
      <c r="V166" s="2"/>
      <c r="W166" s="2"/>
      <c r="X166" s="2"/>
      <c r="Y166" s="2"/>
      <c r="Z166" s="2"/>
    </row>
    <row r="167" spans="1:26" s="4" customFormat="1" ht="338.45" customHeight="1" outlineLevel="1">
      <c r="A167" s="22">
        <v>547</v>
      </c>
      <c r="B167" s="24">
        <f t="shared" si="35"/>
        <v>547</v>
      </c>
      <c r="C167" s="24" t="str">
        <f t="shared" si="36"/>
        <v>IVF547</v>
      </c>
      <c r="D167" s="16" t="s">
        <v>257</v>
      </c>
      <c r="E167" s="11"/>
      <c r="F167" s="22" t="s">
        <v>10</v>
      </c>
      <c r="G167" s="25">
        <v>590000</v>
      </c>
      <c r="H167" s="25">
        <f t="shared" si="40"/>
        <v>0</v>
      </c>
      <c r="I167" s="74"/>
      <c r="J167" s="74">
        <f>I167*E167</f>
        <v>0</v>
      </c>
      <c r="K167" s="2"/>
      <c r="L167" s="2"/>
      <c r="M167" s="2"/>
      <c r="N167" s="2"/>
      <c r="O167" s="2"/>
      <c r="P167" s="2"/>
      <c r="Q167" s="2"/>
      <c r="R167" s="2"/>
      <c r="S167" s="2"/>
      <c r="T167" s="2"/>
      <c r="U167" s="2"/>
      <c r="V167" s="2"/>
      <c r="W167" s="2"/>
      <c r="X167" s="2"/>
      <c r="Y167" s="2"/>
      <c r="Z167" s="2"/>
    </row>
    <row r="168" spans="1:26" s="4" customFormat="1" ht="180" outlineLevel="1">
      <c r="A168" s="22">
        <v>548</v>
      </c>
      <c r="B168" s="24">
        <f t="shared" si="35"/>
        <v>548</v>
      </c>
      <c r="C168" s="24" t="str">
        <f t="shared" si="36"/>
        <v>IVF548</v>
      </c>
      <c r="D168" s="16" t="s">
        <v>258</v>
      </c>
      <c r="E168" s="11"/>
      <c r="F168" s="22" t="s">
        <v>10</v>
      </c>
      <c r="G168" s="25">
        <v>42000</v>
      </c>
      <c r="H168" s="25">
        <f t="shared" si="40"/>
        <v>0</v>
      </c>
      <c r="I168" s="74"/>
      <c r="J168" s="74">
        <f>I168*E168</f>
        <v>0</v>
      </c>
      <c r="K168" s="2"/>
      <c r="L168" s="2"/>
      <c r="M168" s="2"/>
      <c r="N168" s="2"/>
      <c r="O168" s="2"/>
      <c r="P168" s="2"/>
      <c r="Q168" s="2"/>
      <c r="R168" s="2"/>
      <c r="S168" s="2"/>
      <c r="T168" s="2"/>
      <c r="U168" s="2"/>
      <c r="V168" s="2"/>
      <c r="W168" s="2"/>
      <c r="X168" s="2"/>
      <c r="Y168" s="2"/>
      <c r="Z168" s="2"/>
    </row>
    <row r="169" spans="1:26" s="4" customFormat="1" ht="240" outlineLevel="1">
      <c r="A169" s="22">
        <v>549</v>
      </c>
      <c r="B169" s="24">
        <f t="shared" si="35"/>
        <v>549</v>
      </c>
      <c r="C169" s="24" t="str">
        <f t="shared" si="36"/>
        <v>IVF549</v>
      </c>
      <c r="D169" s="16" t="s">
        <v>259</v>
      </c>
      <c r="E169" s="11"/>
      <c r="F169" s="22" t="s">
        <v>10</v>
      </c>
      <c r="G169" s="25">
        <v>182000</v>
      </c>
      <c r="H169" s="25">
        <f t="shared" si="40"/>
        <v>0</v>
      </c>
      <c r="I169" s="74"/>
      <c r="J169" s="74">
        <f t="shared" ref="J169" si="42">I169*E169</f>
        <v>0</v>
      </c>
      <c r="K169" s="2"/>
      <c r="L169" s="2"/>
      <c r="M169" s="2"/>
      <c r="N169" s="2"/>
      <c r="O169" s="2"/>
      <c r="P169" s="2"/>
      <c r="Q169" s="2"/>
      <c r="R169" s="2"/>
      <c r="S169" s="2"/>
      <c r="T169" s="2"/>
      <c r="U169" s="2"/>
      <c r="V169" s="2"/>
      <c r="W169" s="2"/>
      <c r="X169" s="2"/>
      <c r="Y169" s="2"/>
      <c r="Z169" s="2"/>
    </row>
    <row r="170" spans="1:26" s="4" customFormat="1" ht="210" outlineLevel="1">
      <c r="A170" s="22">
        <v>550</v>
      </c>
      <c r="B170" s="24">
        <f t="shared" si="35"/>
        <v>550</v>
      </c>
      <c r="C170" s="24" t="str">
        <f t="shared" si="36"/>
        <v>IVF550</v>
      </c>
      <c r="D170" s="16" t="s">
        <v>260</v>
      </c>
      <c r="E170" s="11"/>
      <c r="F170" s="22" t="s">
        <v>10</v>
      </c>
      <c r="G170" s="25">
        <v>205000</v>
      </c>
      <c r="H170" s="25">
        <f t="shared" si="40"/>
        <v>0</v>
      </c>
      <c r="I170" s="74"/>
      <c r="J170" s="74">
        <f t="shared" ref="J170:J178" si="43">I170*E170</f>
        <v>0</v>
      </c>
      <c r="K170" s="2"/>
      <c r="L170" s="2"/>
      <c r="M170" s="2"/>
      <c r="N170" s="2"/>
      <c r="O170" s="2"/>
      <c r="P170" s="2"/>
      <c r="Q170" s="2"/>
      <c r="R170" s="2"/>
      <c r="S170" s="2"/>
      <c r="T170" s="2"/>
      <c r="U170" s="2"/>
      <c r="V170" s="2"/>
      <c r="W170" s="2"/>
      <c r="X170" s="2"/>
      <c r="Y170" s="2"/>
      <c r="Z170" s="2"/>
    </row>
    <row r="171" spans="1:26" s="4" customFormat="1" ht="195" outlineLevel="1">
      <c r="A171" s="22">
        <v>551</v>
      </c>
      <c r="B171" s="24">
        <f t="shared" si="35"/>
        <v>551</v>
      </c>
      <c r="C171" s="24" t="str">
        <f t="shared" si="36"/>
        <v>IVF551</v>
      </c>
      <c r="D171" s="16" t="s">
        <v>261</v>
      </c>
      <c r="E171" s="11"/>
      <c r="F171" s="22" t="s">
        <v>18</v>
      </c>
      <c r="G171" s="25">
        <v>1020</v>
      </c>
      <c r="H171" s="25">
        <f t="shared" si="40"/>
        <v>0</v>
      </c>
      <c r="I171" s="74"/>
      <c r="J171" s="74">
        <f t="shared" si="43"/>
        <v>0</v>
      </c>
      <c r="K171" s="2"/>
      <c r="L171" s="2"/>
      <c r="M171" s="2"/>
      <c r="N171" s="2"/>
      <c r="O171" s="2"/>
      <c r="P171" s="2"/>
      <c r="Q171" s="2"/>
      <c r="R171" s="2"/>
      <c r="S171" s="2"/>
      <c r="T171" s="2"/>
      <c r="U171" s="2"/>
      <c r="V171" s="2"/>
      <c r="W171" s="2"/>
      <c r="X171" s="2"/>
      <c r="Y171" s="2"/>
      <c r="Z171" s="2"/>
    </row>
    <row r="172" spans="1:26" s="4" customFormat="1" ht="195" outlineLevel="1">
      <c r="A172" s="22">
        <v>552</v>
      </c>
      <c r="B172" s="24">
        <f t="shared" si="35"/>
        <v>552</v>
      </c>
      <c r="C172" s="24" t="str">
        <f t="shared" si="36"/>
        <v>IVF552</v>
      </c>
      <c r="D172" s="16" t="s">
        <v>262</v>
      </c>
      <c r="E172" s="11"/>
      <c r="F172" s="22" t="s">
        <v>18</v>
      </c>
      <c r="G172" s="25">
        <v>1190</v>
      </c>
      <c r="H172" s="25">
        <f t="shared" si="40"/>
        <v>0</v>
      </c>
      <c r="I172" s="74"/>
      <c r="J172" s="74">
        <f t="shared" si="43"/>
        <v>0</v>
      </c>
      <c r="K172" s="2"/>
      <c r="L172" s="2"/>
      <c r="M172" s="2"/>
      <c r="N172" s="2"/>
      <c r="O172" s="2"/>
      <c r="P172" s="2"/>
      <c r="Q172" s="2"/>
      <c r="R172" s="2"/>
      <c r="S172" s="2"/>
      <c r="T172" s="2"/>
      <c r="U172" s="2"/>
      <c r="V172" s="2"/>
      <c r="W172" s="2"/>
      <c r="X172" s="2"/>
      <c r="Y172" s="2"/>
      <c r="Z172" s="2"/>
    </row>
    <row r="173" spans="1:26" s="4" customFormat="1" ht="60" outlineLevel="1">
      <c r="A173" s="22">
        <v>553</v>
      </c>
      <c r="B173" s="24">
        <f t="shared" si="35"/>
        <v>553</v>
      </c>
      <c r="C173" s="24" t="str">
        <f t="shared" si="36"/>
        <v>IVF553</v>
      </c>
      <c r="D173" s="16" t="s">
        <v>263</v>
      </c>
      <c r="E173" s="11"/>
      <c r="F173" s="22" t="s">
        <v>18</v>
      </c>
      <c r="G173" s="25">
        <v>670</v>
      </c>
      <c r="H173" s="25">
        <f t="shared" si="40"/>
        <v>0</v>
      </c>
      <c r="I173" s="74"/>
      <c r="J173" s="74">
        <f t="shared" si="43"/>
        <v>0</v>
      </c>
      <c r="K173" s="2"/>
      <c r="L173" s="2"/>
      <c r="M173" s="2"/>
      <c r="N173" s="2"/>
      <c r="O173" s="2"/>
      <c r="P173" s="2"/>
      <c r="Q173" s="2"/>
      <c r="R173" s="2"/>
      <c r="S173" s="2"/>
      <c r="T173" s="2"/>
      <c r="U173" s="2"/>
      <c r="V173" s="2"/>
      <c r="W173" s="2"/>
      <c r="X173" s="2"/>
      <c r="Y173" s="2"/>
      <c r="Z173" s="2"/>
    </row>
    <row r="174" spans="1:26" s="4" customFormat="1" ht="60" outlineLevel="1">
      <c r="A174" s="22">
        <v>554</v>
      </c>
      <c r="B174" s="24">
        <f t="shared" si="35"/>
        <v>554</v>
      </c>
      <c r="C174" s="24" t="str">
        <f t="shared" si="36"/>
        <v>IVF554</v>
      </c>
      <c r="D174" s="16" t="s">
        <v>264</v>
      </c>
      <c r="E174" s="11"/>
      <c r="F174" s="22" t="s">
        <v>18</v>
      </c>
      <c r="G174" s="25">
        <v>515</v>
      </c>
      <c r="H174" s="25">
        <f t="shared" si="40"/>
        <v>0</v>
      </c>
      <c r="I174" s="74"/>
      <c r="J174" s="74">
        <f t="shared" si="43"/>
        <v>0</v>
      </c>
      <c r="K174" s="2"/>
      <c r="L174" s="2"/>
      <c r="M174" s="2"/>
      <c r="N174" s="2"/>
      <c r="O174" s="2"/>
      <c r="P174" s="2"/>
      <c r="Q174" s="2"/>
      <c r="R174" s="2"/>
      <c r="S174" s="2"/>
      <c r="T174" s="2"/>
      <c r="U174" s="2"/>
      <c r="V174" s="2"/>
      <c r="W174" s="2"/>
      <c r="X174" s="2"/>
      <c r="Y174" s="2"/>
      <c r="Z174" s="2"/>
    </row>
    <row r="175" spans="1:26" s="4" customFormat="1" ht="180" outlineLevel="1">
      <c r="A175" s="22">
        <v>555</v>
      </c>
      <c r="B175" s="24">
        <f t="shared" si="35"/>
        <v>555</v>
      </c>
      <c r="C175" s="24" t="str">
        <f t="shared" si="36"/>
        <v>IVF555</v>
      </c>
      <c r="D175" s="16" t="s">
        <v>265</v>
      </c>
      <c r="E175" s="11"/>
      <c r="F175" s="22" t="s">
        <v>15</v>
      </c>
      <c r="G175" s="25">
        <v>2600</v>
      </c>
      <c r="H175" s="25">
        <f t="shared" si="40"/>
        <v>0</v>
      </c>
      <c r="I175" s="74"/>
      <c r="J175" s="74">
        <f t="shared" si="43"/>
        <v>0</v>
      </c>
      <c r="K175" s="2"/>
      <c r="L175" s="2"/>
      <c r="M175" s="2"/>
      <c r="N175" s="2"/>
      <c r="O175" s="2"/>
      <c r="P175" s="2"/>
      <c r="Q175" s="2"/>
      <c r="R175" s="2"/>
      <c r="S175" s="2"/>
      <c r="T175" s="2"/>
      <c r="U175" s="2"/>
      <c r="V175" s="2"/>
      <c r="W175" s="2"/>
      <c r="X175" s="2"/>
      <c r="Y175" s="2"/>
      <c r="Z175" s="2"/>
    </row>
    <row r="176" spans="1:26" s="4" customFormat="1" ht="180" outlineLevel="1">
      <c r="A176" s="22">
        <v>556</v>
      </c>
      <c r="B176" s="24">
        <f t="shared" si="35"/>
        <v>556</v>
      </c>
      <c r="C176" s="24" t="str">
        <f t="shared" si="36"/>
        <v>IVF556</v>
      </c>
      <c r="D176" s="16" t="s">
        <v>266</v>
      </c>
      <c r="E176" s="11"/>
      <c r="F176" s="22" t="s">
        <v>15</v>
      </c>
      <c r="G176" s="25">
        <v>2325</v>
      </c>
      <c r="H176" s="25">
        <f t="shared" si="40"/>
        <v>0</v>
      </c>
      <c r="I176" s="74"/>
      <c r="J176" s="74">
        <f t="shared" si="43"/>
        <v>0</v>
      </c>
      <c r="K176" s="2"/>
      <c r="L176" s="2"/>
      <c r="M176" s="2"/>
      <c r="N176" s="2"/>
      <c r="O176" s="2"/>
      <c r="P176" s="2"/>
      <c r="Q176" s="2"/>
      <c r="R176" s="2"/>
      <c r="S176" s="2"/>
      <c r="T176" s="2"/>
      <c r="U176" s="2"/>
      <c r="V176" s="2"/>
      <c r="W176" s="2"/>
      <c r="X176" s="2"/>
      <c r="Y176" s="2"/>
      <c r="Z176" s="2"/>
    </row>
    <row r="177" spans="1:26" s="4" customFormat="1" ht="45" outlineLevel="1">
      <c r="A177" s="22">
        <v>557</v>
      </c>
      <c r="B177" s="24">
        <f t="shared" si="35"/>
        <v>557</v>
      </c>
      <c r="C177" s="24" t="str">
        <f t="shared" si="36"/>
        <v>IVF557</v>
      </c>
      <c r="D177" s="16" t="s">
        <v>267</v>
      </c>
      <c r="E177" s="11"/>
      <c r="F177" s="22" t="s">
        <v>15</v>
      </c>
      <c r="G177" s="25">
        <v>15800</v>
      </c>
      <c r="H177" s="25">
        <f t="shared" si="40"/>
        <v>0</v>
      </c>
      <c r="I177" s="74"/>
      <c r="J177" s="74">
        <f t="shared" si="43"/>
        <v>0</v>
      </c>
      <c r="K177" s="2"/>
      <c r="L177" s="2"/>
      <c r="M177" s="2"/>
      <c r="N177" s="2"/>
      <c r="O177" s="2"/>
      <c r="P177" s="2"/>
      <c r="Q177" s="2"/>
      <c r="R177" s="2"/>
      <c r="S177" s="2"/>
      <c r="T177" s="2"/>
      <c r="U177" s="2"/>
      <c r="V177" s="2"/>
      <c r="W177" s="2"/>
      <c r="X177" s="2"/>
      <c r="Y177" s="2"/>
      <c r="Z177" s="2"/>
    </row>
    <row r="178" spans="1:26" s="4" customFormat="1" ht="45" outlineLevel="1">
      <c r="A178" s="22">
        <v>558</v>
      </c>
      <c r="B178" s="24">
        <f t="shared" si="35"/>
        <v>558</v>
      </c>
      <c r="C178" s="24" t="str">
        <f t="shared" si="36"/>
        <v>IVF558</v>
      </c>
      <c r="D178" s="16" t="s">
        <v>268</v>
      </c>
      <c r="E178" s="11"/>
      <c r="F178" s="22" t="s">
        <v>15</v>
      </c>
      <c r="G178" s="25">
        <v>25900</v>
      </c>
      <c r="H178" s="25">
        <f t="shared" si="40"/>
        <v>0</v>
      </c>
      <c r="I178" s="74"/>
      <c r="J178" s="74">
        <f t="shared" si="43"/>
        <v>0</v>
      </c>
      <c r="K178" s="2"/>
      <c r="L178" s="2"/>
      <c r="M178" s="2"/>
      <c r="N178" s="2"/>
      <c r="O178" s="2"/>
      <c r="P178" s="2"/>
      <c r="Q178" s="2"/>
      <c r="R178" s="2"/>
      <c r="S178" s="2"/>
      <c r="T178" s="2"/>
      <c r="U178" s="2"/>
      <c r="V178" s="2"/>
      <c r="W178" s="2"/>
      <c r="X178" s="2"/>
      <c r="Y178" s="2"/>
      <c r="Z178" s="2"/>
    </row>
    <row r="179" spans="1:26" s="4" customFormat="1" ht="30" outlineLevel="1">
      <c r="A179" s="22">
        <v>559</v>
      </c>
      <c r="B179" s="24">
        <f t="shared" si="35"/>
        <v>559</v>
      </c>
      <c r="C179" s="24" t="str">
        <f t="shared" si="36"/>
        <v>IVF559</v>
      </c>
      <c r="D179" s="16" t="s">
        <v>269</v>
      </c>
      <c r="E179" s="11"/>
      <c r="F179" s="22" t="s">
        <v>15</v>
      </c>
      <c r="G179" s="25">
        <v>26300</v>
      </c>
      <c r="H179" s="25">
        <f t="shared" si="40"/>
        <v>0</v>
      </c>
      <c r="I179" s="74"/>
      <c r="J179" s="74">
        <f t="shared" ref="J179" si="44">I179*E179</f>
        <v>0</v>
      </c>
      <c r="K179" s="2"/>
      <c r="L179" s="2"/>
      <c r="M179" s="2"/>
      <c r="N179" s="2"/>
      <c r="O179" s="2"/>
      <c r="P179" s="2"/>
      <c r="Q179" s="2"/>
      <c r="R179" s="2"/>
      <c r="S179" s="2"/>
      <c r="T179" s="2"/>
      <c r="U179" s="2"/>
      <c r="V179" s="2"/>
      <c r="W179" s="2"/>
      <c r="X179" s="2"/>
      <c r="Y179" s="2"/>
      <c r="Z179" s="2"/>
    </row>
    <row r="180" spans="1:26" s="4" customFormat="1" ht="30" outlineLevel="1">
      <c r="A180" s="22">
        <v>560</v>
      </c>
      <c r="B180" s="24">
        <f t="shared" si="35"/>
        <v>560</v>
      </c>
      <c r="C180" s="24" t="str">
        <f t="shared" si="36"/>
        <v>IVF560</v>
      </c>
      <c r="D180" s="16" t="s">
        <v>270</v>
      </c>
      <c r="E180" s="11"/>
      <c r="F180" s="22" t="s">
        <v>15</v>
      </c>
      <c r="G180" s="25">
        <v>8125</v>
      </c>
      <c r="H180" s="25">
        <f t="shared" si="40"/>
        <v>0</v>
      </c>
      <c r="I180" s="74"/>
      <c r="J180" s="74">
        <f t="shared" ref="J180" si="45">I180*E180</f>
        <v>0</v>
      </c>
      <c r="K180" s="2"/>
      <c r="L180" s="2"/>
      <c r="M180" s="2"/>
      <c r="N180" s="2"/>
      <c r="O180" s="2"/>
      <c r="P180" s="2"/>
      <c r="Q180" s="2"/>
      <c r="R180" s="2"/>
      <c r="S180" s="2"/>
      <c r="T180" s="2"/>
      <c r="U180" s="2"/>
      <c r="V180" s="2"/>
      <c r="W180" s="2"/>
      <c r="X180" s="2"/>
      <c r="Y180" s="2"/>
      <c r="Z180" s="2"/>
    </row>
    <row r="181" spans="1:26" s="4" customFormat="1" ht="45" outlineLevel="1">
      <c r="A181" s="22">
        <v>561</v>
      </c>
      <c r="B181" s="24">
        <f t="shared" si="35"/>
        <v>561</v>
      </c>
      <c r="C181" s="24" t="str">
        <f t="shared" si="36"/>
        <v>IVF561</v>
      </c>
      <c r="D181" s="16" t="s">
        <v>271</v>
      </c>
      <c r="E181" s="11"/>
      <c r="F181" s="22" t="s">
        <v>15</v>
      </c>
      <c r="G181" s="25">
        <v>7550</v>
      </c>
      <c r="H181" s="25">
        <f t="shared" si="40"/>
        <v>0</v>
      </c>
      <c r="I181" s="74"/>
      <c r="J181" s="74">
        <f>I181*E181</f>
        <v>0</v>
      </c>
      <c r="K181" s="2"/>
      <c r="L181" s="2"/>
      <c r="M181" s="2"/>
      <c r="N181" s="2"/>
      <c r="O181" s="2"/>
      <c r="P181" s="2"/>
      <c r="Q181" s="2"/>
      <c r="R181" s="2"/>
      <c r="S181" s="2"/>
      <c r="T181" s="2"/>
      <c r="U181" s="2"/>
      <c r="V181" s="2"/>
      <c r="W181" s="2"/>
      <c r="X181" s="2"/>
      <c r="Y181" s="2"/>
      <c r="Z181" s="2"/>
    </row>
    <row r="182" spans="1:26" s="4" customFormat="1" ht="60" outlineLevel="1">
      <c r="A182" s="22">
        <v>562</v>
      </c>
      <c r="B182" s="24">
        <f t="shared" si="35"/>
        <v>562</v>
      </c>
      <c r="C182" s="24" t="str">
        <f t="shared" si="36"/>
        <v>IVF562</v>
      </c>
      <c r="D182" s="16" t="s">
        <v>272</v>
      </c>
      <c r="E182" s="11"/>
      <c r="F182" s="22" t="s">
        <v>10</v>
      </c>
      <c r="G182" s="25">
        <v>10500</v>
      </c>
      <c r="H182" s="25">
        <f t="shared" si="40"/>
        <v>0</v>
      </c>
      <c r="I182" s="74"/>
      <c r="J182" s="74">
        <f t="shared" ref="J182" si="46">I182*E182</f>
        <v>0</v>
      </c>
      <c r="K182" s="2"/>
      <c r="L182" s="2"/>
      <c r="M182" s="2"/>
      <c r="N182" s="2"/>
      <c r="O182" s="2"/>
      <c r="P182" s="2"/>
      <c r="Q182" s="2"/>
      <c r="R182" s="2"/>
      <c r="S182" s="2"/>
      <c r="T182" s="2"/>
      <c r="U182" s="2"/>
      <c r="V182" s="2"/>
      <c r="W182" s="2"/>
      <c r="X182" s="2"/>
      <c r="Y182" s="2"/>
      <c r="Z182" s="2"/>
    </row>
    <row r="183" spans="1:26" s="4" customFormat="1" ht="60" outlineLevel="1">
      <c r="A183" s="22">
        <v>563</v>
      </c>
      <c r="B183" s="24">
        <f t="shared" si="35"/>
        <v>563</v>
      </c>
      <c r="C183" s="24" t="str">
        <f t="shared" si="36"/>
        <v>IVF563</v>
      </c>
      <c r="D183" s="16" t="s">
        <v>273</v>
      </c>
      <c r="E183" s="11"/>
      <c r="F183" s="22" t="s">
        <v>10</v>
      </c>
      <c r="G183" s="25">
        <v>12900</v>
      </c>
      <c r="H183" s="25">
        <f t="shared" si="40"/>
        <v>0</v>
      </c>
      <c r="I183" s="74"/>
      <c r="J183" s="74">
        <f>I183*E183</f>
        <v>0</v>
      </c>
      <c r="K183" s="2"/>
      <c r="L183" s="2"/>
      <c r="M183" s="2"/>
      <c r="N183" s="2"/>
      <c r="O183" s="2"/>
      <c r="P183" s="2"/>
      <c r="Q183" s="2"/>
      <c r="R183" s="2"/>
      <c r="S183" s="2"/>
      <c r="T183" s="2"/>
      <c r="U183" s="2"/>
      <c r="V183" s="2"/>
      <c r="W183" s="2"/>
      <c r="X183" s="2"/>
      <c r="Y183" s="2"/>
      <c r="Z183" s="2"/>
    </row>
    <row r="184" spans="1:26" s="4" customFormat="1" ht="45" outlineLevel="1">
      <c r="A184" s="22">
        <v>564</v>
      </c>
      <c r="B184" s="24">
        <f t="shared" si="35"/>
        <v>564</v>
      </c>
      <c r="C184" s="24" t="str">
        <f t="shared" si="36"/>
        <v>IVF564</v>
      </c>
      <c r="D184" s="16" t="s">
        <v>274</v>
      </c>
      <c r="E184" s="11"/>
      <c r="F184" s="22" t="s">
        <v>15</v>
      </c>
      <c r="G184" s="25">
        <v>10300</v>
      </c>
      <c r="H184" s="25">
        <f t="shared" si="40"/>
        <v>0</v>
      </c>
      <c r="I184" s="74"/>
      <c r="J184" s="74">
        <f>I184*E184</f>
        <v>0</v>
      </c>
      <c r="K184" s="2"/>
      <c r="L184" s="2"/>
      <c r="M184" s="2"/>
      <c r="N184" s="2"/>
      <c r="O184" s="2"/>
      <c r="P184" s="2"/>
      <c r="Q184" s="2"/>
      <c r="R184" s="2"/>
      <c r="S184" s="2"/>
      <c r="T184" s="2"/>
      <c r="U184" s="2"/>
      <c r="V184" s="2"/>
      <c r="W184" s="2"/>
      <c r="X184" s="2"/>
      <c r="Y184" s="2"/>
      <c r="Z184" s="2"/>
    </row>
    <row r="185" spans="1:26" s="4" customFormat="1" ht="75" outlineLevel="1">
      <c r="A185" s="22">
        <v>565</v>
      </c>
      <c r="B185" s="24">
        <f t="shared" si="35"/>
        <v>565</v>
      </c>
      <c r="C185" s="24" t="str">
        <f t="shared" si="36"/>
        <v>IVF565</v>
      </c>
      <c r="D185" s="16" t="s">
        <v>275</v>
      </c>
      <c r="E185" s="11"/>
      <c r="F185" s="22" t="s">
        <v>15</v>
      </c>
      <c r="G185" s="25">
        <v>1225</v>
      </c>
      <c r="H185" s="25">
        <f t="shared" si="40"/>
        <v>0</v>
      </c>
      <c r="I185" s="74"/>
      <c r="J185" s="74">
        <f>I185*E185</f>
        <v>0</v>
      </c>
      <c r="K185" s="2"/>
      <c r="L185" s="2"/>
      <c r="M185" s="2"/>
      <c r="N185" s="2"/>
      <c r="O185" s="2"/>
      <c r="P185" s="2"/>
      <c r="Q185" s="2"/>
      <c r="R185" s="2"/>
      <c r="S185" s="2"/>
      <c r="T185" s="2"/>
      <c r="U185" s="2"/>
      <c r="V185" s="2"/>
      <c r="W185" s="2"/>
      <c r="X185" s="2"/>
      <c r="Y185" s="2"/>
      <c r="Z185" s="2"/>
    </row>
    <row r="186" spans="1:26" s="4" customFormat="1" ht="75" outlineLevel="1">
      <c r="A186" s="22">
        <v>566</v>
      </c>
      <c r="B186" s="24">
        <f t="shared" si="35"/>
        <v>566</v>
      </c>
      <c r="C186" s="24" t="str">
        <f t="shared" si="36"/>
        <v>IVF566</v>
      </c>
      <c r="D186" s="16" t="s">
        <v>276</v>
      </c>
      <c r="E186" s="11"/>
      <c r="F186" s="22" t="s">
        <v>15</v>
      </c>
      <c r="G186" s="25">
        <v>1075</v>
      </c>
      <c r="H186" s="25">
        <f t="shared" si="40"/>
        <v>0</v>
      </c>
      <c r="I186" s="74"/>
      <c r="J186" s="74">
        <f>I186*E186</f>
        <v>0</v>
      </c>
      <c r="K186" s="2"/>
      <c r="L186" s="2"/>
      <c r="M186" s="2"/>
      <c r="N186" s="2"/>
      <c r="O186" s="2"/>
      <c r="P186" s="2"/>
      <c r="Q186" s="2"/>
      <c r="R186" s="2"/>
      <c r="S186" s="2"/>
      <c r="T186" s="2"/>
      <c r="U186" s="2"/>
      <c r="V186" s="2"/>
      <c r="W186" s="2"/>
      <c r="X186" s="2"/>
      <c r="Y186" s="2"/>
      <c r="Z186" s="2"/>
    </row>
    <row r="187" spans="1:26" s="4" customFormat="1" ht="60.75" customHeight="1" outlineLevel="1">
      <c r="A187" s="22">
        <v>567</v>
      </c>
      <c r="B187" s="24">
        <f t="shared" si="35"/>
        <v>567</v>
      </c>
      <c r="C187" s="24" t="str">
        <f t="shared" si="36"/>
        <v>IVF567</v>
      </c>
      <c r="D187" s="16" t="s">
        <v>277</v>
      </c>
      <c r="E187" s="11"/>
      <c r="F187" s="22" t="s">
        <v>15</v>
      </c>
      <c r="G187" s="25">
        <v>785</v>
      </c>
      <c r="H187" s="25">
        <f t="shared" si="40"/>
        <v>0</v>
      </c>
      <c r="I187" s="74"/>
      <c r="J187" s="74">
        <f t="shared" ref="J187" si="47">I187*E187</f>
        <v>0</v>
      </c>
      <c r="K187" s="2"/>
      <c r="L187" s="2"/>
      <c r="M187" s="2"/>
      <c r="N187" s="2"/>
      <c r="O187" s="2"/>
      <c r="P187" s="2"/>
      <c r="Q187" s="2"/>
      <c r="R187" s="2"/>
      <c r="S187" s="2"/>
      <c r="T187" s="2"/>
      <c r="U187" s="2"/>
      <c r="V187" s="2"/>
      <c r="W187" s="2"/>
      <c r="X187" s="2"/>
      <c r="Y187" s="2"/>
      <c r="Z187" s="2"/>
    </row>
    <row r="188" spans="1:26" s="4" customFormat="1" ht="60" outlineLevel="1">
      <c r="A188" s="22">
        <v>568</v>
      </c>
      <c r="B188" s="24">
        <f t="shared" si="35"/>
        <v>568</v>
      </c>
      <c r="C188" s="24" t="str">
        <f t="shared" si="36"/>
        <v>IVF568</v>
      </c>
      <c r="D188" s="16" t="s">
        <v>278</v>
      </c>
      <c r="E188" s="11"/>
      <c r="F188" s="22" t="s">
        <v>15</v>
      </c>
      <c r="G188" s="25">
        <v>660</v>
      </c>
      <c r="H188" s="25">
        <f t="shared" si="40"/>
        <v>0</v>
      </c>
      <c r="I188" s="74"/>
      <c r="J188" s="74">
        <f>I188*E188</f>
        <v>0</v>
      </c>
      <c r="K188" s="2"/>
      <c r="L188" s="2"/>
      <c r="M188" s="2"/>
      <c r="N188" s="2"/>
      <c r="O188" s="2"/>
      <c r="P188" s="2"/>
      <c r="Q188" s="2"/>
      <c r="R188" s="2"/>
      <c r="S188" s="2"/>
      <c r="T188" s="2"/>
      <c r="U188" s="2"/>
      <c r="V188" s="2"/>
      <c r="W188" s="2"/>
      <c r="X188" s="2"/>
      <c r="Y188" s="2"/>
      <c r="Z188" s="2"/>
    </row>
    <row r="189" spans="1:26" s="4" customFormat="1" ht="405" outlineLevel="1">
      <c r="A189" s="22">
        <v>569</v>
      </c>
      <c r="B189" s="24">
        <f t="shared" si="35"/>
        <v>569</v>
      </c>
      <c r="C189" s="24" t="str">
        <f t="shared" si="36"/>
        <v>IVF569</v>
      </c>
      <c r="D189" s="16" t="s">
        <v>279</v>
      </c>
      <c r="E189" s="11"/>
      <c r="F189" s="22" t="s">
        <v>26</v>
      </c>
      <c r="G189" s="25">
        <v>325000</v>
      </c>
      <c r="H189" s="25">
        <f t="shared" si="40"/>
        <v>0</v>
      </c>
      <c r="I189" s="74"/>
      <c r="J189" s="74">
        <f>I189*E189</f>
        <v>0</v>
      </c>
      <c r="K189" s="2"/>
      <c r="L189" s="2"/>
      <c r="M189" s="2"/>
      <c r="N189" s="2"/>
      <c r="O189" s="2"/>
      <c r="P189" s="2"/>
      <c r="Q189" s="2"/>
      <c r="R189" s="2"/>
      <c r="S189" s="2"/>
      <c r="T189" s="2"/>
      <c r="U189" s="2"/>
      <c r="V189" s="2"/>
      <c r="W189" s="2"/>
      <c r="X189" s="2"/>
      <c r="Y189" s="2"/>
      <c r="Z189" s="2"/>
    </row>
    <row r="190" spans="1:26" s="4" customFormat="1" ht="180" outlineLevel="1">
      <c r="A190" s="22">
        <v>570</v>
      </c>
      <c r="B190" s="24">
        <f t="shared" si="35"/>
        <v>570</v>
      </c>
      <c r="C190" s="24" t="str">
        <f t="shared" si="36"/>
        <v>IVF570</v>
      </c>
      <c r="D190" s="16" t="s">
        <v>280</v>
      </c>
      <c r="E190" s="11"/>
      <c r="F190" s="22" t="s">
        <v>10</v>
      </c>
      <c r="G190" s="25">
        <v>30700</v>
      </c>
      <c r="H190" s="25">
        <f t="shared" si="40"/>
        <v>0</v>
      </c>
      <c r="I190" s="74"/>
      <c r="J190" s="74">
        <f>I190*E190</f>
        <v>0</v>
      </c>
      <c r="K190" s="2"/>
      <c r="L190" s="2"/>
      <c r="M190" s="2"/>
      <c r="N190" s="2"/>
      <c r="O190" s="2"/>
      <c r="P190" s="2"/>
      <c r="Q190" s="2"/>
      <c r="R190" s="2"/>
      <c r="S190" s="2"/>
      <c r="T190" s="2"/>
      <c r="U190" s="2"/>
      <c r="V190" s="2"/>
      <c r="W190" s="2"/>
      <c r="X190" s="2"/>
      <c r="Y190" s="2"/>
      <c r="Z190" s="2"/>
    </row>
    <row r="191" spans="1:26" s="4" customFormat="1" ht="180" outlineLevel="1">
      <c r="A191" s="22">
        <v>571</v>
      </c>
      <c r="B191" s="24">
        <f t="shared" si="35"/>
        <v>571</v>
      </c>
      <c r="C191" s="24" t="str">
        <f t="shared" si="36"/>
        <v>IVF571</v>
      </c>
      <c r="D191" s="16" t="s">
        <v>281</v>
      </c>
      <c r="E191" s="11"/>
      <c r="F191" s="22" t="s">
        <v>10</v>
      </c>
      <c r="G191" s="25">
        <v>30700</v>
      </c>
      <c r="H191" s="25">
        <f t="shared" si="40"/>
        <v>0</v>
      </c>
      <c r="I191" s="74"/>
      <c r="J191" s="74">
        <f>I191*E191</f>
        <v>0</v>
      </c>
      <c r="K191" s="2"/>
      <c r="L191" s="2"/>
      <c r="M191" s="2"/>
      <c r="N191" s="2"/>
      <c r="O191" s="2"/>
      <c r="P191" s="2"/>
      <c r="Q191" s="2"/>
      <c r="R191" s="2"/>
      <c r="S191" s="2"/>
      <c r="T191" s="2"/>
      <c r="U191" s="2"/>
      <c r="V191" s="2"/>
      <c r="W191" s="2"/>
      <c r="X191" s="2"/>
      <c r="Y191" s="2"/>
      <c r="Z191" s="2"/>
    </row>
    <row r="192" spans="1:26" s="4" customFormat="1" ht="180" outlineLevel="1">
      <c r="A192" s="22">
        <v>572</v>
      </c>
      <c r="B192" s="24">
        <f t="shared" si="35"/>
        <v>572</v>
      </c>
      <c r="C192" s="24" t="str">
        <f t="shared" si="36"/>
        <v>IVF572</v>
      </c>
      <c r="D192" s="16" t="s">
        <v>111</v>
      </c>
      <c r="E192" s="11"/>
      <c r="F192" s="22" t="s">
        <v>10</v>
      </c>
      <c r="G192" s="25">
        <v>35000</v>
      </c>
      <c r="H192" s="25">
        <f t="shared" si="40"/>
        <v>0</v>
      </c>
      <c r="I192" s="74"/>
      <c r="J192" s="74"/>
      <c r="K192" s="2"/>
      <c r="L192" s="2"/>
      <c r="M192" s="2"/>
      <c r="N192" s="2"/>
      <c r="O192" s="2"/>
      <c r="P192" s="2"/>
      <c r="Q192" s="2"/>
      <c r="R192" s="2"/>
      <c r="S192" s="2"/>
      <c r="T192" s="2"/>
      <c r="U192" s="2"/>
      <c r="V192" s="2"/>
      <c r="W192" s="2"/>
      <c r="X192" s="2"/>
      <c r="Y192" s="2"/>
      <c r="Z192" s="2"/>
    </row>
    <row r="193" spans="1:26" s="4" customFormat="1" ht="180" outlineLevel="1">
      <c r="A193" s="22">
        <v>573</v>
      </c>
      <c r="B193" s="24">
        <f t="shared" si="35"/>
        <v>573</v>
      </c>
      <c r="C193" s="24" t="str">
        <f t="shared" si="36"/>
        <v>IVF573</v>
      </c>
      <c r="D193" s="16" t="s">
        <v>282</v>
      </c>
      <c r="E193" s="11"/>
      <c r="F193" s="22" t="s">
        <v>10</v>
      </c>
      <c r="G193" s="25">
        <v>35000</v>
      </c>
      <c r="H193" s="25">
        <f t="shared" si="40"/>
        <v>0</v>
      </c>
      <c r="I193" s="74"/>
      <c r="J193" s="74">
        <f t="shared" ref="J193" si="48">I193*E193</f>
        <v>0</v>
      </c>
      <c r="K193" s="2"/>
      <c r="L193" s="2"/>
      <c r="M193" s="2"/>
      <c r="N193" s="2"/>
      <c r="O193" s="2"/>
      <c r="P193" s="2"/>
      <c r="Q193" s="2"/>
      <c r="R193" s="2"/>
      <c r="S193" s="2"/>
      <c r="T193" s="2"/>
      <c r="U193" s="2"/>
      <c r="V193" s="2"/>
      <c r="W193" s="2"/>
      <c r="X193" s="2"/>
      <c r="Y193" s="2"/>
      <c r="Z193" s="2"/>
    </row>
    <row r="194" spans="1:26" s="4" customFormat="1" ht="180" outlineLevel="1">
      <c r="A194" s="22">
        <v>574</v>
      </c>
      <c r="B194" s="24">
        <f t="shared" si="35"/>
        <v>574</v>
      </c>
      <c r="C194" s="24" t="str">
        <f t="shared" si="36"/>
        <v>IVF574</v>
      </c>
      <c r="D194" s="16" t="s">
        <v>283</v>
      </c>
      <c r="E194" s="11"/>
      <c r="F194" s="22" t="s">
        <v>10</v>
      </c>
      <c r="G194" s="25">
        <v>50000</v>
      </c>
      <c r="H194" s="25">
        <f t="shared" si="40"/>
        <v>0</v>
      </c>
      <c r="I194" s="74"/>
      <c r="J194" s="74">
        <f>I194*E194</f>
        <v>0</v>
      </c>
      <c r="K194" s="2"/>
      <c r="L194" s="2"/>
      <c r="M194" s="2"/>
      <c r="N194" s="2"/>
      <c r="O194" s="2"/>
      <c r="P194" s="2"/>
      <c r="Q194" s="2"/>
      <c r="R194" s="2"/>
      <c r="S194" s="2"/>
      <c r="T194" s="2"/>
      <c r="U194" s="2"/>
      <c r="V194" s="2"/>
      <c r="W194" s="2"/>
      <c r="X194" s="2"/>
      <c r="Y194" s="2"/>
      <c r="Z194" s="2"/>
    </row>
    <row r="195" spans="1:26" s="4" customFormat="1" ht="300" outlineLevel="1">
      <c r="A195" s="22">
        <v>575</v>
      </c>
      <c r="B195" s="24">
        <f t="shared" si="35"/>
        <v>575</v>
      </c>
      <c r="C195" s="24" t="str">
        <f t="shared" si="36"/>
        <v>IVF575</v>
      </c>
      <c r="D195" s="16" t="s">
        <v>284</v>
      </c>
      <c r="E195" s="11"/>
      <c r="F195" s="22" t="s">
        <v>11</v>
      </c>
      <c r="G195" s="25">
        <v>400000</v>
      </c>
      <c r="H195" s="25">
        <f t="shared" si="40"/>
        <v>0</v>
      </c>
      <c r="I195" s="74"/>
      <c r="J195" s="74">
        <f>I195*E195</f>
        <v>0</v>
      </c>
      <c r="K195" s="2"/>
      <c r="L195" s="2"/>
      <c r="M195" s="2"/>
      <c r="N195" s="2"/>
      <c r="O195" s="2"/>
      <c r="P195" s="2"/>
      <c r="Q195" s="2"/>
      <c r="R195" s="2"/>
      <c r="S195" s="2"/>
      <c r="T195" s="2"/>
      <c r="U195" s="2"/>
      <c r="V195" s="2"/>
      <c r="W195" s="2"/>
      <c r="X195" s="2"/>
      <c r="Y195" s="2"/>
      <c r="Z195" s="2"/>
    </row>
    <row r="196" spans="1:26" s="4" customFormat="1" ht="60" outlineLevel="1">
      <c r="A196" s="22">
        <v>576</v>
      </c>
      <c r="B196" s="24">
        <f t="shared" si="35"/>
        <v>576</v>
      </c>
      <c r="C196" s="24" t="str">
        <f t="shared" si="36"/>
        <v>IVF576</v>
      </c>
      <c r="D196" s="16" t="s">
        <v>285</v>
      </c>
      <c r="E196" s="11"/>
      <c r="F196" s="22" t="s">
        <v>26</v>
      </c>
      <c r="G196" s="25">
        <v>6191</v>
      </c>
      <c r="H196" s="25">
        <f t="shared" si="40"/>
        <v>0</v>
      </c>
      <c r="I196" s="74"/>
      <c r="J196" s="74">
        <f t="shared" ref="J196" si="49">I196*E196</f>
        <v>0</v>
      </c>
      <c r="K196" s="2"/>
      <c r="L196" s="2"/>
      <c r="M196" s="2"/>
      <c r="N196" s="2"/>
      <c r="O196" s="2"/>
      <c r="P196" s="2"/>
      <c r="Q196" s="2"/>
      <c r="R196" s="2"/>
      <c r="S196" s="2"/>
      <c r="T196" s="2"/>
      <c r="U196" s="2"/>
      <c r="V196" s="2"/>
      <c r="W196" s="2"/>
      <c r="X196" s="2"/>
      <c r="Y196" s="2"/>
      <c r="Z196" s="2"/>
    </row>
    <row r="197" spans="1:26" s="4" customFormat="1" ht="60" outlineLevel="1">
      <c r="A197" s="22">
        <v>577</v>
      </c>
      <c r="B197" s="24">
        <f t="shared" si="35"/>
        <v>577</v>
      </c>
      <c r="C197" s="24" t="str">
        <f t="shared" si="36"/>
        <v>IVF577</v>
      </c>
      <c r="D197" s="16" t="s">
        <v>286</v>
      </c>
      <c r="E197" s="11"/>
      <c r="F197" s="22" t="s">
        <v>18</v>
      </c>
      <c r="G197" s="25">
        <v>320</v>
      </c>
      <c r="H197" s="25">
        <f t="shared" si="40"/>
        <v>0</v>
      </c>
      <c r="I197" s="74"/>
      <c r="J197" s="74">
        <f t="shared" ref="J197" si="50">I197*E197</f>
        <v>0</v>
      </c>
      <c r="K197" s="2"/>
      <c r="L197" s="2"/>
      <c r="M197" s="2"/>
      <c r="N197" s="2"/>
      <c r="O197" s="2"/>
      <c r="P197" s="2"/>
      <c r="Q197" s="2"/>
      <c r="R197" s="2"/>
      <c r="S197" s="2"/>
      <c r="T197" s="2"/>
      <c r="U197" s="2"/>
      <c r="V197" s="2"/>
      <c r="W197" s="2"/>
      <c r="X197" s="2"/>
      <c r="Y197" s="2"/>
      <c r="Z197" s="2"/>
    </row>
    <row r="198" spans="1:26" s="4" customFormat="1" ht="60" outlineLevel="1">
      <c r="A198" s="22">
        <v>578</v>
      </c>
      <c r="B198" s="24">
        <f t="shared" si="35"/>
        <v>578</v>
      </c>
      <c r="C198" s="24" t="str">
        <f t="shared" si="36"/>
        <v>IVF578</v>
      </c>
      <c r="D198" s="16" t="s">
        <v>287</v>
      </c>
      <c r="E198" s="11"/>
      <c r="F198" s="22" t="s">
        <v>18</v>
      </c>
      <c r="G198" s="25">
        <v>255</v>
      </c>
      <c r="H198" s="25">
        <f t="shared" si="40"/>
        <v>0</v>
      </c>
      <c r="I198" s="74"/>
      <c r="J198" s="74">
        <f t="shared" ref="J198" si="51">I198*E198</f>
        <v>0</v>
      </c>
      <c r="K198" s="2"/>
      <c r="L198" s="2"/>
      <c r="M198" s="2"/>
      <c r="N198" s="2"/>
      <c r="O198" s="2"/>
      <c r="P198" s="2"/>
      <c r="Q198" s="2"/>
      <c r="R198" s="2"/>
      <c r="S198" s="2"/>
      <c r="T198" s="2"/>
      <c r="U198" s="2"/>
      <c r="V198" s="2"/>
      <c r="W198" s="2"/>
      <c r="X198" s="2"/>
      <c r="Y198" s="2"/>
      <c r="Z198" s="2"/>
    </row>
    <row r="199" spans="1:26" s="4" customFormat="1" ht="15.75">
      <c r="A199" s="18"/>
      <c r="B199" s="24"/>
      <c r="C199" s="24" t="str">
        <f t="shared" si="36"/>
        <v/>
      </c>
      <c r="D199" s="16"/>
      <c r="E199" s="17"/>
      <c r="F199" s="18"/>
      <c r="G199" s="30" t="s">
        <v>12</v>
      </c>
      <c r="H199" s="31">
        <f>SUM(H165:H198)</f>
        <v>0</v>
      </c>
      <c r="I199" s="74"/>
      <c r="J199" s="31">
        <f>SUM(J165:J198)</f>
        <v>0</v>
      </c>
      <c r="K199" s="2"/>
      <c r="L199" s="2"/>
      <c r="M199" s="2"/>
      <c r="N199" s="2"/>
      <c r="O199" s="2"/>
      <c r="P199" s="2"/>
      <c r="Q199" s="2"/>
      <c r="R199" s="2"/>
      <c r="S199" s="2"/>
      <c r="T199" s="2"/>
      <c r="U199" s="2"/>
      <c r="V199" s="2"/>
      <c r="W199" s="2"/>
      <c r="X199" s="2"/>
      <c r="Y199" s="2"/>
      <c r="Z199" s="2"/>
    </row>
    <row r="200" spans="1:26" s="4" customFormat="1" ht="18.75">
      <c r="A200" s="22"/>
      <c r="B200" s="24"/>
      <c r="C200" s="24" t="str">
        <f t="shared" si="36"/>
        <v/>
      </c>
      <c r="D200" s="32" t="s">
        <v>27</v>
      </c>
      <c r="E200" s="11"/>
      <c r="F200" s="22"/>
      <c r="G200" s="28"/>
      <c r="H200" s="28"/>
      <c r="I200" s="74"/>
      <c r="J200" s="74"/>
      <c r="K200" s="2"/>
      <c r="L200" s="2"/>
      <c r="M200" s="2"/>
      <c r="N200" s="2"/>
      <c r="O200" s="2"/>
      <c r="P200" s="2"/>
      <c r="Q200" s="2"/>
      <c r="R200" s="2"/>
      <c r="S200" s="2"/>
      <c r="T200" s="2"/>
      <c r="U200" s="2"/>
      <c r="V200" s="2"/>
      <c r="W200" s="2"/>
      <c r="X200" s="2"/>
      <c r="Y200" s="2"/>
      <c r="Z200" s="2"/>
    </row>
    <row r="201" spans="1:26" s="4" customFormat="1" ht="45" outlineLevel="1">
      <c r="A201" s="22">
        <v>579</v>
      </c>
      <c r="B201" s="24">
        <f t="shared" si="35"/>
        <v>579</v>
      </c>
      <c r="C201" s="24" t="str">
        <f t="shared" si="36"/>
        <v>IVF579</v>
      </c>
      <c r="D201" s="16" t="s">
        <v>288</v>
      </c>
      <c r="E201" s="11"/>
      <c r="F201" s="22" t="s">
        <v>26</v>
      </c>
      <c r="G201" s="25">
        <v>20750</v>
      </c>
      <c r="H201" s="25">
        <f t="shared" ref="H201:H217" si="52">ROUND(E201*G201,0)</f>
        <v>0</v>
      </c>
      <c r="I201" s="74"/>
      <c r="J201" s="74">
        <f>I201*E201</f>
        <v>0</v>
      </c>
      <c r="K201" s="2"/>
      <c r="L201" s="2"/>
      <c r="M201" s="2"/>
      <c r="N201" s="2"/>
      <c r="O201" s="2"/>
      <c r="P201" s="2"/>
      <c r="Q201" s="2"/>
      <c r="R201" s="2"/>
      <c r="S201" s="2"/>
      <c r="T201" s="2"/>
      <c r="U201" s="2"/>
      <c r="V201" s="2"/>
      <c r="W201" s="2"/>
      <c r="X201" s="2"/>
      <c r="Y201" s="2"/>
      <c r="Z201" s="2"/>
    </row>
    <row r="202" spans="1:26" s="4" customFormat="1" ht="60" customHeight="1" outlineLevel="1">
      <c r="A202" s="22">
        <v>580</v>
      </c>
      <c r="B202" s="24">
        <f t="shared" si="35"/>
        <v>580</v>
      </c>
      <c r="C202" s="24" t="str">
        <f t="shared" si="36"/>
        <v>IVF580</v>
      </c>
      <c r="D202" s="16" t="s">
        <v>289</v>
      </c>
      <c r="E202" s="11"/>
      <c r="F202" s="22" t="s">
        <v>28</v>
      </c>
      <c r="G202" s="25">
        <v>2506</v>
      </c>
      <c r="H202" s="25">
        <f t="shared" si="52"/>
        <v>0</v>
      </c>
      <c r="I202" s="74"/>
      <c r="J202" s="74">
        <f t="shared" ref="J202" si="53">I202*E202</f>
        <v>0</v>
      </c>
      <c r="K202" s="2"/>
      <c r="L202" s="2"/>
      <c r="M202" s="2"/>
      <c r="N202" s="2"/>
      <c r="O202" s="2"/>
      <c r="P202" s="2"/>
      <c r="Q202" s="2"/>
      <c r="R202" s="2"/>
      <c r="S202" s="2"/>
      <c r="T202" s="2"/>
      <c r="U202" s="2"/>
      <c r="V202" s="2"/>
      <c r="W202" s="2"/>
      <c r="X202" s="2"/>
      <c r="Y202" s="2"/>
      <c r="Z202" s="2"/>
    </row>
    <row r="203" spans="1:26" s="4" customFormat="1" ht="60" customHeight="1" outlineLevel="1">
      <c r="A203" s="22">
        <v>581</v>
      </c>
      <c r="B203" s="24">
        <f t="shared" ref="B203:B217" si="54">A203</f>
        <v>581</v>
      </c>
      <c r="C203" s="24" t="str">
        <f t="shared" ref="C203:C217" si="55">IF(ISBLANK(B203),"","IVF"&amp;B203)</f>
        <v>IVF581</v>
      </c>
      <c r="D203" s="16" t="s">
        <v>290</v>
      </c>
      <c r="E203" s="11"/>
      <c r="F203" s="22" t="s">
        <v>28</v>
      </c>
      <c r="G203" s="25">
        <v>1805</v>
      </c>
      <c r="H203" s="25">
        <f t="shared" si="52"/>
        <v>0</v>
      </c>
      <c r="I203" s="74"/>
      <c r="J203" s="74">
        <f t="shared" ref="J203" si="56">I203*E203</f>
        <v>0</v>
      </c>
      <c r="K203" s="2"/>
      <c r="L203" s="2"/>
      <c r="M203" s="2"/>
      <c r="N203" s="2"/>
      <c r="O203" s="2"/>
      <c r="P203" s="2"/>
      <c r="Q203" s="2"/>
      <c r="R203" s="2"/>
      <c r="S203" s="2"/>
      <c r="T203" s="2"/>
      <c r="U203" s="2"/>
      <c r="V203" s="2"/>
      <c r="W203" s="2"/>
      <c r="X203" s="2"/>
      <c r="Y203" s="2"/>
      <c r="Z203" s="2"/>
    </row>
    <row r="204" spans="1:26" s="4" customFormat="1" ht="60" outlineLevel="1">
      <c r="A204" s="22">
        <v>582</v>
      </c>
      <c r="B204" s="24">
        <f t="shared" si="54"/>
        <v>582</v>
      </c>
      <c r="C204" s="24" t="str">
        <f t="shared" si="55"/>
        <v>IVF582</v>
      </c>
      <c r="D204" s="16" t="s">
        <v>291</v>
      </c>
      <c r="E204" s="11"/>
      <c r="F204" s="22" t="s">
        <v>26</v>
      </c>
      <c r="G204" s="25">
        <v>13250</v>
      </c>
      <c r="H204" s="25">
        <f t="shared" si="52"/>
        <v>0</v>
      </c>
      <c r="I204" s="74"/>
      <c r="J204" s="74">
        <f>I204*E204</f>
        <v>0</v>
      </c>
      <c r="K204" s="2"/>
      <c r="L204" s="2"/>
      <c r="M204" s="2"/>
      <c r="N204" s="2"/>
      <c r="O204" s="2"/>
      <c r="P204" s="2"/>
      <c r="Q204" s="2"/>
      <c r="R204" s="2"/>
      <c r="S204" s="2"/>
      <c r="T204" s="2"/>
      <c r="U204" s="2"/>
      <c r="V204" s="2"/>
      <c r="W204" s="2"/>
      <c r="X204" s="2"/>
      <c r="Y204" s="2"/>
      <c r="Z204" s="2"/>
    </row>
    <row r="205" spans="1:26" s="4" customFormat="1" ht="60" outlineLevel="1">
      <c r="A205" s="22">
        <v>583</v>
      </c>
      <c r="B205" s="24">
        <f t="shared" si="54"/>
        <v>583</v>
      </c>
      <c r="C205" s="24" t="str">
        <f t="shared" si="55"/>
        <v>IVF583</v>
      </c>
      <c r="D205" s="16" t="s">
        <v>292</v>
      </c>
      <c r="E205" s="11"/>
      <c r="F205" s="22" t="s">
        <v>28</v>
      </c>
      <c r="G205" s="25">
        <v>2506</v>
      </c>
      <c r="H205" s="25">
        <f t="shared" si="52"/>
        <v>0</v>
      </c>
      <c r="I205" s="74"/>
      <c r="J205" s="74">
        <f>I205*E205</f>
        <v>0</v>
      </c>
      <c r="K205" s="2"/>
      <c r="L205" s="2"/>
      <c r="M205" s="2"/>
      <c r="N205" s="2"/>
      <c r="O205" s="2"/>
      <c r="P205" s="2"/>
      <c r="Q205" s="2"/>
      <c r="R205" s="2"/>
      <c r="S205" s="2"/>
      <c r="T205" s="2"/>
      <c r="U205" s="2"/>
      <c r="V205" s="2"/>
      <c r="W205" s="2"/>
      <c r="X205" s="2"/>
      <c r="Y205" s="2"/>
      <c r="Z205" s="2"/>
    </row>
    <row r="206" spans="1:26" s="4" customFormat="1" ht="45" outlineLevel="1">
      <c r="A206" s="22">
        <v>584</v>
      </c>
      <c r="B206" s="24">
        <f t="shared" si="54"/>
        <v>584</v>
      </c>
      <c r="C206" s="24" t="str">
        <f t="shared" si="55"/>
        <v>IVF584</v>
      </c>
      <c r="D206" s="16" t="s">
        <v>293</v>
      </c>
      <c r="E206" s="11"/>
      <c r="F206" s="22" t="s">
        <v>26</v>
      </c>
      <c r="G206" s="25">
        <v>20750</v>
      </c>
      <c r="H206" s="25">
        <f t="shared" si="52"/>
        <v>0</v>
      </c>
      <c r="I206" s="74"/>
      <c r="J206" s="74">
        <f>I206*E206</f>
        <v>0</v>
      </c>
      <c r="K206" s="2"/>
      <c r="L206" s="2"/>
      <c r="M206" s="2"/>
      <c r="N206" s="2"/>
      <c r="O206" s="2"/>
      <c r="P206" s="2"/>
      <c r="Q206" s="2"/>
      <c r="R206" s="2"/>
      <c r="S206" s="2"/>
      <c r="T206" s="2"/>
      <c r="U206" s="2"/>
      <c r="V206" s="2"/>
      <c r="W206" s="2"/>
      <c r="X206" s="2"/>
      <c r="Y206" s="2"/>
      <c r="Z206" s="2"/>
    </row>
    <row r="207" spans="1:26" s="4" customFormat="1" ht="60" outlineLevel="1">
      <c r="A207" s="22">
        <v>585</v>
      </c>
      <c r="B207" s="24">
        <f t="shared" si="54"/>
        <v>585</v>
      </c>
      <c r="C207" s="24" t="str">
        <f t="shared" si="55"/>
        <v>IVF585</v>
      </c>
      <c r="D207" s="16" t="s">
        <v>294</v>
      </c>
      <c r="E207" s="11"/>
      <c r="F207" s="22" t="s">
        <v>28</v>
      </c>
      <c r="G207" s="25">
        <v>2506</v>
      </c>
      <c r="H207" s="25">
        <f t="shared" si="52"/>
        <v>0</v>
      </c>
      <c r="I207" s="74"/>
      <c r="J207" s="74">
        <f t="shared" ref="J207" si="57">I207*E207</f>
        <v>0</v>
      </c>
      <c r="K207" s="2"/>
      <c r="L207" s="2"/>
      <c r="M207" s="2"/>
      <c r="N207" s="2"/>
      <c r="O207" s="2"/>
      <c r="P207" s="2"/>
      <c r="Q207" s="2"/>
      <c r="R207" s="2"/>
      <c r="S207" s="2"/>
      <c r="T207" s="2"/>
      <c r="U207" s="2"/>
      <c r="V207" s="2"/>
      <c r="W207" s="2"/>
      <c r="X207" s="2"/>
      <c r="Y207" s="2"/>
      <c r="Z207" s="2"/>
    </row>
    <row r="208" spans="1:26" s="4" customFormat="1" ht="30" customHeight="1" outlineLevel="1">
      <c r="A208" s="22">
        <v>586</v>
      </c>
      <c r="B208" s="24">
        <f t="shared" si="54"/>
        <v>586</v>
      </c>
      <c r="C208" s="24" t="str">
        <f t="shared" si="55"/>
        <v>IVF586</v>
      </c>
      <c r="D208" s="16" t="s">
        <v>295</v>
      </c>
      <c r="E208" s="11"/>
      <c r="F208" s="22" t="s">
        <v>18</v>
      </c>
      <c r="G208" s="25">
        <v>642</v>
      </c>
      <c r="H208" s="25">
        <f t="shared" si="52"/>
        <v>0</v>
      </c>
      <c r="I208" s="74"/>
      <c r="J208" s="74">
        <f t="shared" ref="J208" si="58">I208*E208</f>
        <v>0</v>
      </c>
      <c r="K208" s="2"/>
      <c r="L208" s="2"/>
      <c r="M208" s="2"/>
      <c r="N208" s="2"/>
      <c r="O208" s="2"/>
      <c r="P208" s="2"/>
      <c r="Q208" s="2"/>
      <c r="R208" s="2"/>
      <c r="S208" s="2"/>
      <c r="T208" s="2"/>
      <c r="U208" s="2"/>
      <c r="V208" s="2"/>
      <c r="W208" s="2"/>
      <c r="X208" s="2"/>
      <c r="Y208" s="2"/>
      <c r="Z208" s="2"/>
    </row>
    <row r="209" spans="1:26" s="4" customFormat="1" ht="30" customHeight="1" outlineLevel="1">
      <c r="A209" s="22">
        <v>587</v>
      </c>
      <c r="B209" s="24">
        <f t="shared" si="54"/>
        <v>587</v>
      </c>
      <c r="C209" s="24" t="str">
        <f t="shared" si="55"/>
        <v>IVF587</v>
      </c>
      <c r="D209" s="16" t="s">
        <v>296</v>
      </c>
      <c r="E209" s="11"/>
      <c r="F209" s="22" t="s">
        <v>18</v>
      </c>
      <c r="G209" s="25">
        <v>824</v>
      </c>
      <c r="H209" s="25">
        <f t="shared" si="52"/>
        <v>0</v>
      </c>
      <c r="I209" s="74"/>
      <c r="J209" s="74">
        <f t="shared" ref="J209" si="59">I209*E209</f>
        <v>0</v>
      </c>
      <c r="K209" s="2"/>
      <c r="L209" s="2"/>
      <c r="M209" s="2"/>
      <c r="N209" s="2"/>
      <c r="O209" s="2"/>
      <c r="P209" s="2"/>
      <c r="Q209" s="2"/>
      <c r="R209" s="2"/>
      <c r="S209" s="2"/>
      <c r="T209" s="2"/>
      <c r="U209" s="2"/>
      <c r="V209" s="2"/>
      <c r="W209" s="2"/>
      <c r="X209" s="2"/>
      <c r="Y209" s="2"/>
      <c r="Z209" s="2"/>
    </row>
    <row r="210" spans="1:26" s="4" customFormat="1" ht="30" customHeight="1" outlineLevel="1">
      <c r="A210" s="22">
        <v>588</v>
      </c>
      <c r="B210" s="24">
        <f t="shared" si="54"/>
        <v>588</v>
      </c>
      <c r="C210" s="24" t="str">
        <f t="shared" si="55"/>
        <v>IVF588</v>
      </c>
      <c r="D210" s="16" t="s">
        <v>297</v>
      </c>
      <c r="E210" s="11"/>
      <c r="F210" s="22" t="s">
        <v>18</v>
      </c>
      <c r="G210" s="25">
        <v>1191</v>
      </c>
      <c r="H210" s="25">
        <f t="shared" si="52"/>
        <v>0</v>
      </c>
      <c r="I210" s="74"/>
      <c r="J210" s="74">
        <f t="shared" ref="J210" si="60">I210*E210</f>
        <v>0</v>
      </c>
      <c r="K210" s="2"/>
      <c r="L210" s="2"/>
      <c r="M210" s="2"/>
      <c r="N210" s="2"/>
      <c r="O210" s="2"/>
      <c r="P210" s="2"/>
      <c r="Q210" s="2"/>
      <c r="R210" s="2"/>
      <c r="S210" s="2"/>
      <c r="T210" s="2"/>
      <c r="U210" s="2"/>
      <c r="V210" s="2"/>
      <c r="W210" s="2"/>
      <c r="X210" s="2"/>
      <c r="Y210" s="2"/>
      <c r="Z210" s="2"/>
    </row>
    <row r="211" spans="1:26" s="4" customFormat="1" ht="30" customHeight="1" outlineLevel="1">
      <c r="A211" s="22">
        <v>589</v>
      </c>
      <c r="B211" s="24">
        <f t="shared" si="54"/>
        <v>589</v>
      </c>
      <c r="C211" s="24" t="str">
        <f t="shared" si="55"/>
        <v>IVF589</v>
      </c>
      <c r="D211" s="16" t="s">
        <v>298</v>
      </c>
      <c r="E211" s="11"/>
      <c r="F211" s="22" t="s">
        <v>18</v>
      </c>
      <c r="G211" s="25">
        <v>1473</v>
      </c>
      <c r="H211" s="25">
        <f t="shared" si="52"/>
        <v>0</v>
      </c>
      <c r="I211" s="74"/>
      <c r="J211" s="74">
        <f t="shared" ref="J211" si="61">I211*E211</f>
        <v>0</v>
      </c>
      <c r="K211" s="2"/>
      <c r="L211" s="2"/>
      <c r="M211" s="2"/>
      <c r="N211" s="2"/>
      <c r="O211" s="2"/>
      <c r="P211" s="2"/>
      <c r="Q211" s="2"/>
      <c r="R211" s="2"/>
      <c r="S211" s="2"/>
      <c r="T211" s="2"/>
      <c r="U211" s="2"/>
      <c r="V211" s="2"/>
      <c r="W211" s="2"/>
      <c r="X211" s="2"/>
      <c r="Y211" s="2"/>
      <c r="Z211" s="2"/>
    </row>
    <row r="212" spans="1:26" s="4" customFormat="1" ht="60" outlineLevel="1">
      <c r="A212" s="22">
        <v>590</v>
      </c>
      <c r="B212" s="24">
        <f t="shared" si="54"/>
        <v>590</v>
      </c>
      <c r="C212" s="24" t="str">
        <f t="shared" si="55"/>
        <v>IVF590</v>
      </c>
      <c r="D212" s="16" t="s">
        <v>299</v>
      </c>
      <c r="E212" s="11"/>
      <c r="F212" s="22" t="s">
        <v>28</v>
      </c>
      <c r="G212" s="25">
        <v>275000</v>
      </c>
      <c r="H212" s="25">
        <f t="shared" si="52"/>
        <v>0</v>
      </c>
      <c r="I212" s="74"/>
      <c r="J212" s="74">
        <f>I212*E212</f>
        <v>0</v>
      </c>
      <c r="K212" s="2"/>
      <c r="L212" s="2"/>
      <c r="M212" s="2"/>
      <c r="N212" s="2"/>
      <c r="O212" s="2"/>
      <c r="P212" s="2"/>
      <c r="Q212" s="2"/>
      <c r="R212" s="2"/>
      <c r="S212" s="2"/>
      <c r="T212" s="2"/>
      <c r="U212" s="2"/>
      <c r="V212" s="2"/>
      <c r="W212" s="2"/>
      <c r="X212" s="2"/>
      <c r="Y212" s="2"/>
      <c r="Z212" s="2"/>
    </row>
    <row r="213" spans="1:26" s="4" customFormat="1" ht="75" outlineLevel="1">
      <c r="A213" s="22">
        <v>591</v>
      </c>
      <c r="B213" s="24">
        <f t="shared" si="54"/>
        <v>591</v>
      </c>
      <c r="C213" s="24" t="str">
        <f t="shared" si="55"/>
        <v>IVF591</v>
      </c>
      <c r="D213" s="16" t="s">
        <v>300</v>
      </c>
      <c r="E213" s="11"/>
      <c r="F213" s="22" t="s">
        <v>28</v>
      </c>
      <c r="G213" s="25">
        <v>375000</v>
      </c>
      <c r="H213" s="25">
        <f t="shared" si="52"/>
        <v>0</v>
      </c>
      <c r="I213" s="74"/>
      <c r="J213" s="74">
        <f>I213*E213</f>
        <v>0</v>
      </c>
      <c r="K213" s="2"/>
      <c r="L213" s="2"/>
      <c r="M213" s="2"/>
      <c r="N213" s="2"/>
      <c r="O213" s="2"/>
      <c r="P213" s="2"/>
      <c r="Q213" s="2"/>
      <c r="R213" s="2"/>
      <c r="S213" s="2"/>
      <c r="T213" s="2"/>
      <c r="U213" s="2"/>
      <c r="V213" s="2"/>
      <c r="W213" s="2"/>
      <c r="X213" s="2"/>
      <c r="Y213" s="2"/>
      <c r="Z213" s="2"/>
    </row>
    <row r="214" spans="1:26" s="4" customFormat="1" ht="45" customHeight="1" outlineLevel="1">
      <c r="A214" s="22">
        <v>592</v>
      </c>
      <c r="B214" s="24">
        <f t="shared" si="54"/>
        <v>592</v>
      </c>
      <c r="C214" s="24" t="str">
        <f t="shared" si="55"/>
        <v>IVF592</v>
      </c>
      <c r="D214" s="16" t="s">
        <v>301</v>
      </c>
      <c r="E214" s="11"/>
      <c r="F214" s="22" t="s">
        <v>28</v>
      </c>
      <c r="G214" s="25">
        <v>1938</v>
      </c>
      <c r="H214" s="25">
        <f t="shared" si="52"/>
        <v>0</v>
      </c>
      <c r="I214" s="74"/>
      <c r="J214" s="74">
        <f t="shared" ref="J214" si="62">I214*E214</f>
        <v>0</v>
      </c>
      <c r="K214" s="2"/>
      <c r="L214" s="2"/>
      <c r="M214" s="2"/>
      <c r="N214" s="2"/>
      <c r="O214" s="2"/>
      <c r="P214" s="2"/>
      <c r="Q214" s="2"/>
      <c r="R214" s="2"/>
      <c r="S214" s="2"/>
      <c r="T214" s="2"/>
      <c r="U214" s="2"/>
      <c r="V214" s="2"/>
      <c r="W214" s="2"/>
      <c r="X214" s="2"/>
      <c r="Y214" s="2"/>
      <c r="Z214" s="2"/>
    </row>
    <row r="215" spans="1:26" s="4" customFormat="1" ht="45" outlineLevel="1">
      <c r="A215" s="22">
        <v>593</v>
      </c>
      <c r="B215" s="24">
        <f t="shared" si="54"/>
        <v>593</v>
      </c>
      <c r="C215" s="24" t="str">
        <f t="shared" si="55"/>
        <v>IVF593</v>
      </c>
      <c r="D215" s="16" t="s">
        <v>302</v>
      </c>
      <c r="E215" s="11"/>
      <c r="F215" s="22" t="s">
        <v>28</v>
      </c>
      <c r="G215" s="25">
        <v>2740</v>
      </c>
      <c r="H215" s="25">
        <f t="shared" si="52"/>
        <v>0</v>
      </c>
      <c r="I215" s="74"/>
      <c r="J215" s="74">
        <f>I215*E215</f>
        <v>0</v>
      </c>
      <c r="K215" s="2"/>
      <c r="L215" s="2"/>
      <c r="M215" s="2"/>
      <c r="N215" s="2"/>
      <c r="O215" s="2"/>
      <c r="P215" s="2"/>
      <c r="Q215" s="2"/>
      <c r="R215" s="2"/>
      <c r="S215" s="2"/>
      <c r="T215" s="2"/>
      <c r="U215" s="2"/>
      <c r="V215" s="2"/>
      <c r="W215" s="2"/>
      <c r="X215" s="2"/>
      <c r="Y215" s="2"/>
      <c r="Z215" s="2"/>
    </row>
    <row r="216" spans="1:26" s="4" customFormat="1" ht="45" outlineLevel="1">
      <c r="A216" s="22">
        <v>594</v>
      </c>
      <c r="B216" s="24">
        <f t="shared" si="54"/>
        <v>594</v>
      </c>
      <c r="C216" s="24" t="str">
        <f t="shared" si="55"/>
        <v>IVF594</v>
      </c>
      <c r="D216" s="16" t="s">
        <v>303</v>
      </c>
      <c r="E216" s="11"/>
      <c r="F216" s="22" t="s">
        <v>28</v>
      </c>
      <c r="G216" s="25">
        <v>4378</v>
      </c>
      <c r="H216" s="25">
        <f t="shared" si="52"/>
        <v>0</v>
      </c>
      <c r="I216" s="74"/>
      <c r="J216" s="74">
        <f>I216*E216</f>
        <v>0</v>
      </c>
      <c r="K216" s="2"/>
      <c r="L216" s="2"/>
      <c r="M216" s="2"/>
      <c r="N216" s="2"/>
      <c r="O216" s="2"/>
      <c r="P216" s="2"/>
      <c r="Q216" s="2"/>
      <c r="R216" s="2"/>
      <c r="S216" s="2"/>
      <c r="T216" s="2"/>
      <c r="U216" s="2"/>
      <c r="V216" s="2"/>
      <c r="W216" s="2"/>
      <c r="X216" s="2"/>
      <c r="Y216" s="2"/>
      <c r="Z216" s="2"/>
    </row>
    <row r="217" spans="1:26" s="4" customFormat="1" ht="45" outlineLevel="1">
      <c r="A217" s="22">
        <v>595</v>
      </c>
      <c r="B217" s="24">
        <f t="shared" si="54"/>
        <v>595</v>
      </c>
      <c r="C217" s="24" t="str">
        <f t="shared" si="55"/>
        <v>IVF595</v>
      </c>
      <c r="D217" s="16" t="s">
        <v>304</v>
      </c>
      <c r="E217" s="11"/>
      <c r="F217" s="22" t="s">
        <v>28</v>
      </c>
      <c r="G217" s="25">
        <v>36750</v>
      </c>
      <c r="H217" s="25">
        <f t="shared" si="52"/>
        <v>0</v>
      </c>
      <c r="I217" s="74"/>
      <c r="J217" s="74">
        <f>I217*E217</f>
        <v>0</v>
      </c>
      <c r="K217" s="2"/>
      <c r="L217" s="2"/>
      <c r="M217" s="2"/>
      <c r="N217" s="2"/>
      <c r="O217" s="2"/>
      <c r="P217" s="2"/>
      <c r="Q217" s="2"/>
      <c r="R217" s="2"/>
      <c r="S217" s="2"/>
      <c r="T217" s="2"/>
      <c r="U217" s="2"/>
      <c r="V217" s="2"/>
      <c r="W217" s="2"/>
      <c r="X217" s="2"/>
      <c r="Y217" s="2"/>
      <c r="Z217" s="2"/>
    </row>
    <row r="218" spans="1:26" s="4" customFormat="1" ht="15.75">
      <c r="A218" s="23"/>
      <c r="B218" s="23" t="str">
        <f t="shared" ref="B218:B220" si="63">IF(ISBLANK(A218),"",A218)</f>
        <v/>
      </c>
      <c r="C218" s="14"/>
      <c r="D218" s="16"/>
      <c r="E218" s="36"/>
      <c r="F218" s="23"/>
      <c r="G218" s="37" t="s">
        <v>12</v>
      </c>
      <c r="H218" s="38">
        <f>ROUND(SUM(H201:H217),0)</f>
        <v>0</v>
      </c>
      <c r="I218" s="74"/>
      <c r="J218" s="38">
        <f>ROUND(SUM(J201:J217),0)</f>
        <v>0</v>
      </c>
      <c r="K218" s="2"/>
      <c r="L218" s="2"/>
      <c r="M218" s="2"/>
      <c r="N218" s="2"/>
      <c r="O218" s="2"/>
      <c r="P218" s="2"/>
      <c r="Q218" s="2"/>
      <c r="R218" s="2"/>
      <c r="S218" s="2"/>
      <c r="T218" s="2"/>
      <c r="U218" s="2"/>
      <c r="V218" s="2"/>
      <c r="W218" s="2"/>
      <c r="X218" s="2"/>
      <c r="Y218" s="2"/>
      <c r="Z218" s="2"/>
    </row>
    <row r="219" spans="1:26" s="4" customFormat="1" ht="15.75">
      <c r="A219" s="23"/>
      <c r="B219" s="23" t="str">
        <f t="shared" si="63"/>
        <v/>
      </c>
      <c r="C219" s="14"/>
      <c r="D219" s="16"/>
      <c r="E219" s="39"/>
      <c r="F219" s="40"/>
      <c r="G219" s="37"/>
      <c r="H219" s="38">
        <f>ROUND((H218+H199+H163+H156+H150+H104+H88+H52),0)</f>
        <v>26537833</v>
      </c>
      <c r="I219" s="74"/>
      <c r="J219" s="38">
        <f>ROUND((J218+J199+J163+J156+J150+J104+J88+J52),0)</f>
        <v>20774361</v>
      </c>
      <c r="K219" s="2"/>
      <c r="L219" s="2"/>
      <c r="M219" s="2"/>
      <c r="N219" s="2"/>
      <c r="O219" s="2"/>
      <c r="P219" s="2"/>
      <c r="Q219" s="2"/>
      <c r="R219" s="2"/>
      <c r="S219" s="2"/>
      <c r="T219" s="2"/>
      <c r="U219" s="2"/>
      <c r="V219" s="2"/>
      <c r="W219" s="2"/>
      <c r="X219" s="2"/>
      <c r="Y219" s="2"/>
      <c r="Z219" s="2"/>
    </row>
    <row r="220" spans="1:26" ht="18.75">
      <c r="A220" s="22"/>
      <c r="B220" s="23" t="str">
        <f t="shared" si="63"/>
        <v/>
      </c>
      <c r="C220" s="14"/>
      <c r="D220" s="32" t="s">
        <v>29</v>
      </c>
      <c r="E220" s="11"/>
      <c r="F220" s="22"/>
      <c r="G220" s="41"/>
      <c r="H220" s="41"/>
      <c r="I220" s="74"/>
      <c r="J220" s="74"/>
    </row>
    <row r="221" spans="1:26" ht="225" outlineLevel="1">
      <c r="A221" s="22">
        <v>1</v>
      </c>
      <c r="B221" s="23"/>
      <c r="C221" s="14"/>
      <c r="D221" s="16" t="s">
        <v>31</v>
      </c>
      <c r="E221" s="11"/>
      <c r="F221" s="22" t="s">
        <v>30</v>
      </c>
      <c r="G221" s="42">
        <v>97000</v>
      </c>
      <c r="H221" s="42">
        <f t="shared" ref="H221:H230" si="64">ROUND(E221*G221,0)</f>
        <v>0</v>
      </c>
      <c r="I221" s="74">
        <v>69000</v>
      </c>
      <c r="J221" s="74">
        <f t="shared" ref="J221:J230" si="65">I221*E221</f>
        <v>0</v>
      </c>
    </row>
    <row r="222" spans="1:26" ht="120" outlineLevel="1">
      <c r="A222" s="22">
        <v>2</v>
      </c>
      <c r="B222" s="23"/>
      <c r="C222" s="14"/>
      <c r="D222" s="16" t="s">
        <v>32</v>
      </c>
      <c r="E222" s="11"/>
      <c r="F222" s="22" t="s">
        <v>30</v>
      </c>
      <c r="G222" s="42">
        <v>16200</v>
      </c>
      <c r="H222" s="42">
        <f t="shared" si="64"/>
        <v>0</v>
      </c>
      <c r="I222" s="74"/>
      <c r="J222" s="74">
        <f t="shared" si="65"/>
        <v>0</v>
      </c>
    </row>
    <row r="223" spans="1:26" ht="150" outlineLevel="1">
      <c r="A223" s="22">
        <v>3</v>
      </c>
      <c r="B223" s="23"/>
      <c r="C223" s="14"/>
      <c r="D223" s="16" t="s">
        <v>33</v>
      </c>
      <c r="E223" s="11"/>
      <c r="F223" s="22" t="s">
        <v>30</v>
      </c>
      <c r="G223" s="42">
        <v>46000</v>
      </c>
      <c r="H223" s="42">
        <f t="shared" si="64"/>
        <v>0</v>
      </c>
      <c r="I223" s="74"/>
      <c r="J223" s="74">
        <f t="shared" si="65"/>
        <v>0</v>
      </c>
    </row>
    <row r="224" spans="1:26" ht="150" outlineLevel="1">
      <c r="A224" s="22">
        <v>4</v>
      </c>
      <c r="B224" s="23"/>
      <c r="C224" s="14"/>
      <c r="D224" s="16" t="s">
        <v>34</v>
      </c>
      <c r="E224" s="11"/>
      <c r="F224" s="22" t="s">
        <v>30</v>
      </c>
      <c r="G224" s="42">
        <v>2100</v>
      </c>
      <c r="H224" s="42">
        <f t="shared" si="64"/>
        <v>0</v>
      </c>
      <c r="I224" s="74"/>
      <c r="J224" s="74">
        <f t="shared" si="65"/>
        <v>0</v>
      </c>
    </row>
    <row r="225" spans="1:10" ht="75" outlineLevel="1">
      <c r="A225" s="22">
        <v>5</v>
      </c>
      <c r="B225" s="23"/>
      <c r="C225" s="14"/>
      <c r="D225" s="16" t="s">
        <v>35</v>
      </c>
      <c r="E225" s="11"/>
      <c r="F225" s="22" t="s">
        <v>30</v>
      </c>
      <c r="G225" s="42">
        <v>16300</v>
      </c>
      <c r="H225" s="42">
        <f t="shared" si="64"/>
        <v>0</v>
      </c>
      <c r="I225" s="74"/>
      <c r="J225" s="74">
        <f t="shared" si="65"/>
        <v>0</v>
      </c>
    </row>
    <row r="226" spans="1:10" ht="75" outlineLevel="1">
      <c r="A226" s="22">
        <v>6</v>
      </c>
      <c r="B226" s="23"/>
      <c r="C226" s="14"/>
      <c r="D226" s="16" t="s">
        <v>36</v>
      </c>
      <c r="E226" s="11"/>
      <c r="F226" s="22" t="s">
        <v>30</v>
      </c>
      <c r="G226" s="42">
        <v>14500</v>
      </c>
      <c r="H226" s="42">
        <f t="shared" si="64"/>
        <v>0</v>
      </c>
      <c r="I226" s="74"/>
      <c r="J226" s="74">
        <f t="shared" si="65"/>
        <v>0</v>
      </c>
    </row>
    <row r="227" spans="1:10" ht="75" outlineLevel="1">
      <c r="A227" s="22">
        <v>7</v>
      </c>
      <c r="B227" s="23"/>
      <c r="C227" s="14"/>
      <c r="D227" s="16" t="s">
        <v>37</v>
      </c>
      <c r="E227" s="11"/>
      <c r="F227" s="22" t="s">
        <v>30</v>
      </c>
      <c r="G227" s="42">
        <v>15100</v>
      </c>
      <c r="H227" s="42">
        <f t="shared" si="64"/>
        <v>0</v>
      </c>
      <c r="I227" s="74"/>
      <c r="J227" s="74">
        <f t="shared" si="65"/>
        <v>0</v>
      </c>
    </row>
    <row r="228" spans="1:10" ht="75" outlineLevel="1">
      <c r="A228" s="22">
        <v>8</v>
      </c>
      <c r="B228" s="23"/>
      <c r="C228" s="14"/>
      <c r="D228" s="16" t="s">
        <v>38</v>
      </c>
      <c r="E228" s="36"/>
      <c r="F228" s="22" t="s">
        <v>30</v>
      </c>
      <c r="G228" s="42">
        <v>15800</v>
      </c>
      <c r="H228" s="42">
        <f t="shared" si="64"/>
        <v>0</v>
      </c>
      <c r="I228" s="74"/>
      <c r="J228" s="74">
        <f t="shared" si="65"/>
        <v>0</v>
      </c>
    </row>
    <row r="229" spans="1:10" ht="120" outlineLevel="1">
      <c r="A229" s="22">
        <v>9</v>
      </c>
      <c r="B229" s="23"/>
      <c r="C229" s="14"/>
      <c r="D229" s="16" t="s">
        <v>39</v>
      </c>
      <c r="E229" s="36"/>
      <c r="F229" s="22" t="s">
        <v>30</v>
      </c>
      <c r="G229" s="42">
        <v>80000</v>
      </c>
      <c r="H229" s="42">
        <f t="shared" si="64"/>
        <v>0</v>
      </c>
      <c r="I229" s="74"/>
      <c r="J229" s="74">
        <f t="shared" si="65"/>
        <v>0</v>
      </c>
    </row>
    <row r="230" spans="1:10" ht="315" outlineLevel="1">
      <c r="A230" s="22">
        <v>10</v>
      </c>
      <c r="B230" s="23"/>
      <c r="C230" s="14"/>
      <c r="D230" s="16" t="s">
        <v>40</v>
      </c>
      <c r="E230" s="36"/>
      <c r="F230" s="22" t="s">
        <v>30</v>
      </c>
      <c r="G230" s="42"/>
      <c r="H230" s="42">
        <f t="shared" si="64"/>
        <v>0</v>
      </c>
      <c r="I230" s="74"/>
      <c r="J230" s="74">
        <f t="shared" si="65"/>
        <v>0</v>
      </c>
    </row>
    <row r="231" spans="1:10" ht="15.75">
      <c r="A231" s="22"/>
      <c r="B231" s="23"/>
      <c r="C231" s="14"/>
      <c r="D231" s="16"/>
      <c r="E231" s="36"/>
      <c r="F231" s="22"/>
      <c r="G231" s="43" t="s">
        <v>41</v>
      </c>
      <c r="H231" s="44">
        <f>SUM(H221:H230)</f>
        <v>0</v>
      </c>
      <c r="I231" s="74"/>
      <c r="J231" s="44">
        <f>SUM(J221:J230)</f>
        <v>0</v>
      </c>
    </row>
    <row r="232" spans="1:10" ht="18.75">
      <c r="A232" s="22"/>
      <c r="B232" s="23"/>
      <c r="C232" s="14"/>
      <c r="D232" s="32" t="s">
        <v>42</v>
      </c>
      <c r="E232" s="17"/>
      <c r="F232" s="22"/>
      <c r="G232" s="45"/>
      <c r="H232" s="45"/>
      <c r="I232" s="74"/>
      <c r="J232" s="74"/>
    </row>
    <row r="233" spans="1:10" s="12" customFormat="1" ht="105" outlineLevel="1">
      <c r="A233" s="22">
        <v>11</v>
      </c>
      <c r="B233" s="23"/>
      <c r="C233" s="14"/>
      <c r="D233" s="46" t="s">
        <v>43</v>
      </c>
      <c r="E233" s="17"/>
      <c r="F233" s="47" t="s">
        <v>15</v>
      </c>
      <c r="G233" s="48">
        <v>13</v>
      </c>
      <c r="H233" s="42">
        <f t="shared" ref="H233:H239" si="66">ROUND(E233*G233,0)</f>
        <v>0</v>
      </c>
      <c r="I233" s="74"/>
      <c r="J233" s="74">
        <f>I233*E233</f>
        <v>0</v>
      </c>
    </row>
    <row r="234" spans="1:10" s="12" customFormat="1" ht="105" outlineLevel="1">
      <c r="A234" s="18">
        <v>12</v>
      </c>
      <c r="B234" s="23"/>
      <c r="C234" s="14"/>
      <c r="D234" s="46" t="s">
        <v>44</v>
      </c>
      <c r="E234" s="49"/>
      <c r="F234" s="47" t="s">
        <v>14</v>
      </c>
      <c r="G234" s="48">
        <f>'[152]C-data'!$I$65</f>
        <v>4424</v>
      </c>
      <c r="H234" s="42">
        <f t="shared" si="66"/>
        <v>0</v>
      </c>
      <c r="I234" s="74"/>
      <c r="J234" s="74">
        <f>I234*E234</f>
        <v>0</v>
      </c>
    </row>
    <row r="235" spans="1:10" s="12" customFormat="1" ht="225" outlineLevel="1">
      <c r="A235" s="22">
        <v>13</v>
      </c>
      <c r="B235" s="23"/>
      <c r="C235" s="14"/>
      <c r="D235" s="50" t="s">
        <v>45</v>
      </c>
      <c r="E235" s="17"/>
      <c r="F235" s="47" t="s">
        <v>18</v>
      </c>
      <c r="G235" s="48">
        <v>162</v>
      </c>
      <c r="H235" s="42">
        <f t="shared" si="66"/>
        <v>0</v>
      </c>
      <c r="I235" s="74"/>
      <c r="J235" s="74">
        <f>I235*E235</f>
        <v>0</v>
      </c>
    </row>
    <row r="236" spans="1:10" s="12" customFormat="1" ht="391.9" customHeight="1" outlineLevel="1">
      <c r="A236" s="18">
        <v>14</v>
      </c>
      <c r="B236" s="23"/>
      <c r="C236" s="14"/>
      <c r="D236" s="16" t="s">
        <v>46</v>
      </c>
      <c r="E236" s="17"/>
      <c r="F236" s="47" t="s">
        <v>15</v>
      </c>
      <c r="G236" s="48">
        <v>9241</v>
      </c>
      <c r="H236" s="42">
        <f t="shared" si="66"/>
        <v>0</v>
      </c>
      <c r="I236" s="74"/>
      <c r="J236" s="74">
        <f t="shared" ref="J236" si="67">I236*E236</f>
        <v>0</v>
      </c>
    </row>
    <row r="237" spans="1:10" ht="198" outlineLevel="1">
      <c r="A237" s="22">
        <v>15</v>
      </c>
      <c r="B237" s="23"/>
      <c r="C237" s="14"/>
      <c r="D237" s="16" t="s">
        <v>47</v>
      </c>
      <c r="E237" s="17"/>
      <c r="F237" s="47" t="s">
        <v>30</v>
      </c>
      <c r="G237" s="48">
        <v>75000</v>
      </c>
      <c r="H237" s="42">
        <f t="shared" si="66"/>
        <v>0</v>
      </c>
      <c r="I237" s="74"/>
      <c r="J237" s="74">
        <f t="shared" ref="J237:J239" si="68">I237*E237</f>
        <v>0</v>
      </c>
    </row>
    <row r="238" spans="1:10" s="12" customFormat="1" ht="120" outlineLevel="1">
      <c r="A238" s="18">
        <v>16</v>
      </c>
      <c r="B238" s="23"/>
      <c r="C238" s="14"/>
      <c r="D238" s="16" t="s">
        <v>48</v>
      </c>
      <c r="E238" s="17"/>
      <c r="F238" s="47" t="s">
        <v>14</v>
      </c>
      <c r="G238" s="48">
        <v>15969</v>
      </c>
      <c r="H238" s="42">
        <f t="shared" si="66"/>
        <v>0</v>
      </c>
      <c r="I238" s="74"/>
      <c r="J238" s="74">
        <f t="shared" si="68"/>
        <v>0</v>
      </c>
    </row>
    <row r="239" spans="1:10" s="12" customFormat="1" ht="270" outlineLevel="1">
      <c r="A239" s="22">
        <v>17</v>
      </c>
      <c r="B239" s="23"/>
      <c r="C239" s="14"/>
      <c r="D239" s="16" t="s">
        <v>101</v>
      </c>
      <c r="E239" s="17"/>
      <c r="F239" s="47" t="s">
        <v>16</v>
      </c>
      <c r="G239" s="48">
        <v>116000</v>
      </c>
      <c r="H239" s="42">
        <f t="shared" si="66"/>
        <v>0</v>
      </c>
      <c r="I239" s="74"/>
      <c r="J239" s="74">
        <f t="shared" si="68"/>
        <v>0</v>
      </c>
    </row>
    <row r="240" spans="1:10" ht="45" outlineLevel="1">
      <c r="A240" s="18">
        <v>18</v>
      </c>
      <c r="B240" s="23"/>
      <c r="C240" s="14"/>
      <c r="D240" s="29" t="s">
        <v>49</v>
      </c>
      <c r="E240" s="17"/>
      <c r="F240" s="47" t="s">
        <v>30</v>
      </c>
      <c r="G240" s="48">
        <v>510</v>
      </c>
      <c r="H240" s="42">
        <f t="shared" ref="H240:H256" si="69">ROUND(E240*G240,0)</f>
        <v>0</v>
      </c>
      <c r="I240" s="74"/>
      <c r="J240" s="74">
        <f t="shared" ref="J240:J256" si="70">I240*E240</f>
        <v>0</v>
      </c>
    </row>
    <row r="241" spans="1:10" s="12" customFormat="1" ht="45" outlineLevel="1">
      <c r="A241" s="22">
        <v>19</v>
      </c>
      <c r="B241" s="23"/>
      <c r="C241" s="14"/>
      <c r="D241" s="29" t="s">
        <v>50</v>
      </c>
      <c r="E241" s="17"/>
      <c r="F241" s="47" t="s">
        <v>30</v>
      </c>
      <c r="G241" s="48">
        <v>1775</v>
      </c>
      <c r="H241" s="42">
        <f t="shared" si="69"/>
        <v>0</v>
      </c>
      <c r="I241" s="74"/>
      <c r="J241" s="74">
        <f t="shared" si="70"/>
        <v>0</v>
      </c>
    </row>
    <row r="242" spans="1:10" s="97" customFormat="1" ht="30" outlineLevel="1">
      <c r="A242" s="18">
        <v>20</v>
      </c>
      <c r="B242" s="85"/>
      <c r="C242" s="92"/>
      <c r="D242" s="93" t="s">
        <v>51</v>
      </c>
      <c r="E242" s="86"/>
      <c r="F242" s="94" t="s">
        <v>15</v>
      </c>
      <c r="G242" s="95">
        <v>2187</v>
      </c>
      <c r="H242" s="96">
        <f t="shared" si="69"/>
        <v>0</v>
      </c>
      <c r="I242" s="79"/>
      <c r="J242" s="79">
        <f t="shared" si="70"/>
        <v>0</v>
      </c>
    </row>
    <row r="243" spans="1:10" ht="30" outlineLevel="1">
      <c r="A243" s="22">
        <v>21</v>
      </c>
      <c r="B243" s="23"/>
      <c r="C243" s="14"/>
      <c r="D243" s="29" t="s">
        <v>52</v>
      </c>
      <c r="E243" s="98"/>
      <c r="F243" s="47" t="s">
        <v>30</v>
      </c>
      <c r="G243" s="48">
        <v>600</v>
      </c>
      <c r="H243" s="42">
        <f t="shared" si="69"/>
        <v>0</v>
      </c>
      <c r="I243" s="74"/>
      <c r="J243" s="74">
        <f t="shared" si="70"/>
        <v>0</v>
      </c>
    </row>
    <row r="244" spans="1:10" ht="60" outlineLevel="1">
      <c r="A244" s="18">
        <v>22</v>
      </c>
      <c r="B244" s="23"/>
      <c r="C244" s="14"/>
      <c r="D244" s="29" t="s">
        <v>53</v>
      </c>
      <c r="E244" s="98"/>
      <c r="F244" s="47" t="s">
        <v>30</v>
      </c>
      <c r="G244" s="48">
        <v>9000</v>
      </c>
      <c r="H244" s="42">
        <f t="shared" si="69"/>
        <v>0</v>
      </c>
      <c r="I244" s="74"/>
      <c r="J244" s="74">
        <f t="shared" si="70"/>
        <v>0</v>
      </c>
    </row>
    <row r="245" spans="1:10" ht="240" outlineLevel="1">
      <c r="A245" s="22">
        <v>23</v>
      </c>
      <c r="B245" s="23"/>
      <c r="C245" s="14"/>
      <c r="D245" s="51" t="s">
        <v>54</v>
      </c>
      <c r="E245" s="17"/>
      <c r="F245" s="47" t="s">
        <v>15</v>
      </c>
      <c r="G245" s="48">
        <v>1625</v>
      </c>
      <c r="H245" s="42">
        <f t="shared" si="69"/>
        <v>0</v>
      </c>
      <c r="I245" s="74"/>
      <c r="J245" s="74">
        <f t="shared" si="70"/>
        <v>0</v>
      </c>
    </row>
    <row r="246" spans="1:10" s="12" customFormat="1" ht="409.5" outlineLevel="1">
      <c r="A246" s="18">
        <v>24</v>
      </c>
      <c r="B246" s="23"/>
      <c r="C246" s="14"/>
      <c r="D246" s="16" t="s">
        <v>55</v>
      </c>
      <c r="E246" s="17"/>
      <c r="F246" s="47" t="s">
        <v>15</v>
      </c>
      <c r="G246" s="48">
        <v>6734</v>
      </c>
      <c r="H246" s="42">
        <f t="shared" si="69"/>
        <v>0</v>
      </c>
      <c r="I246" s="74"/>
      <c r="J246" s="74">
        <f t="shared" si="70"/>
        <v>0</v>
      </c>
    </row>
    <row r="247" spans="1:10" ht="60.75" outlineLevel="1">
      <c r="A247" s="22">
        <v>25</v>
      </c>
      <c r="B247" s="23"/>
      <c r="C247" s="14"/>
      <c r="D247" s="52" t="s">
        <v>56</v>
      </c>
      <c r="E247" s="17"/>
      <c r="F247" s="47" t="s">
        <v>15</v>
      </c>
      <c r="G247" s="48">
        <v>6473</v>
      </c>
      <c r="H247" s="42">
        <f t="shared" si="69"/>
        <v>0</v>
      </c>
      <c r="I247" s="74"/>
      <c r="J247" s="74">
        <f t="shared" si="70"/>
        <v>0</v>
      </c>
    </row>
    <row r="248" spans="1:10" ht="77.25" outlineLevel="1">
      <c r="A248" s="18">
        <v>26</v>
      </c>
      <c r="B248" s="23"/>
      <c r="C248" s="14"/>
      <c r="D248" s="52" t="s">
        <v>57</v>
      </c>
      <c r="E248" s="17"/>
      <c r="F248" s="47" t="s">
        <v>18</v>
      </c>
      <c r="G248" s="48">
        <v>2166</v>
      </c>
      <c r="H248" s="42">
        <f t="shared" si="69"/>
        <v>0</v>
      </c>
      <c r="I248" s="74"/>
      <c r="J248" s="74">
        <f t="shared" si="70"/>
        <v>0</v>
      </c>
    </row>
    <row r="249" spans="1:10" ht="60" outlineLevel="1">
      <c r="A249" s="22">
        <v>27</v>
      </c>
      <c r="B249" s="23"/>
      <c r="C249" s="14"/>
      <c r="D249" s="52" t="s">
        <v>58</v>
      </c>
      <c r="E249" s="17"/>
      <c r="F249" s="47" t="s">
        <v>15</v>
      </c>
      <c r="G249" s="48">
        <v>11012</v>
      </c>
      <c r="H249" s="42">
        <f t="shared" si="69"/>
        <v>0</v>
      </c>
      <c r="I249" s="74"/>
      <c r="J249" s="74">
        <f t="shared" si="70"/>
        <v>0</v>
      </c>
    </row>
    <row r="250" spans="1:10" ht="90" outlineLevel="1">
      <c r="A250" s="18">
        <v>28</v>
      </c>
      <c r="B250" s="23"/>
      <c r="C250" s="14"/>
      <c r="D250" s="52" t="s">
        <v>59</v>
      </c>
      <c r="E250" s="17"/>
      <c r="F250" s="47" t="s">
        <v>30</v>
      </c>
      <c r="G250" s="48">
        <v>50400</v>
      </c>
      <c r="H250" s="42">
        <f t="shared" si="69"/>
        <v>0</v>
      </c>
      <c r="I250" s="74"/>
      <c r="J250" s="74">
        <f t="shared" si="70"/>
        <v>0</v>
      </c>
    </row>
    <row r="251" spans="1:10" ht="45" outlineLevel="1">
      <c r="A251" s="22">
        <v>29</v>
      </c>
      <c r="B251" s="23"/>
      <c r="C251" s="14"/>
      <c r="D251" s="52" t="s">
        <v>99</v>
      </c>
      <c r="E251" s="17"/>
      <c r="F251" s="47" t="s">
        <v>26</v>
      </c>
      <c r="G251" s="48">
        <v>11475</v>
      </c>
      <c r="H251" s="42">
        <f t="shared" si="69"/>
        <v>0</v>
      </c>
      <c r="I251" s="74"/>
      <c r="J251" s="74">
        <f t="shared" si="70"/>
        <v>0</v>
      </c>
    </row>
    <row r="252" spans="1:10" ht="45" outlineLevel="1">
      <c r="A252" s="18">
        <v>30</v>
      </c>
      <c r="B252" s="23"/>
      <c r="C252" s="14"/>
      <c r="D252" s="52" t="s">
        <v>100</v>
      </c>
      <c r="E252" s="17"/>
      <c r="F252" s="47" t="s">
        <v>26</v>
      </c>
      <c r="G252" s="48">
        <v>44250</v>
      </c>
      <c r="H252" s="42">
        <f t="shared" si="69"/>
        <v>0</v>
      </c>
      <c r="I252" s="74"/>
      <c r="J252" s="74">
        <f t="shared" si="70"/>
        <v>0</v>
      </c>
    </row>
    <row r="253" spans="1:10" ht="75" outlineLevel="1">
      <c r="A253" s="22">
        <v>31</v>
      </c>
      <c r="B253" s="23"/>
      <c r="C253" s="14"/>
      <c r="D253" s="52" t="s">
        <v>60</v>
      </c>
      <c r="E253" s="17"/>
      <c r="F253" s="47" t="s">
        <v>30</v>
      </c>
      <c r="G253" s="48">
        <v>2819</v>
      </c>
      <c r="H253" s="42">
        <f t="shared" si="69"/>
        <v>0</v>
      </c>
      <c r="I253" s="74"/>
      <c r="J253" s="74">
        <f t="shared" si="70"/>
        <v>0</v>
      </c>
    </row>
    <row r="254" spans="1:10" s="12" customFormat="1" ht="180" outlineLevel="1">
      <c r="A254" s="18">
        <v>32</v>
      </c>
      <c r="B254" s="23"/>
      <c r="C254" s="14"/>
      <c r="D254" s="29" t="s">
        <v>61</v>
      </c>
      <c r="E254" s="53"/>
      <c r="F254" s="47" t="s">
        <v>15</v>
      </c>
      <c r="G254" s="48">
        <v>1569</v>
      </c>
      <c r="H254" s="42">
        <f t="shared" si="69"/>
        <v>0</v>
      </c>
      <c r="I254" s="74"/>
      <c r="J254" s="74">
        <f t="shared" si="70"/>
        <v>0</v>
      </c>
    </row>
    <row r="255" spans="1:10" ht="150" outlineLevel="1">
      <c r="A255" s="22">
        <v>33</v>
      </c>
      <c r="B255" s="23"/>
      <c r="C255" s="14"/>
      <c r="D255" s="29" t="s">
        <v>62</v>
      </c>
      <c r="E255" s="53"/>
      <c r="F255" s="47" t="s">
        <v>63</v>
      </c>
      <c r="G255" s="48">
        <v>300000</v>
      </c>
      <c r="H255" s="42">
        <f t="shared" si="69"/>
        <v>0</v>
      </c>
      <c r="I255" s="74"/>
      <c r="J255" s="74">
        <f t="shared" si="70"/>
        <v>0</v>
      </c>
    </row>
    <row r="256" spans="1:10" ht="30" outlineLevel="1">
      <c r="A256" s="18">
        <v>34</v>
      </c>
      <c r="B256" s="23"/>
      <c r="C256" s="14"/>
      <c r="D256" s="29" t="s">
        <v>64</v>
      </c>
      <c r="E256" s="53"/>
      <c r="F256" s="47" t="s">
        <v>15</v>
      </c>
      <c r="G256" s="48">
        <v>381</v>
      </c>
      <c r="H256" s="42">
        <f t="shared" si="69"/>
        <v>0</v>
      </c>
      <c r="I256" s="74"/>
      <c r="J256" s="74">
        <f t="shared" si="70"/>
        <v>0</v>
      </c>
    </row>
    <row r="257" spans="1:10" ht="15.75">
      <c r="A257" s="22"/>
      <c r="B257" s="23"/>
      <c r="C257" s="14"/>
      <c r="D257" s="16"/>
      <c r="E257" s="36"/>
      <c r="F257" s="22"/>
      <c r="G257" s="43" t="s">
        <v>41</v>
      </c>
      <c r="H257" s="44">
        <f>SUM(H233:H256)</f>
        <v>0</v>
      </c>
      <c r="I257" s="74"/>
      <c r="J257" s="44">
        <f>SUM(J233:J256)</f>
        <v>0</v>
      </c>
    </row>
    <row r="258" spans="1:10" ht="18.75">
      <c r="A258" s="22"/>
      <c r="B258" s="23"/>
      <c r="C258" s="14"/>
      <c r="D258" s="32" t="s">
        <v>65</v>
      </c>
      <c r="E258" s="17"/>
      <c r="F258" s="22"/>
      <c r="G258" s="45"/>
      <c r="H258" s="45"/>
      <c r="I258" s="74"/>
      <c r="J258" s="74"/>
    </row>
    <row r="259" spans="1:10" s="12" customFormat="1" ht="180.75" outlineLevel="1">
      <c r="A259" s="22">
        <v>35</v>
      </c>
      <c r="B259" s="23"/>
      <c r="C259" s="14"/>
      <c r="D259" s="50" t="s">
        <v>66</v>
      </c>
      <c r="E259" s="17"/>
      <c r="F259" s="47" t="s">
        <v>18</v>
      </c>
      <c r="G259" s="48">
        <v>599</v>
      </c>
      <c r="H259" s="42">
        <f>ROUND(E259*G259,0)</f>
        <v>0</v>
      </c>
      <c r="I259" s="74"/>
      <c r="J259" s="74">
        <f t="shared" ref="J259" si="71">I259*E259</f>
        <v>0</v>
      </c>
    </row>
    <row r="260" spans="1:10" ht="15.75">
      <c r="A260" s="22"/>
      <c r="B260" s="23"/>
      <c r="C260" s="14"/>
      <c r="D260" s="16"/>
      <c r="E260" s="36"/>
      <c r="F260" s="22"/>
      <c r="G260" s="43" t="s">
        <v>41</v>
      </c>
      <c r="H260" s="44">
        <f>SUM(H259:H259)</f>
        <v>0</v>
      </c>
      <c r="I260" s="74"/>
      <c r="J260" s="44">
        <f>SUM(J259:J259)</f>
        <v>0</v>
      </c>
    </row>
    <row r="261" spans="1:10" ht="18.75">
      <c r="A261" s="22"/>
      <c r="B261" s="23"/>
      <c r="C261" s="14"/>
      <c r="D261" s="32" t="s">
        <v>67</v>
      </c>
      <c r="E261" s="11"/>
      <c r="F261" s="22"/>
      <c r="G261" s="45"/>
      <c r="H261" s="45"/>
      <c r="I261" s="74"/>
      <c r="J261" s="74"/>
    </row>
    <row r="262" spans="1:10" s="13" customFormat="1" ht="135" outlineLevel="1">
      <c r="A262" s="54">
        <v>36</v>
      </c>
      <c r="B262" s="23"/>
      <c r="C262" s="55"/>
      <c r="D262" s="16" t="s">
        <v>68</v>
      </c>
      <c r="E262" s="56"/>
      <c r="F262" s="57" t="s">
        <v>30</v>
      </c>
      <c r="G262" s="58">
        <v>17241</v>
      </c>
      <c r="H262" s="59">
        <f t="shared" ref="H262:H269" si="72">SUM(E262*G262)</f>
        <v>0</v>
      </c>
      <c r="I262" s="78"/>
      <c r="J262" s="74">
        <f t="shared" ref="J262:J267" si="73">I262*E262</f>
        <v>0</v>
      </c>
    </row>
    <row r="263" spans="1:10" s="13" customFormat="1" ht="45" outlineLevel="1">
      <c r="A263" s="54">
        <v>37</v>
      </c>
      <c r="B263" s="23"/>
      <c r="C263" s="55"/>
      <c r="D263" s="16" t="s">
        <v>69</v>
      </c>
      <c r="E263" s="56"/>
      <c r="F263" s="57" t="s">
        <v>30</v>
      </c>
      <c r="G263" s="58">
        <v>4317</v>
      </c>
      <c r="H263" s="59">
        <f t="shared" si="72"/>
        <v>0</v>
      </c>
      <c r="I263" s="78"/>
      <c r="J263" s="74">
        <f t="shared" si="73"/>
        <v>0</v>
      </c>
    </row>
    <row r="264" spans="1:10" s="13" customFormat="1" ht="90" outlineLevel="1">
      <c r="A264" s="54">
        <v>38</v>
      </c>
      <c r="B264" s="23"/>
      <c r="C264" s="55"/>
      <c r="D264" s="16" t="s">
        <v>70</v>
      </c>
      <c r="E264" s="56"/>
      <c r="F264" s="57" t="s">
        <v>30</v>
      </c>
      <c r="G264" s="58">
        <v>185</v>
      </c>
      <c r="H264" s="59">
        <f t="shared" si="72"/>
        <v>0</v>
      </c>
      <c r="I264" s="78"/>
      <c r="J264" s="74">
        <f t="shared" si="73"/>
        <v>0</v>
      </c>
    </row>
    <row r="265" spans="1:10" s="13" customFormat="1" ht="45" outlineLevel="1">
      <c r="A265" s="54">
        <v>39</v>
      </c>
      <c r="B265" s="23"/>
      <c r="C265" s="55"/>
      <c r="D265" s="16" t="s">
        <v>71</v>
      </c>
      <c r="E265" s="56"/>
      <c r="F265" s="57" t="s">
        <v>30</v>
      </c>
      <c r="G265" s="58">
        <v>122</v>
      </c>
      <c r="H265" s="59">
        <f t="shared" si="72"/>
        <v>0</v>
      </c>
      <c r="I265" s="78"/>
      <c r="J265" s="74">
        <f t="shared" si="73"/>
        <v>0</v>
      </c>
    </row>
    <row r="266" spans="1:10" s="13" customFormat="1" ht="75" outlineLevel="1">
      <c r="A266" s="54">
        <v>40</v>
      </c>
      <c r="B266" s="23"/>
      <c r="C266" s="55"/>
      <c r="D266" s="16" t="s">
        <v>72</v>
      </c>
      <c r="E266" s="56"/>
      <c r="F266" s="57" t="s">
        <v>30</v>
      </c>
      <c r="G266" s="58">
        <v>1178</v>
      </c>
      <c r="H266" s="59">
        <f t="shared" si="72"/>
        <v>0</v>
      </c>
      <c r="I266" s="78"/>
      <c r="J266" s="74">
        <f t="shared" si="73"/>
        <v>0</v>
      </c>
    </row>
    <row r="267" spans="1:10" s="13" customFormat="1" ht="45" outlineLevel="1">
      <c r="A267" s="54">
        <v>41</v>
      </c>
      <c r="B267" s="23"/>
      <c r="C267" s="55"/>
      <c r="D267" s="16" t="s">
        <v>73</v>
      </c>
      <c r="E267" s="56"/>
      <c r="F267" s="57" t="s">
        <v>30</v>
      </c>
      <c r="G267" s="58">
        <v>162</v>
      </c>
      <c r="H267" s="59">
        <f t="shared" si="72"/>
        <v>0</v>
      </c>
      <c r="I267" s="78"/>
      <c r="J267" s="74">
        <f t="shared" si="73"/>
        <v>0</v>
      </c>
    </row>
    <row r="268" spans="1:10" s="13" customFormat="1" ht="105" outlineLevel="1">
      <c r="A268" s="54">
        <v>42</v>
      </c>
      <c r="B268" s="23"/>
      <c r="C268" s="55"/>
      <c r="D268" s="16" t="s">
        <v>74</v>
      </c>
      <c r="E268" s="56"/>
      <c r="F268" s="57" t="s">
        <v>10</v>
      </c>
      <c r="G268" s="58">
        <v>9444</v>
      </c>
      <c r="H268" s="59">
        <f t="shared" si="72"/>
        <v>0</v>
      </c>
      <c r="I268" s="78"/>
      <c r="J268" s="74">
        <f t="shared" ref="J268:J271" si="74">I268*E268</f>
        <v>0</v>
      </c>
    </row>
    <row r="269" spans="1:10" s="13" customFormat="1" ht="30" outlineLevel="1">
      <c r="A269" s="54">
        <v>43</v>
      </c>
      <c r="B269" s="23"/>
      <c r="C269" s="55"/>
      <c r="D269" s="16" t="s">
        <v>75</v>
      </c>
      <c r="E269" s="56"/>
      <c r="F269" s="57" t="s">
        <v>30</v>
      </c>
      <c r="G269" s="58">
        <v>5085</v>
      </c>
      <c r="H269" s="59">
        <f t="shared" si="72"/>
        <v>0</v>
      </c>
      <c r="I269" s="78"/>
      <c r="J269" s="74">
        <f t="shared" si="74"/>
        <v>0</v>
      </c>
    </row>
    <row r="270" spans="1:10" s="12" customFormat="1" ht="90" outlineLevel="1">
      <c r="A270" s="54">
        <v>44</v>
      </c>
      <c r="B270" s="23"/>
      <c r="C270" s="14"/>
      <c r="D270" s="51" t="s">
        <v>103</v>
      </c>
      <c r="E270" s="36"/>
      <c r="F270" s="47" t="s">
        <v>30</v>
      </c>
      <c r="G270" s="48">
        <v>4203</v>
      </c>
      <c r="H270" s="42">
        <f>ROUND(E270*G270,0)</f>
        <v>0</v>
      </c>
      <c r="I270" s="74"/>
      <c r="J270" s="74">
        <f t="shared" si="74"/>
        <v>0</v>
      </c>
    </row>
    <row r="271" spans="1:10" s="12" customFormat="1" ht="225" outlineLevel="1">
      <c r="A271" s="54">
        <v>45</v>
      </c>
      <c r="B271" s="23"/>
      <c r="C271" s="14"/>
      <c r="D271" s="51" t="s">
        <v>102</v>
      </c>
      <c r="E271" s="36"/>
      <c r="F271" s="47" t="s">
        <v>30</v>
      </c>
      <c r="G271" s="48">
        <v>35000</v>
      </c>
      <c r="H271" s="42">
        <f>ROUND(E271*G271,0)</f>
        <v>0</v>
      </c>
      <c r="I271" s="74"/>
      <c r="J271" s="74">
        <f t="shared" si="74"/>
        <v>0</v>
      </c>
    </row>
    <row r="272" spans="1:10" outlineLevel="1">
      <c r="A272" s="54">
        <v>46</v>
      </c>
      <c r="B272" s="23"/>
      <c r="C272" s="14"/>
      <c r="D272" s="16" t="s">
        <v>76</v>
      </c>
      <c r="E272" s="17"/>
      <c r="F272" s="47" t="s">
        <v>18</v>
      </c>
      <c r="G272" s="48">
        <v>1182</v>
      </c>
      <c r="H272" s="48">
        <f>E272*G272</f>
        <v>0</v>
      </c>
      <c r="I272" s="74"/>
      <c r="J272" s="74">
        <f t="shared" ref="J272" si="75">I272*E272</f>
        <v>0</v>
      </c>
    </row>
    <row r="273" spans="1:10" ht="15.75">
      <c r="A273" s="22"/>
      <c r="B273" s="23"/>
      <c r="C273" s="14"/>
      <c r="D273" s="16"/>
      <c r="E273" s="36"/>
      <c r="F273" s="22"/>
      <c r="G273" s="43" t="s">
        <v>41</v>
      </c>
      <c r="H273" s="44">
        <f>SUM(H262:H272)</f>
        <v>0</v>
      </c>
      <c r="I273" s="74"/>
      <c r="J273" s="44">
        <f>SUM(J262:J272)</f>
        <v>0</v>
      </c>
    </row>
    <row r="274" spans="1:10" ht="18.75">
      <c r="A274" s="22"/>
      <c r="B274" s="23"/>
      <c r="C274" s="14"/>
      <c r="D274" s="32" t="s">
        <v>77</v>
      </c>
      <c r="E274" s="36"/>
      <c r="F274" s="22"/>
      <c r="G274" s="45"/>
      <c r="H274" s="45"/>
      <c r="I274" s="74"/>
      <c r="J274" s="74"/>
    </row>
    <row r="275" spans="1:10" s="12" customFormat="1" ht="285" outlineLevel="1">
      <c r="A275" s="18">
        <v>47</v>
      </c>
      <c r="B275" s="23"/>
      <c r="C275" s="14"/>
      <c r="D275" s="16" t="s">
        <v>78</v>
      </c>
      <c r="E275" s="17"/>
      <c r="F275" s="47" t="s">
        <v>30</v>
      </c>
      <c r="G275" s="48">
        <v>291366</v>
      </c>
      <c r="H275" s="48">
        <f>E275*G275</f>
        <v>0</v>
      </c>
      <c r="I275" s="74">
        <f>H275*0.9</f>
        <v>0</v>
      </c>
      <c r="J275" s="74">
        <f>I275*E275</f>
        <v>0</v>
      </c>
    </row>
    <row r="276" spans="1:10" ht="15.75" outlineLevel="1">
      <c r="A276" s="22"/>
      <c r="B276" s="23"/>
      <c r="C276" s="14"/>
      <c r="D276" s="16"/>
      <c r="E276" s="36"/>
      <c r="F276" s="22"/>
      <c r="G276" s="43" t="s">
        <v>41</v>
      </c>
      <c r="H276" s="44">
        <f>SUM(H275)</f>
        <v>0</v>
      </c>
      <c r="I276" s="74"/>
      <c r="J276" s="44">
        <f>SUM(J275)</f>
        <v>0</v>
      </c>
    </row>
    <row r="277" spans="1:10" ht="18.75">
      <c r="A277" s="22"/>
      <c r="B277" s="23"/>
      <c r="C277" s="14"/>
      <c r="D277" s="32" t="s">
        <v>79</v>
      </c>
      <c r="E277" s="36"/>
      <c r="F277" s="22"/>
      <c r="G277" s="45"/>
      <c r="H277" s="45"/>
      <c r="I277" s="74"/>
      <c r="J277" s="74"/>
    </row>
    <row r="278" spans="1:10" ht="390">
      <c r="A278" s="22">
        <v>48</v>
      </c>
      <c r="B278" s="23"/>
      <c r="C278" s="14"/>
      <c r="D278" s="52" t="s">
        <v>104</v>
      </c>
      <c r="E278" s="36"/>
      <c r="F278" s="22" t="s">
        <v>30</v>
      </c>
      <c r="G278" s="45">
        <v>446250</v>
      </c>
      <c r="H278" s="45"/>
      <c r="I278" s="74"/>
      <c r="J278" s="74"/>
    </row>
    <row r="279" spans="1:10" ht="180">
      <c r="A279" s="22">
        <v>49</v>
      </c>
      <c r="B279" s="23"/>
      <c r="C279" s="14"/>
      <c r="D279" s="52" t="s">
        <v>105</v>
      </c>
      <c r="E279" s="36"/>
      <c r="F279" s="22" t="s">
        <v>30</v>
      </c>
      <c r="G279" s="45">
        <v>45000</v>
      </c>
      <c r="H279" s="45"/>
      <c r="I279" s="74"/>
      <c r="J279" s="74"/>
    </row>
    <row r="280" spans="1:10" ht="360">
      <c r="A280" s="22">
        <v>50</v>
      </c>
      <c r="B280" s="23"/>
      <c r="C280" s="14"/>
      <c r="D280" s="52" t="s">
        <v>106</v>
      </c>
      <c r="E280" s="36"/>
      <c r="F280" s="22" t="s">
        <v>30</v>
      </c>
      <c r="G280" s="45">
        <v>708000</v>
      </c>
      <c r="H280" s="45"/>
      <c r="I280" s="74"/>
      <c r="J280" s="74"/>
    </row>
    <row r="281" spans="1:10" ht="240">
      <c r="A281" s="22">
        <v>51</v>
      </c>
      <c r="B281" s="23"/>
      <c r="C281" s="14"/>
      <c r="D281" s="52" t="s">
        <v>107</v>
      </c>
      <c r="E281" s="36"/>
      <c r="F281" s="22" t="s">
        <v>30</v>
      </c>
      <c r="G281" s="45">
        <v>218400</v>
      </c>
      <c r="H281" s="45"/>
      <c r="I281" s="74"/>
      <c r="J281" s="74"/>
    </row>
    <row r="282" spans="1:10" ht="45" outlineLevel="1">
      <c r="A282" s="22">
        <v>52</v>
      </c>
      <c r="B282" s="23"/>
      <c r="C282" s="14"/>
      <c r="D282" s="50" t="s">
        <v>80</v>
      </c>
      <c r="E282" s="17"/>
      <c r="F282" s="47" t="s">
        <v>81</v>
      </c>
      <c r="G282" s="48">
        <v>190</v>
      </c>
      <c r="H282" s="48">
        <f>E282*G282</f>
        <v>0</v>
      </c>
      <c r="I282" s="74"/>
      <c r="J282" s="74">
        <f t="shared" ref="J282:J284" si="76">I282*E282</f>
        <v>0</v>
      </c>
    </row>
    <row r="283" spans="1:10" ht="45" outlineLevel="1">
      <c r="A283" s="22">
        <v>53</v>
      </c>
      <c r="B283" s="23"/>
      <c r="C283" s="14"/>
      <c r="D283" s="50" t="s">
        <v>82</v>
      </c>
      <c r="E283" s="17"/>
      <c r="F283" s="47" t="s">
        <v>81</v>
      </c>
      <c r="G283" s="48">
        <v>190</v>
      </c>
      <c r="H283" s="48">
        <f>E283*G283</f>
        <v>0</v>
      </c>
      <c r="I283" s="74"/>
      <c r="J283" s="74">
        <f t="shared" si="76"/>
        <v>0</v>
      </c>
    </row>
    <row r="284" spans="1:10" outlineLevel="1">
      <c r="A284" s="22">
        <v>54</v>
      </c>
      <c r="B284" s="23"/>
      <c r="C284" s="14"/>
      <c r="D284" s="60" t="s">
        <v>83</v>
      </c>
      <c r="E284" s="36"/>
      <c r="F284" s="47" t="s">
        <v>30</v>
      </c>
      <c r="G284" s="48">
        <v>6500</v>
      </c>
      <c r="H284" s="48">
        <f>E284*G284</f>
        <v>0</v>
      </c>
      <c r="I284" s="74"/>
      <c r="J284" s="74">
        <f t="shared" si="76"/>
        <v>0</v>
      </c>
    </row>
    <row r="285" spans="1:10" ht="15.75">
      <c r="A285" s="14"/>
      <c r="B285" s="23"/>
      <c r="C285" s="14"/>
      <c r="D285" s="16"/>
      <c r="E285" s="36"/>
      <c r="F285" s="24"/>
      <c r="G285" s="61" t="s">
        <v>41</v>
      </c>
      <c r="H285" s="62">
        <f>SUM(H282:H284)</f>
        <v>0</v>
      </c>
      <c r="I285" s="74"/>
      <c r="J285" s="62">
        <f>SUM(J282:J284)</f>
        <v>0</v>
      </c>
    </row>
    <row r="286" spans="1:10" ht="18.75">
      <c r="A286" s="23"/>
      <c r="B286" s="23"/>
      <c r="C286" s="14"/>
      <c r="D286" s="32" t="s">
        <v>84</v>
      </c>
      <c r="E286" s="36"/>
      <c r="F286" s="24"/>
      <c r="G286" s="63"/>
      <c r="H286" s="63"/>
      <c r="I286" s="74"/>
      <c r="J286" s="74"/>
    </row>
    <row r="287" spans="1:10" ht="76.5" outlineLevel="1">
      <c r="A287" s="23">
        <v>55</v>
      </c>
      <c r="B287" s="23"/>
      <c r="C287" s="14"/>
      <c r="D287" s="16" t="s">
        <v>85</v>
      </c>
      <c r="E287" s="36"/>
      <c r="F287" s="24" t="s">
        <v>26</v>
      </c>
      <c r="G287" s="64">
        <v>175180</v>
      </c>
      <c r="H287" s="48">
        <f t="shared" ref="H287:H297" si="77">E287*G287</f>
        <v>0</v>
      </c>
      <c r="I287" s="74"/>
      <c r="J287" s="74">
        <f t="shared" ref="J287:J297" si="78">I287*E287</f>
        <v>0</v>
      </c>
    </row>
    <row r="288" spans="1:10" ht="62.25" outlineLevel="1">
      <c r="A288" s="23">
        <v>56</v>
      </c>
      <c r="B288" s="23"/>
      <c r="C288" s="14"/>
      <c r="D288" s="16" t="s">
        <v>86</v>
      </c>
      <c r="E288" s="36"/>
      <c r="F288" s="24" t="s">
        <v>26</v>
      </c>
      <c r="G288" s="64">
        <v>9620</v>
      </c>
      <c r="H288" s="48">
        <f t="shared" si="77"/>
        <v>0</v>
      </c>
      <c r="I288" s="74"/>
      <c r="J288" s="74">
        <f t="shared" si="78"/>
        <v>0</v>
      </c>
    </row>
    <row r="289" spans="1:10" ht="76.5" outlineLevel="1">
      <c r="A289" s="23">
        <v>57</v>
      </c>
      <c r="B289" s="23"/>
      <c r="C289" s="14"/>
      <c r="D289" s="16" t="s">
        <v>87</v>
      </c>
      <c r="E289" s="36"/>
      <c r="F289" s="24" t="s">
        <v>26</v>
      </c>
      <c r="G289" s="64">
        <v>175180</v>
      </c>
      <c r="H289" s="48">
        <f t="shared" si="77"/>
        <v>0</v>
      </c>
      <c r="I289" s="74"/>
      <c r="J289" s="74">
        <f t="shared" si="78"/>
        <v>0</v>
      </c>
    </row>
    <row r="290" spans="1:10" ht="60.75" outlineLevel="1">
      <c r="A290" s="23">
        <v>58</v>
      </c>
      <c r="B290" s="23"/>
      <c r="C290" s="14"/>
      <c r="D290" s="16" t="s">
        <v>88</v>
      </c>
      <c r="E290" s="36"/>
      <c r="F290" s="24" t="s">
        <v>26</v>
      </c>
      <c r="G290" s="64">
        <v>175180</v>
      </c>
      <c r="H290" s="48">
        <f t="shared" si="77"/>
        <v>0</v>
      </c>
      <c r="I290" s="74"/>
      <c r="J290" s="74">
        <f t="shared" si="78"/>
        <v>0</v>
      </c>
    </row>
    <row r="291" spans="1:10" ht="91.5" outlineLevel="1">
      <c r="A291" s="23">
        <v>59</v>
      </c>
      <c r="B291" s="23"/>
      <c r="C291" s="14"/>
      <c r="D291" s="16" t="s">
        <v>89</v>
      </c>
      <c r="E291" s="36"/>
      <c r="F291" s="24" t="s">
        <v>26</v>
      </c>
      <c r="G291" s="64">
        <v>17950</v>
      </c>
      <c r="H291" s="48">
        <f t="shared" si="77"/>
        <v>0</v>
      </c>
      <c r="I291" s="74"/>
      <c r="J291" s="74">
        <f t="shared" si="78"/>
        <v>0</v>
      </c>
    </row>
    <row r="292" spans="1:10" ht="45.75" outlineLevel="1">
      <c r="A292" s="23">
        <v>60</v>
      </c>
      <c r="B292" s="23"/>
      <c r="C292" s="14"/>
      <c r="D292" s="16" t="s">
        <v>90</v>
      </c>
      <c r="E292" s="36"/>
      <c r="F292" s="24" t="s">
        <v>30</v>
      </c>
      <c r="G292" s="64">
        <v>12470</v>
      </c>
      <c r="H292" s="48">
        <f t="shared" si="77"/>
        <v>0</v>
      </c>
      <c r="I292" s="74"/>
      <c r="J292" s="74">
        <f t="shared" si="78"/>
        <v>0</v>
      </c>
    </row>
    <row r="293" spans="1:10" ht="30.75" outlineLevel="1">
      <c r="A293" s="23">
        <v>61</v>
      </c>
      <c r="B293" s="23"/>
      <c r="C293" s="14"/>
      <c r="D293" s="16" t="s">
        <v>91</v>
      </c>
      <c r="E293" s="36"/>
      <c r="F293" s="24" t="s">
        <v>92</v>
      </c>
      <c r="G293" s="64">
        <v>930</v>
      </c>
      <c r="H293" s="48">
        <f t="shared" si="77"/>
        <v>0</v>
      </c>
      <c r="I293" s="74"/>
      <c r="J293" s="74">
        <f t="shared" si="78"/>
        <v>0</v>
      </c>
    </row>
    <row r="294" spans="1:10" ht="258" customHeight="1" outlineLevel="1">
      <c r="A294" s="23">
        <v>62</v>
      </c>
      <c r="B294" s="23"/>
      <c r="C294" s="14"/>
      <c r="D294" s="16" t="s">
        <v>93</v>
      </c>
      <c r="E294" s="11"/>
      <c r="F294" s="22" t="s">
        <v>30</v>
      </c>
      <c r="G294" s="64">
        <v>20850</v>
      </c>
      <c r="H294" s="48">
        <f t="shared" si="77"/>
        <v>0</v>
      </c>
      <c r="I294" s="74"/>
      <c r="J294" s="74">
        <f t="shared" si="78"/>
        <v>0</v>
      </c>
    </row>
    <row r="295" spans="1:10" ht="262.89999999999998" customHeight="1" outlineLevel="1">
      <c r="A295" s="23">
        <v>63</v>
      </c>
      <c r="B295" s="23"/>
      <c r="C295" s="14"/>
      <c r="D295" s="16" t="s">
        <v>94</v>
      </c>
      <c r="E295" s="11"/>
      <c r="F295" s="22" t="s">
        <v>30</v>
      </c>
      <c r="G295" s="64">
        <v>17850</v>
      </c>
      <c r="H295" s="48">
        <f t="shared" si="77"/>
        <v>0</v>
      </c>
      <c r="I295" s="74"/>
      <c r="J295" s="74">
        <f t="shared" si="78"/>
        <v>0</v>
      </c>
    </row>
    <row r="296" spans="1:10" ht="267" customHeight="1" outlineLevel="1">
      <c r="A296" s="23">
        <v>64</v>
      </c>
      <c r="B296" s="23"/>
      <c r="C296" s="14"/>
      <c r="D296" s="16" t="s">
        <v>95</v>
      </c>
      <c r="E296" s="11"/>
      <c r="F296" s="22" t="s">
        <v>30</v>
      </c>
      <c r="G296" s="64">
        <v>29250</v>
      </c>
      <c r="H296" s="48">
        <f t="shared" si="77"/>
        <v>0</v>
      </c>
      <c r="I296" s="74"/>
      <c r="J296" s="74">
        <f t="shared" si="78"/>
        <v>0</v>
      </c>
    </row>
    <row r="297" spans="1:10" ht="258" customHeight="1" outlineLevel="1">
      <c r="A297" s="23">
        <v>65</v>
      </c>
      <c r="B297" s="23"/>
      <c r="C297" s="14"/>
      <c r="D297" s="16" t="s">
        <v>96</v>
      </c>
      <c r="E297" s="11"/>
      <c r="F297" s="22" t="s">
        <v>30</v>
      </c>
      <c r="G297" s="64">
        <v>33000</v>
      </c>
      <c r="H297" s="48">
        <f t="shared" si="77"/>
        <v>0</v>
      </c>
      <c r="I297" s="74"/>
      <c r="J297" s="74">
        <f t="shared" si="78"/>
        <v>0</v>
      </c>
    </row>
    <row r="298" spans="1:10" ht="22.15" customHeight="1">
      <c r="A298" s="16"/>
      <c r="B298" s="14"/>
      <c r="C298" s="14"/>
      <c r="D298" s="16"/>
      <c r="E298" s="24"/>
      <c r="F298" s="24"/>
      <c r="G298" s="61" t="s">
        <v>41</v>
      </c>
      <c r="H298" s="62">
        <f>SUM(H287:H297)</f>
        <v>0</v>
      </c>
      <c r="I298" s="74"/>
      <c r="J298" s="62">
        <f>SUM(J287:J297)</f>
        <v>0</v>
      </c>
    </row>
    <row r="299" spans="1:10" ht="19.899999999999999" customHeight="1">
      <c r="A299" s="16"/>
      <c r="B299" s="14"/>
      <c r="C299" s="14"/>
      <c r="D299" s="16"/>
      <c r="E299" s="65"/>
      <c r="F299" s="65"/>
      <c r="G299" s="61"/>
      <c r="H299" s="62">
        <f>H298+H285+H276+H273+H260+H257+H231</f>
        <v>0</v>
      </c>
      <c r="I299" s="74"/>
      <c r="J299" s="62">
        <f>J298+J285+J276+J273+J260+J257+J231</f>
        <v>0</v>
      </c>
    </row>
    <row r="300" spans="1:10" ht="19.899999999999999" customHeight="1">
      <c r="A300" s="66"/>
      <c r="B300" s="14"/>
      <c r="C300" s="14"/>
      <c r="D300" s="66" t="s">
        <v>97</v>
      </c>
      <c r="E300" s="67"/>
      <c r="F300" s="67"/>
      <c r="G300" s="68"/>
      <c r="H300" s="69">
        <f>H299+H219</f>
        <v>26537833</v>
      </c>
      <c r="I300" s="74"/>
      <c r="J300" s="69">
        <f>J299+J219</f>
        <v>20774361</v>
      </c>
    </row>
    <row r="301" spans="1:10">
      <c r="A301" s="14"/>
      <c r="B301" s="14"/>
      <c r="C301" s="14"/>
      <c r="D301" s="16"/>
      <c r="E301" s="24"/>
      <c r="F301" s="24"/>
      <c r="G301" s="24"/>
      <c r="H301" s="24"/>
    </row>
    <row r="302" spans="1:10">
      <c r="E302" s="71"/>
      <c r="F302" s="71"/>
      <c r="G302" s="71"/>
      <c r="H302" s="71"/>
    </row>
    <row r="303" spans="1:10">
      <c r="E303" s="71"/>
      <c r="F303" s="71"/>
      <c r="G303" s="71"/>
      <c r="H303" s="71"/>
    </row>
    <row r="304" spans="1:10">
      <c r="E304" s="71"/>
      <c r="F304" s="71"/>
      <c r="G304" s="71"/>
      <c r="H304" s="71"/>
    </row>
    <row r="305" spans="1:26">
      <c r="E305" s="71"/>
      <c r="F305" s="71"/>
      <c r="G305" s="71"/>
      <c r="H305" s="71"/>
    </row>
    <row r="306" spans="1:26">
      <c r="E306" s="71"/>
      <c r="F306" s="71"/>
      <c r="G306" s="71"/>
      <c r="H306" s="71"/>
    </row>
    <row r="307" spans="1:26">
      <c r="E307" s="71"/>
      <c r="F307" s="71"/>
      <c r="G307" s="71"/>
      <c r="H307" s="71"/>
    </row>
    <row r="308" spans="1:26">
      <c r="E308" s="71"/>
      <c r="F308" s="71"/>
      <c r="G308" s="71"/>
      <c r="H308" s="71"/>
    </row>
    <row r="309" spans="1:26">
      <c r="E309" s="71"/>
      <c r="F309" s="71"/>
      <c r="G309" s="71"/>
      <c r="H309" s="71"/>
      <c r="J309" s="75">
        <f>265*0.7</f>
        <v>185.5</v>
      </c>
    </row>
    <row r="310" spans="1:26">
      <c r="E310" s="71"/>
      <c r="F310" s="71"/>
      <c r="G310" s="71"/>
      <c r="H310" s="71"/>
    </row>
    <row r="311" spans="1:26">
      <c r="E311" s="71"/>
      <c r="F311" s="71"/>
      <c r="G311" s="71"/>
      <c r="H311" s="71"/>
    </row>
    <row r="312" spans="1:26">
      <c r="E312" s="71"/>
      <c r="F312" s="71"/>
      <c r="G312" s="71"/>
      <c r="H312" s="71"/>
    </row>
    <row r="313" spans="1:26">
      <c r="E313" s="71"/>
      <c r="F313" s="71"/>
      <c r="G313" s="71"/>
      <c r="H313" s="71"/>
    </row>
    <row r="314" spans="1:26">
      <c r="E314" s="71"/>
      <c r="F314" s="71"/>
      <c r="G314" s="71"/>
      <c r="H314" s="71"/>
    </row>
    <row r="315" spans="1:26" s="4" customFormat="1">
      <c r="A315" s="15"/>
      <c r="B315" s="15"/>
      <c r="C315" s="15"/>
      <c r="D315" s="70"/>
      <c r="E315" s="71"/>
      <c r="F315" s="71"/>
      <c r="G315" s="71"/>
      <c r="H315" s="71"/>
      <c r="I315" s="75"/>
      <c r="J315" s="75"/>
      <c r="K315" s="2"/>
      <c r="L315" s="2"/>
      <c r="M315" s="2"/>
      <c r="N315" s="2"/>
      <c r="O315" s="2"/>
      <c r="P315" s="2"/>
      <c r="Q315" s="2"/>
      <c r="R315" s="2"/>
      <c r="S315" s="2"/>
      <c r="T315" s="2"/>
      <c r="U315" s="2"/>
      <c r="V315" s="2"/>
      <c r="W315" s="2"/>
      <c r="X315" s="2"/>
      <c r="Y315" s="2"/>
      <c r="Z315" s="2"/>
    </row>
    <row r="316" spans="1:26" s="4" customFormat="1">
      <c r="A316" s="15"/>
      <c r="B316" s="15"/>
      <c r="C316" s="15"/>
      <c r="D316" s="70"/>
      <c r="E316" s="71"/>
      <c r="F316" s="71"/>
      <c r="G316" s="71"/>
      <c r="H316" s="71"/>
      <c r="I316" s="75"/>
      <c r="J316" s="75"/>
      <c r="K316" s="2"/>
      <c r="L316" s="2"/>
      <c r="M316" s="2"/>
      <c r="N316" s="2"/>
      <c r="O316" s="2"/>
      <c r="P316" s="2"/>
      <c r="Q316" s="2"/>
      <c r="R316" s="2"/>
      <c r="S316" s="2"/>
      <c r="T316" s="2"/>
      <c r="U316" s="2"/>
      <c r="V316" s="2"/>
      <c r="W316" s="2"/>
      <c r="X316" s="2"/>
      <c r="Y316" s="2"/>
      <c r="Z316" s="2"/>
    </row>
    <row r="317" spans="1:26" s="4" customFormat="1">
      <c r="A317" s="15"/>
      <c r="B317" s="15"/>
      <c r="C317" s="15"/>
      <c r="D317" s="70"/>
      <c r="E317" s="71"/>
      <c r="F317" s="71"/>
      <c r="G317" s="71"/>
      <c r="H317" s="71"/>
      <c r="I317" s="75"/>
      <c r="J317" s="75"/>
      <c r="K317" s="2"/>
      <c r="L317" s="2"/>
      <c r="M317" s="2"/>
      <c r="N317" s="2"/>
      <c r="O317" s="2"/>
      <c r="P317" s="2"/>
      <c r="Q317" s="2"/>
      <c r="R317" s="2"/>
      <c r="S317" s="2"/>
      <c r="T317" s="2"/>
      <c r="U317" s="2"/>
      <c r="V317" s="2"/>
      <c r="W317" s="2"/>
      <c r="X317" s="2"/>
      <c r="Y317" s="2"/>
      <c r="Z317" s="2"/>
    </row>
    <row r="318" spans="1:26" s="4" customFormat="1">
      <c r="A318" s="15"/>
      <c r="B318" s="15"/>
      <c r="C318" s="15"/>
      <c r="D318" s="70"/>
      <c r="E318" s="71"/>
      <c r="F318" s="71"/>
      <c r="G318" s="71"/>
      <c r="H318" s="71"/>
      <c r="I318" s="75"/>
      <c r="J318" s="75"/>
      <c r="K318" s="2"/>
      <c r="L318" s="2"/>
      <c r="M318" s="2"/>
      <c r="N318" s="2"/>
      <c r="O318" s="2"/>
      <c r="P318" s="2"/>
      <c r="Q318" s="2"/>
      <c r="R318" s="2"/>
      <c r="S318" s="2"/>
      <c r="T318" s="2"/>
      <c r="U318" s="2"/>
      <c r="V318" s="2"/>
      <c r="W318" s="2"/>
      <c r="X318" s="2"/>
      <c r="Y318" s="2"/>
      <c r="Z318" s="2"/>
    </row>
    <row r="319" spans="1:26" s="4" customFormat="1">
      <c r="A319" s="15"/>
      <c r="B319" s="15"/>
      <c r="C319" s="15"/>
      <c r="D319" s="70"/>
      <c r="E319" s="71"/>
      <c r="F319" s="71"/>
      <c r="G319" s="71"/>
      <c r="H319" s="71"/>
      <c r="I319" s="75"/>
      <c r="J319" s="75"/>
      <c r="K319" s="2"/>
      <c r="L319" s="2"/>
      <c r="M319" s="2"/>
      <c r="N319" s="2"/>
      <c r="O319" s="2"/>
      <c r="P319" s="2"/>
      <c r="Q319" s="2"/>
      <c r="R319" s="2"/>
      <c r="S319" s="2"/>
      <c r="T319" s="2"/>
      <c r="U319" s="2"/>
      <c r="V319" s="2"/>
      <c r="W319" s="2"/>
      <c r="X319" s="2"/>
      <c r="Y319" s="2"/>
      <c r="Z319" s="2"/>
    </row>
    <row r="320" spans="1:26" s="4" customFormat="1">
      <c r="A320" s="15"/>
      <c r="B320" s="15"/>
      <c r="C320" s="15"/>
      <c r="D320" s="70"/>
      <c r="E320" s="71"/>
      <c r="F320" s="71"/>
      <c r="G320" s="71"/>
      <c r="H320" s="71"/>
      <c r="I320" s="75"/>
      <c r="J320" s="75"/>
      <c r="K320" s="2"/>
      <c r="L320" s="2"/>
      <c r="M320" s="2"/>
      <c r="N320" s="2"/>
      <c r="O320" s="2"/>
      <c r="P320" s="2"/>
      <c r="Q320" s="2"/>
      <c r="R320" s="2"/>
      <c r="S320" s="2"/>
      <c r="T320" s="2"/>
      <c r="U320" s="2"/>
      <c r="V320" s="2"/>
      <c r="W320" s="2"/>
      <c r="X320" s="2"/>
      <c r="Y320" s="2"/>
      <c r="Z320" s="2"/>
    </row>
    <row r="321" spans="1:26" s="4" customFormat="1">
      <c r="A321" s="15"/>
      <c r="B321" s="15"/>
      <c r="C321" s="15"/>
      <c r="D321" s="70"/>
      <c r="E321" s="71"/>
      <c r="F321" s="71"/>
      <c r="G321" s="71"/>
      <c r="H321" s="71"/>
      <c r="I321" s="75"/>
      <c r="J321" s="75"/>
      <c r="K321" s="2"/>
      <c r="L321" s="2"/>
      <c r="M321" s="2"/>
      <c r="N321" s="2"/>
      <c r="O321" s="2"/>
      <c r="P321" s="2"/>
      <c r="Q321" s="2"/>
      <c r="R321" s="2"/>
      <c r="S321" s="2"/>
      <c r="T321" s="2"/>
      <c r="U321" s="2"/>
      <c r="V321" s="2"/>
      <c r="W321" s="2"/>
      <c r="X321" s="2"/>
      <c r="Y321" s="2"/>
      <c r="Z321" s="2"/>
    </row>
    <row r="322" spans="1:26" s="4" customFormat="1">
      <c r="A322" s="15"/>
      <c r="B322" s="15"/>
      <c r="C322" s="15"/>
      <c r="D322" s="70"/>
      <c r="E322" s="71"/>
      <c r="F322" s="71"/>
      <c r="G322" s="71"/>
      <c r="H322" s="71"/>
      <c r="I322" s="75"/>
      <c r="J322" s="75"/>
      <c r="K322" s="2"/>
      <c r="L322" s="2"/>
      <c r="M322" s="2"/>
      <c r="N322" s="2"/>
      <c r="O322" s="2"/>
      <c r="P322" s="2"/>
      <c r="Q322" s="2"/>
      <c r="R322" s="2"/>
      <c r="S322" s="2"/>
      <c r="T322" s="2"/>
      <c r="U322" s="2"/>
      <c r="V322" s="2"/>
      <c r="W322" s="2"/>
      <c r="X322" s="2"/>
      <c r="Y322" s="2"/>
      <c r="Z322" s="2"/>
    </row>
    <row r="323" spans="1:26" s="4" customFormat="1">
      <c r="A323" s="15"/>
      <c r="B323" s="15"/>
      <c r="C323" s="15"/>
      <c r="D323" s="70"/>
      <c r="E323" s="71"/>
      <c r="F323" s="71"/>
      <c r="G323" s="71"/>
      <c r="H323" s="71"/>
      <c r="I323" s="75"/>
      <c r="J323" s="75"/>
      <c r="K323" s="2"/>
      <c r="L323" s="2"/>
      <c r="M323" s="2"/>
      <c r="N323" s="2"/>
      <c r="O323" s="2"/>
      <c r="P323" s="2"/>
      <c r="Q323" s="2"/>
      <c r="R323" s="2"/>
      <c r="S323" s="2"/>
      <c r="T323" s="2"/>
      <c r="U323" s="2"/>
      <c r="V323" s="2"/>
      <c r="W323" s="2"/>
      <c r="X323" s="2"/>
      <c r="Y323" s="2"/>
      <c r="Z323" s="2"/>
    </row>
    <row r="324" spans="1:26" s="4" customFormat="1">
      <c r="A324" s="15"/>
      <c r="B324" s="15"/>
      <c r="C324" s="15"/>
      <c r="D324" s="70"/>
      <c r="E324" s="71"/>
      <c r="F324" s="71"/>
      <c r="G324" s="71"/>
      <c r="H324" s="71"/>
      <c r="I324" s="75"/>
      <c r="J324" s="75"/>
      <c r="K324" s="2"/>
      <c r="L324" s="2"/>
      <c r="M324" s="2"/>
      <c r="N324" s="2"/>
      <c r="O324" s="2"/>
      <c r="P324" s="2"/>
      <c r="Q324" s="2"/>
      <c r="R324" s="2"/>
      <c r="S324" s="2"/>
      <c r="T324" s="2"/>
      <c r="U324" s="2"/>
      <c r="V324" s="2"/>
      <c r="W324" s="2"/>
      <c r="X324" s="2"/>
      <c r="Y324" s="2"/>
      <c r="Z324" s="2"/>
    </row>
    <row r="325" spans="1:26" s="4" customFormat="1">
      <c r="A325" s="15"/>
      <c r="B325" s="15"/>
      <c r="C325" s="15"/>
      <c r="D325" s="70"/>
      <c r="E325" s="71"/>
      <c r="F325" s="71"/>
      <c r="G325" s="71"/>
      <c r="H325" s="71"/>
      <c r="I325" s="75"/>
      <c r="J325" s="75"/>
      <c r="K325" s="2"/>
      <c r="L325" s="2"/>
      <c r="M325" s="2"/>
      <c r="N325" s="2"/>
      <c r="O325" s="2"/>
      <c r="P325" s="2"/>
      <c r="Q325" s="2"/>
      <c r="R325" s="2"/>
      <c r="S325" s="2"/>
      <c r="T325" s="2"/>
      <c r="U325" s="2"/>
      <c r="V325" s="2"/>
      <c r="W325" s="2"/>
      <c r="X325" s="2"/>
      <c r="Y325" s="2"/>
      <c r="Z325" s="2"/>
    </row>
    <row r="326" spans="1:26" s="4" customFormat="1">
      <c r="A326" s="15"/>
      <c r="B326" s="15"/>
      <c r="C326" s="15"/>
      <c r="D326" s="70"/>
      <c r="E326" s="71"/>
      <c r="F326" s="71"/>
      <c r="G326" s="71"/>
      <c r="H326" s="71"/>
      <c r="I326" s="75"/>
      <c r="J326" s="75"/>
      <c r="K326" s="2"/>
      <c r="L326" s="2"/>
      <c r="M326" s="2"/>
      <c r="N326" s="2"/>
      <c r="O326" s="2"/>
      <c r="P326" s="2"/>
      <c r="Q326" s="2"/>
      <c r="R326" s="2"/>
      <c r="S326" s="2"/>
      <c r="T326" s="2"/>
      <c r="U326" s="2"/>
      <c r="V326" s="2"/>
      <c r="W326" s="2"/>
      <c r="X326" s="2"/>
      <c r="Y326" s="2"/>
      <c r="Z326" s="2"/>
    </row>
    <row r="327" spans="1:26" s="4" customFormat="1">
      <c r="A327" s="15"/>
      <c r="B327" s="15"/>
      <c r="C327" s="15"/>
      <c r="D327" s="70"/>
      <c r="E327" s="71"/>
      <c r="F327" s="71"/>
      <c r="G327" s="71"/>
      <c r="H327" s="71"/>
      <c r="I327" s="75"/>
      <c r="J327" s="75"/>
      <c r="K327" s="2"/>
      <c r="L327" s="2"/>
      <c r="M327" s="2"/>
      <c r="N327" s="2"/>
      <c r="O327" s="2"/>
      <c r="P327" s="2"/>
      <c r="Q327" s="2"/>
      <c r="R327" s="2"/>
      <c r="S327" s="2"/>
      <c r="T327" s="2"/>
      <c r="U327" s="2"/>
      <c r="V327" s="2"/>
      <c r="W327" s="2"/>
      <c r="X327" s="2"/>
      <c r="Y327" s="2"/>
      <c r="Z327" s="2"/>
    </row>
    <row r="328" spans="1:26" s="4" customFormat="1">
      <c r="A328" s="15"/>
      <c r="B328" s="15"/>
      <c r="C328" s="15"/>
      <c r="D328" s="70"/>
      <c r="E328" s="71"/>
      <c r="F328" s="71"/>
      <c r="G328" s="71"/>
      <c r="H328" s="71"/>
      <c r="I328" s="75"/>
      <c r="J328" s="75"/>
      <c r="K328" s="2"/>
      <c r="L328" s="2"/>
      <c r="M328" s="2"/>
      <c r="N328" s="2"/>
      <c r="O328" s="2"/>
      <c r="P328" s="2"/>
      <c r="Q328" s="2"/>
      <c r="R328" s="2"/>
      <c r="S328" s="2"/>
      <c r="T328" s="2"/>
      <c r="U328" s="2"/>
      <c r="V328" s="2"/>
      <c r="W328" s="2"/>
      <c r="X328" s="2"/>
      <c r="Y328" s="2"/>
      <c r="Z328" s="2"/>
    </row>
    <row r="329" spans="1:26" s="4" customFormat="1">
      <c r="A329" s="15"/>
      <c r="B329" s="15"/>
      <c r="C329" s="15"/>
      <c r="D329" s="70"/>
      <c r="E329" s="71"/>
      <c r="F329" s="71"/>
      <c r="G329" s="71"/>
      <c r="H329" s="71"/>
      <c r="I329" s="75"/>
      <c r="J329" s="75"/>
      <c r="K329" s="2"/>
      <c r="L329" s="2"/>
      <c r="M329" s="2"/>
      <c r="N329" s="2"/>
      <c r="O329" s="2"/>
      <c r="P329" s="2"/>
      <c r="Q329" s="2"/>
      <c r="R329" s="2"/>
      <c r="S329" s="2"/>
      <c r="T329" s="2"/>
      <c r="U329" s="2"/>
      <c r="V329" s="2"/>
      <c r="W329" s="2"/>
      <c r="X329" s="2"/>
      <c r="Y329" s="2"/>
      <c r="Z329" s="2"/>
    </row>
    <row r="330" spans="1:26" s="4" customFormat="1">
      <c r="A330" s="15"/>
      <c r="B330" s="15"/>
      <c r="C330" s="15"/>
      <c r="D330" s="70"/>
      <c r="E330" s="71"/>
      <c r="F330" s="71"/>
      <c r="G330" s="71"/>
      <c r="H330" s="71"/>
      <c r="I330" s="75"/>
      <c r="J330" s="75"/>
      <c r="K330" s="2"/>
      <c r="L330" s="2"/>
      <c r="M330" s="2"/>
      <c r="N330" s="2"/>
      <c r="O330" s="2"/>
      <c r="P330" s="2"/>
      <c r="Q330" s="2"/>
      <c r="R330" s="2"/>
      <c r="S330" s="2"/>
      <c r="T330" s="2"/>
      <c r="U330" s="2"/>
      <c r="V330" s="2"/>
      <c r="W330" s="2"/>
      <c r="X330" s="2"/>
      <c r="Y330" s="2"/>
      <c r="Z330" s="2"/>
    </row>
    <row r="331" spans="1:26" s="4" customFormat="1">
      <c r="A331" s="15"/>
      <c r="B331" s="15"/>
      <c r="C331" s="15"/>
      <c r="D331" s="70"/>
      <c r="E331" s="71"/>
      <c r="F331" s="71"/>
      <c r="G331" s="71"/>
      <c r="H331" s="71"/>
      <c r="I331" s="75"/>
      <c r="J331" s="75"/>
      <c r="K331" s="2"/>
      <c r="L331" s="2"/>
      <c r="M331" s="2"/>
      <c r="N331" s="2"/>
      <c r="O331" s="2"/>
      <c r="P331" s="2"/>
      <c r="Q331" s="2"/>
      <c r="R331" s="2"/>
      <c r="S331" s="2"/>
      <c r="T331" s="2"/>
      <c r="U331" s="2"/>
      <c r="V331" s="2"/>
      <c r="W331" s="2"/>
      <c r="X331" s="2"/>
      <c r="Y331" s="2"/>
      <c r="Z331" s="2"/>
    </row>
    <row r="332" spans="1:26" s="4" customFormat="1">
      <c r="A332" s="15"/>
      <c r="B332" s="15"/>
      <c r="C332" s="15"/>
      <c r="D332" s="70"/>
      <c r="E332" s="71"/>
      <c r="F332" s="71"/>
      <c r="G332" s="71"/>
      <c r="H332" s="71"/>
      <c r="I332" s="75"/>
      <c r="J332" s="75"/>
      <c r="K332" s="2"/>
      <c r="L332" s="2"/>
      <c r="M332" s="2"/>
      <c r="N332" s="2"/>
      <c r="O332" s="2"/>
      <c r="P332" s="2"/>
      <c r="Q332" s="2"/>
      <c r="R332" s="2"/>
      <c r="S332" s="2"/>
      <c r="T332" s="2"/>
      <c r="U332" s="2"/>
      <c r="V332" s="2"/>
      <c r="W332" s="2"/>
      <c r="X332" s="2"/>
      <c r="Y332" s="2"/>
      <c r="Z332" s="2"/>
    </row>
    <row r="333" spans="1:26" s="4" customFormat="1">
      <c r="A333" s="15"/>
      <c r="B333" s="15"/>
      <c r="C333" s="15"/>
      <c r="D333" s="70"/>
      <c r="E333" s="71"/>
      <c r="F333" s="71"/>
      <c r="G333" s="71"/>
      <c r="H333" s="71"/>
      <c r="I333" s="75"/>
      <c r="J333" s="75"/>
      <c r="K333" s="2"/>
      <c r="L333" s="2"/>
      <c r="M333" s="2"/>
      <c r="N333" s="2"/>
      <c r="O333" s="2"/>
      <c r="P333" s="2"/>
      <c r="Q333" s="2"/>
      <c r="R333" s="2"/>
      <c r="S333" s="2"/>
      <c r="T333" s="2"/>
      <c r="U333" s="2"/>
      <c r="V333" s="2"/>
      <c r="W333" s="2"/>
      <c r="X333" s="2"/>
      <c r="Y333" s="2"/>
      <c r="Z333" s="2"/>
    </row>
    <row r="334" spans="1:26" s="4" customFormat="1">
      <c r="A334" s="15"/>
      <c r="B334" s="15"/>
      <c r="C334" s="15"/>
      <c r="D334" s="70"/>
      <c r="E334" s="71"/>
      <c r="F334" s="71"/>
      <c r="G334" s="71"/>
      <c r="H334" s="71"/>
      <c r="I334" s="75"/>
      <c r="J334" s="75"/>
      <c r="K334" s="2"/>
      <c r="L334" s="2"/>
      <c r="M334" s="2"/>
      <c r="N334" s="2"/>
      <c r="O334" s="2"/>
      <c r="P334" s="2"/>
      <c r="Q334" s="2"/>
      <c r="R334" s="2"/>
      <c r="S334" s="2"/>
      <c r="T334" s="2"/>
      <c r="U334" s="2"/>
      <c r="V334" s="2"/>
      <c r="W334" s="2"/>
      <c r="X334" s="2"/>
      <c r="Y334" s="2"/>
      <c r="Z334" s="2"/>
    </row>
    <row r="335" spans="1:26" s="4" customFormat="1">
      <c r="A335" s="15"/>
      <c r="B335" s="15"/>
      <c r="C335" s="15"/>
      <c r="D335" s="70"/>
      <c r="E335" s="71"/>
      <c r="F335" s="71"/>
      <c r="G335" s="71"/>
      <c r="H335" s="71"/>
      <c r="I335" s="75"/>
      <c r="J335" s="75"/>
      <c r="K335" s="2"/>
      <c r="L335" s="2"/>
      <c r="M335" s="2"/>
      <c r="N335" s="2"/>
      <c r="O335" s="2"/>
      <c r="P335" s="2"/>
      <c r="Q335" s="2"/>
      <c r="R335" s="2"/>
      <c r="S335" s="2"/>
      <c r="T335" s="2"/>
      <c r="U335" s="2"/>
      <c r="V335" s="2"/>
      <c r="W335" s="2"/>
      <c r="X335" s="2"/>
      <c r="Y335" s="2"/>
      <c r="Z335" s="2"/>
    </row>
    <row r="337" spans="1:26" s="4" customFormat="1">
      <c r="A337" s="15"/>
      <c r="B337" s="15"/>
      <c r="C337" s="15"/>
      <c r="D337" s="70"/>
      <c r="E337" s="72"/>
      <c r="F337" s="73"/>
      <c r="G337" s="73"/>
      <c r="H337" s="73"/>
      <c r="I337" s="75"/>
      <c r="J337" s="75"/>
      <c r="K337" s="2"/>
      <c r="L337" s="2"/>
      <c r="M337" s="2"/>
      <c r="N337" s="2"/>
      <c r="O337" s="2"/>
      <c r="P337" s="2"/>
      <c r="Q337" s="2"/>
      <c r="R337" s="2"/>
      <c r="S337" s="2"/>
      <c r="T337" s="2"/>
      <c r="U337" s="2"/>
      <c r="V337" s="2"/>
      <c r="W337" s="2"/>
      <c r="X337" s="2"/>
      <c r="Y337" s="2"/>
      <c r="Z337" s="2"/>
    </row>
    <row r="342" spans="1:26" s="4" customFormat="1">
      <c r="A342" s="15"/>
      <c r="B342" s="15"/>
      <c r="C342" s="15"/>
      <c r="D342" s="70"/>
      <c r="E342" s="72"/>
      <c r="F342" s="73"/>
      <c r="G342" s="73"/>
      <c r="H342" s="73"/>
      <c r="I342" s="75"/>
      <c r="J342" s="75"/>
      <c r="K342" s="2"/>
      <c r="L342" s="2"/>
      <c r="M342" s="2"/>
      <c r="N342" s="2"/>
      <c r="O342" s="2"/>
      <c r="P342" s="2"/>
      <c r="Q342" s="2"/>
      <c r="R342" s="2"/>
      <c r="S342" s="2"/>
      <c r="T342" s="2"/>
      <c r="U342" s="2"/>
      <c r="V342" s="2"/>
      <c r="W342" s="2"/>
      <c r="X342" s="2"/>
      <c r="Y342" s="2"/>
      <c r="Z342" s="2"/>
    </row>
    <row r="343" spans="1:26" s="4" customFormat="1">
      <c r="A343" s="15"/>
      <c r="B343" s="15"/>
      <c r="C343" s="15"/>
      <c r="D343" s="70"/>
      <c r="E343" s="72"/>
      <c r="F343" s="73"/>
      <c r="G343" s="73"/>
      <c r="H343" s="73"/>
      <c r="I343" s="75"/>
      <c r="J343" s="75"/>
      <c r="K343" s="2"/>
      <c r="L343" s="2"/>
      <c r="M343" s="2"/>
      <c r="N343" s="2"/>
      <c r="O343" s="2"/>
      <c r="P343" s="2"/>
      <c r="Q343" s="2"/>
      <c r="R343" s="2"/>
      <c r="S343" s="2"/>
      <c r="T343" s="2"/>
      <c r="U343" s="2"/>
      <c r="V343" s="2"/>
      <c r="W343" s="2"/>
      <c r="X343" s="2"/>
      <c r="Y343" s="2"/>
      <c r="Z343" s="2"/>
    </row>
    <row r="344" spans="1:26" s="4" customFormat="1">
      <c r="A344" s="15"/>
      <c r="B344" s="15"/>
      <c r="C344" s="15"/>
      <c r="D344" s="70"/>
      <c r="E344" s="72"/>
      <c r="F344" s="73"/>
      <c r="G344" s="73"/>
      <c r="H344" s="73"/>
      <c r="I344" s="75"/>
      <c r="J344" s="75"/>
      <c r="K344" s="2"/>
      <c r="L344" s="2"/>
      <c r="M344" s="2"/>
      <c r="N344" s="2"/>
      <c r="O344" s="2"/>
      <c r="P344" s="2"/>
      <c r="Q344" s="2"/>
      <c r="R344" s="2"/>
      <c r="S344" s="2"/>
      <c r="T344" s="2"/>
      <c r="U344" s="2"/>
      <c r="V344" s="2"/>
      <c r="W344" s="2"/>
      <c r="X344" s="2"/>
      <c r="Y344" s="2"/>
      <c r="Z344" s="2"/>
    </row>
    <row r="345" spans="1:26" s="4" customFormat="1">
      <c r="A345" s="15"/>
      <c r="B345" s="15"/>
      <c r="C345" s="15"/>
      <c r="D345" s="70"/>
      <c r="E345" s="72"/>
      <c r="F345" s="73"/>
      <c r="G345" s="73"/>
      <c r="H345" s="73"/>
      <c r="I345" s="75"/>
      <c r="J345" s="75"/>
      <c r="K345" s="2"/>
      <c r="L345" s="2"/>
      <c r="M345" s="2"/>
      <c r="N345" s="2"/>
      <c r="O345" s="2"/>
      <c r="P345" s="2"/>
      <c r="Q345" s="2"/>
      <c r="R345" s="2"/>
      <c r="S345" s="2"/>
      <c r="T345" s="2"/>
      <c r="U345" s="2"/>
      <c r="V345" s="2"/>
      <c r="W345" s="2"/>
      <c r="X345" s="2"/>
      <c r="Y345" s="2"/>
      <c r="Z345" s="2"/>
    </row>
    <row r="346" spans="1:26" s="4" customFormat="1">
      <c r="A346" s="15"/>
      <c r="B346" s="15"/>
      <c r="C346" s="15"/>
      <c r="D346" s="70"/>
      <c r="E346" s="72"/>
      <c r="F346" s="73"/>
      <c r="G346" s="73"/>
      <c r="H346" s="73"/>
      <c r="I346" s="75"/>
      <c r="J346" s="75"/>
      <c r="K346" s="2"/>
      <c r="L346" s="2"/>
      <c r="M346" s="2"/>
      <c r="N346" s="2"/>
      <c r="O346" s="2"/>
      <c r="P346" s="2"/>
      <c r="Q346" s="2"/>
      <c r="R346" s="2"/>
      <c r="S346" s="2"/>
      <c r="T346" s="2"/>
      <c r="U346" s="2"/>
      <c r="V346" s="2"/>
      <c r="W346" s="2"/>
      <c r="X346" s="2"/>
      <c r="Y346" s="2"/>
      <c r="Z346" s="2"/>
    </row>
  </sheetData>
  <autoFilter ref="J106:J300"/>
  <mergeCells count="6">
    <mergeCell ref="A1:H1"/>
    <mergeCell ref="A2:A3"/>
    <mergeCell ref="B2:B3"/>
    <mergeCell ref="C2:C3"/>
    <mergeCell ref="D2:D3"/>
    <mergeCell ref="E2:H2"/>
  </mergeCells>
  <pageMargins left="0.19685039370078741" right="0.11811023622047245" top="0.55118110236220474" bottom="0.35433070866141736" header="0.31496062992125984" footer="0.31496062992125984"/>
  <pageSetup paperSize="9" scale="88" fitToHeight="0" orientation="landscape" horizontalDpi="300" verticalDpi="300" r:id="rId1"/>
  <headerFooter>
    <oddFooter>&amp;RPage No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Revised Estimate CS</vt:lpstr>
      <vt:lpstr>'Revised Estimate CS'!Print_Area</vt:lpstr>
      <vt:lpstr>'Revised Estimate CS'!Print_Titles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ASTA INFRA</cp:lastModifiedBy>
  <cp:lastPrinted>2024-06-29T07:58:34Z</cp:lastPrinted>
  <dcterms:created xsi:type="dcterms:W3CDTF">2024-06-28T11:03:56Z</dcterms:created>
  <dcterms:modified xsi:type="dcterms:W3CDTF">2024-07-12T12:45:27Z</dcterms:modified>
</cp:coreProperties>
</file>