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defaultThemeVersion="124226"/>
  <bookViews>
    <workbookView xWindow="-109" yWindow="0" windowWidth="23257" windowHeight="12349" tabRatio="821" firstSheet="1" activeTab="1"/>
  </bookViews>
  <sheets>
    <sheet name="seignorage" sheetId="24" state="hidden" r:id="rId1"/>
    <sheet name="Revised Estimate-SECTIONS" sheetId="28" r:id="rId2"/>
    <sheet name="CS" sheetId="36" r:id="rId3"/>
    <sheet name="CS-1" sheetId="26" state="hidden" r:id="rId4"/>
    <sheet name="GA" sheetId="29" r:id="rId5"/>
    <sheet name="ABSTRACT-1" sheetId="32" state="hidden" r:id="rId6"/>
    <sheet name="C-DATAS" sheetId="34" r:id="rId7"/>
    <sheet name="ELE-Datas" sheetId="35" r:id="rId8"/>
    <sheet name="EQP_List" sheetId="37"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s>
  <definedNames>
    <definedName name="\P" localSheetId="2">#REF!</definedName>
    <definedName name="\P" localSheetId="7">#REF!</definedName>
    <definedName name="\P" localSheetId="0">#REF!</definedName>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12">NA()</definedName>
    <definedName name="_________________________________________________________________________________________l2">[2]r!$F$29</definedName>
    <definedName name="_________________________________________________________________________________________l3">NA()</definedName>
    <definedName name="_________________________________________________________________________________________l4">[4]Sheet1!$W$2:$Y$103</definedName>
    <definedName name="_________________________________________________________________________________________l5">NA()</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12">NA()</definedName>
    <definedName name="________________________________________________________________________________________l2">[2]r!$F$29</definedName>
    <definedName name="________________________________________________________________________________________l3">NA()</definedName>
    <definedName name="________________________________________________________________________________________l4">[4]Sheet1!$W$2:$Y$103</definedName>
    <definedName name="________________________________________________________________________________________l5">NA()</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 localSheetId="2">#REF!</definedName>
    <definedName name="_______________________________________________________________________________________l12" localSheetId="7">#REF!</definedName>
    <definedName name="_______________________________________________________________________________________l12" localSheetId="0">#REF!</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 localSheetId="2">#REF!</definedName>
    <definedName name="_______________________________________________________________________________________l3" localSheetId="7">#REF!</definedName>
    <definedName name="_______________________________________________________________________________________l3" localSheetId="0">#REF!</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 localSheetId="2">#REF!</definedName>
    <definedName name="_______________________________________________________________________________________l5" localSheetId="7">#REF!</definedName>
    <definedName name="_______________________________________________________________________________________l5" localSheetId="0">#REF!</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 localSheetId="2">#REF!</definedName>
    <definedName name="_______________________________________________________________________________________pc2" localSheetId="7">#REF!</definedName>
    <definedName name="_______________________________________________________________________________________pc2" localSheetId="0">#REF!</definedName>
    <definedName name="_______________________________________________________________________________________pc2">#REF!</definedName>
    <definedName name="_______________________________________________________________________________________pv2" localSheetId="2">#REF!</definedName>
    <definedName name="_______________________________________________________________________________________pv2" localSheetId="7">#REF!</definedName>
    <definedName name="_______________________________________________________________________________________pv2" localSheetId="0">#REF!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 localSheetId="2">#REF!</definedName>
    <definedName name="_______________________________________________________________________________________var1" localSheetId="7">#REF!</definedName>
    <definedName name="_______________________________________________________________________________________var1" localSheetId="0">#REF!</definedName>
    <definedName name="_______________________________________________________________________________________var1">#REF!</definedName>
    <definedName name="_______________________________________________________________________________________var4" localSheetId="2">#REF!</definedName>
    <definedName name="_______________________________________________________________________________________var4" localSheetId="7">#REF!</definedName>
    <definedName name="_______________________________________________________________________________________var4" localSheetId="0">#REF!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 localSheetId="2">#REF!</definedName>
    <definedName name="______________________________________________________________________________________l12" localSheetId="7">#REF!</definedName>
    <definedName name="______________________________________________________________________________________l12" localSheetId="0">#REF!</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 localSheetId="2">#REF!</definedName>
    <definedName name="______________________________________________________________________________________l3" localSheetId="7">#REF!</definedName>
    <definedName name="______________________________________________________________________________________l3" localSheetId="0">#REF!</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 localSheetId="2">#REF!</definedName>
    <definedName name="______________________________________________________________________________________l5" localSheetId="7">#REF!</definedName>
    <definedName name="______________________________________________________________________________________l5" localSheetId="0">#REF!</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 localSheetId="2">#REF!</definedName>
    <definedName name="______________________________________________________________________________________pc2" localSheetId="7">#REF!</definedName>
    <definedName name="______________________________________________________________________________________pc2" localSheetId="0">#REF!</definedName>
    <definedName name="______________________________________________________________________________________pc2">#REF!</definedName>
    <definedName name="______________________________________________________________________________________pv2" localSheetId="2">#REF!</definedName>
    <definedName name="______________________________________________________________________________________pv2" localSheetId="7">#REF!</definedName>
    <definedName name="______________________________________________________________________________________pv2" localSheetId="0">#REF!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 localSheetId="2">#REF!</definedName>
    <definedName name="______________________________________________________________________________________var1" localSheetId="7">#REF!</definedName>
    <definedName name="______________________________________________________________________________________var1" localSheetId="0">#REF!</definedName>
    <definedName name="______________________________________________________________________________________var1">#REF!</definedName>
    <definedName name="______________________________________________________________________________________var4" localSheetId="2">#REF!</definedName>
    <definedName name="______________________________________________________________________________________var4" localSheetId="7">#REF!</definedName>
    <definedName name="______________________________________________________________________________________var4" localSheetId="0">#REF!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 localSheetId="2">#REF!</definedName>
    <definedName name="_____________________________________________________________________________________l12" localSheetId="7">#REF!</definedName>
    <definedName name="_____________________________________________________________________________________l12" localSheetId="0">#REF!</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 localSheetId="2">#REF!</definedName>
    <definedName name="_____________________________________________________________________________________l3" localSheetId="7">#REF!</definedName>
    <definedName name="_____________________________________________________________________________________l3" localSheetId="0">#REF!</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 localSheetId="2">#REF!</definedName>
    <definedName name="_____________________________________________________________________________________l5" localSheetId="7">#REF!</definedName>
    <definedName name="_____________________________________________________________________________________l5" localSheetId="0">#REF!</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 localSheetId="2">#REF!</definedName>
    <definedName name="_____________________________________________________________________________________pc2" localSheetId="7">#REF!</definedName>
    <definedName name="_____________________________________________________________________________________pc2" localSheetId="0">#REF!</definedName>
    <definedName name="_____________________________________________________________________________________pc2">#REF!</definedName>
    <definedName name="_____________________________________________________________________________________pv2" localSheetId="2">#REF!</definedName>
    <definedName name="_____________________________________________________________________________________pv2" localSheetId="7">#REF!</definedName>
    <definedName name="_____________________________________________________________________________________pv2" localSheetId="0">#REF!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 localSheetId="2">#REF!</definedName>
    <definedName name="_____________________________________________________________________________________var1" localSheetId="7">#REF!</definedName>
    <definedName name="_____________________________________________________________________________________var1" localSheetId="0">#REF!</definedName>
    <definedName name="_____________________________________________________________________________________var1">#REF!</definedName>
    <definedName name="_____________________________________________________________________________________var4" localSheetId="2">#REF!</definedName>
    <definedName name="_____________________________________________________________________________________var4" localSheetId="7">#REF!</definedName>
    <definedName name="_____________________________________________________________________________________var4" localSheetId="0">#REF!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 localSheetId="2">#REF!</definedName>
    <definedName name="____________________________________________________________________________________l12" localSheetId="7">#REF!</definedName>
    <definedName name="____________________________________________________________________________________l12" localSheetId="0">#REF!</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 localSheetId="2">#REF!</definedName>
    <definedName name="____________________________________________________________________________________l3" localSheetId="7">#REF!</definedName>
    <definedName name="____________________________________________________________________________________l3" localSheetId="0">#REF!</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 localSheetId="2">#REF!</definedName>
    <definedName name="____________________________________________________________________________________l5" localSheetId="7">#REF!</definedName>
    <definedName name="____________________________________________________________________________________l5" localSheetId="0">#REF!</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 localSheetId="2">#REF!</definedName>
    <definedName name="____________________________________________________________________________________pc2" localSheetId="7">#REF!</definedName>
    <definedName name="____________________________________________________________________________________pc2" localSheetId="0">#REF!</definedName>
    <definedName name="____________________________________________________________________________________pc2">#REF!</definedName>
    <definedName name="____________________________________________________________________________________pv2" localSheetId="2">#REF!</definedName>
    <definedName name="____________________________________________________________________________________pv2" localSheetId="7">#REF!</definedName>
    <definedName name="____________________________________________________________________________________pv2" localSheetId="0">#REF!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 localSheetId="2">#REF!</definedName>
    <definedName name="____________________________________________________________________________________var1" localSheetId="7">#REF!</definedName>
    <definedName name="____________________________________________________________________________________var1" localSheetId="0">#REF!</definedName>
    <definedName name="____________________________________________________________________________________var1">#REF!</definedName>
    <definedName name="____________________________________________________________________________________var4" localSheetId="2">#REF!</definedName>
    <definedName name="____________________________________________________________________________________var4" localSheetId="7">#REF!</definedName>
    <definedName name="____________________________________________________________________________________var4" localSheetId="0">#REF!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 localSheetId="2">#REF!</definedName>
    <definedName name="___________________________________________________________________________________l12" localSheetId="7">#REF!</definedName>
    <definedName name="___________________________________________________________________________________l12" localSheetId="0">#REF!</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 localSheetId="2">#REF!</definedName>
    <definedName name="___________________________________________________________________________________l3" localSheetId="7">#REF!</definedName>
    <definedName name="___________________________________________________________________________________l3" localSheetId="0">#REF!</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 localSheetId="2">#REF!</definedName>
    <definedName name="___________________________________________________________________________________l5" localSheetId="7">#REF!</definedName>
    <definedName name="___________________________________________________________________________________l5" localSheetId="0">#REF!</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 localSheetId="2">#REF!</definedName>
    <definedName name="___________________________________________________________________________________pc2" localSheetId="7">#REF!</definedName>
    <definedName name="___________________________________________________________________________________pc2" localSheetId="0">#REF!</definedName>
    <definedName name="___________________________________________________________________________________pc2">#REF!</definedName>
    <definedName name="___________________________________________________________________________________pv2" localSheetId="2">#REF!</definedName>
    <definedName name="___________________________________________________________________________________pv2" localSheetId="7">#REF!</definedName>
    <definedName name="___________________________________________________________________________________pv2" localSheetId="0">#REF!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 localSheetId="2">#REF!</definedName>
    <definedName name="___________________________________________________________________________________var1" localSheetId="7">#REF!</definedName>
    <definedName name="___________________________________________________________________________________var1" localSheetId="0">#REF!</definedName>
    <definedName name="___________________________________________________________________________________var1">#REF!</definedName>
    <definedName name="___________________________________________________________________________________var4" localSheetId="2">#REF!</definedName>
    <definedName name="___________________________________________________________________________________var4" localSheetId="7">#REF!</definedName>
    <definedName name="___________________________________________________________________________________var4" localSheetId="0">#REF!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 localSheetId="2">#REF!</definedName>
    <definedName name="__________________________________________________________________________________l12" localSheetId="7">#REF!</definedName>
    <definedName name="__________________________________________________________________________________l12" localSheetId="0">#REF!</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 localSheetId="2">#REF!</definedName>
    <definedName name="__________________________________________________________________________________l3" localSheetId="7">#REF!</definedName>
    <definedName name="__________________________________________________________________________________l3" localSheetId="0">#REF!</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 localSheetId="2">#REF!</definedName>
    <definedName name="__________________________________________________________________________________l5" localSheetId="7">#REF!</definedName>
    <definedName name="__________________________________________________________________________________l5" localSheetId="0">#REF!</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 localSheetId="2">#REF!</definedName>
    <definedName name="__________________________________________________________________________________pc2" localSheetId="7">#REF!</definedName>
    <definedName name="__________________________________________________________________________________pc2" localSheetId="0">#REF!</definedName>
    <definedName name="__________________________________________________________________________________pc2">#REF!</definedName>
    <definedName name="__________________________________________________________________________________pv2" localSheetId="2">#REF!</definedName>
    <definedName name="__________________________________________________________________________________pv2" localSheetId="7">#REF!</definedName>
    <definedName name="__________________________________________________________________________________pv2" localSheetId="0">#REF!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 localSheetId="2">#REF!</definedName>
    <definedName name="__________________________________________________________________________________var1" localSheetId="7">#REF!</definedName>
    <definedName name="__________________________________________________________________________________var1" localSheetId="0">#REF!</definedName>
    <definedName name="__________________________________________________________________________________var1">#REF!</definedName>
    <definedName name="__________________________________________________________________________________var4" localSheetId="2">#REF!</definedName>
    <definedName name="__________________________________________________________________________________var4" localSheetId="7">#REF!</definedName>
    <definedName name="__________________________________________________________________________________var4" localSheetId="0">#REF!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 localSheetId="2">#REF!</definedName>
    <definedName name="_________________________________________________________________________________l12" localSheetId="7">#REF!</definedName>
    <definedName name="_________________________________________________________________________________l12" localSheetId="0">#REF!</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 localSheetId="2">#REF!</definedName>
    <definedName name="_________________________________________________________________________________l3" localSheetId="7">#REF!</definedName>
    <definedName name="_________________________________________________________________________________l3" localSheetId="0">#REF!</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 localSheetId="2">#REF!</definedName>
    <definedName name="_________________________________________________________________________________l5" localSheetId="7">#REF!</definedName>
    <definedName name="_________________________________________________________________________________l5" localSheetId="0">#REF!</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 localSheetId="2">#REF!</definedName>
    <definedName name="_________________________________________________________________________________pc2" localSheetId="7">#REF!</definedName>
    <definedName name="_________________________________________________________________________________pc2" localSheetId="0">#REF!</definedName>
    <definedName name="_________________________________________________________________________________pc2">#REF!</definedName>
    <definedName name="_________________________________________________________________________________pv2" localSheetId="2">#REF!</definedName>
    <definedName name="_________________________________________________________________________________pv2" localSheetId="7">#REF!</definedName>
    <definedName name="_________________________________________________________________________________pv2" localSheetId="0">#REF!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 localSheetId="2">#REF!</definedName>
    <definedName name="_________________________________________________________________________________var1" localSheetId="7">#REF!</definedName>
    <definedName name="_________________________________________________________________________________var1" localSheetId="0">#REF!</definedName>
    <definedName name="_________________________________________________________________________________var1">#REF!</definedName>
    <definedName name="_________________________________________________________________________________var4" localSheetId="2">#REF!</definedName>
    <definedName name="_________________________________________________________________________________var4" localSheetId="7">#REF!</definedName>
    <definedName name="_________________________________________________________________________________var4" localSheetId="0">#REF!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 localSheetId="2">#REF!</definedName>
    <definedName name="________________________________________________________________________________l12" localSheetId="7">#REF!</definedName>
    <definedName name="________________________________________________________________________________l12" localSheetId="0">#REF!</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 localSheetId="2">#REF!</definedName>
    <definedName name="________________________________________________________________________________l3" localSheetId="7">#REF!</definedName>
    <definedName name="________________________________________________________________________________l3" localSheetId="0">#REF!</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 localSheetId="2">#REF!</definedName>
    <definedName name="________________________________________________________________________________l5" localSheetId="7">#REF!</definedName>
    <definedName name="________________________________________________________________________________l5" localSheetId="0">#REF!</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 localSheetId="2">#REF!</definedName>
    <definedName name="________________________________________________________________________________pc2" localSheetId="7">#REF!</definedName>
    <definedName name="________________________________________________________________________________pc2" localSheetId="0">#REF!</definedName>
    <definedName name="________________________________________________________________________________pc2">#REF!</definedName>
    <definedName name="________________________________________________________________________________pv2" localSheetId="2">#REF!</definedName>
    <definedName name="________________________________________________________________________________pv2" localSheetId="7">#REF!</definedName>
    <definedName name="________________________________________________________________________________pv2" localSheetId="0">#REF!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 localSheetId="2">#REF!</definedName>
    <definedName name="________________________________________________________________________________var1" localSheetId="7">#REF!</definedName>
    <definedName name="________________________________________________________________________________var1" localSheetId="0">#REF!</definedName>
    <definedName name="________________________________________________________________________________var1">#REF!</definedName>
    <definedName name="________________________________________________________________________________var4" localSheetId="2">#REF!</definedName>
    <definedName name="________________________________________________________________________________var4" localSheetId="7">#REF!</definedName>
    <definedName name="________________________________________________________________________________var4" localSheetId="0">#REF!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 localSheetId="2">#REF!</definedName>
    <definedName name="_______________________________________________________________________________l12" localSheetId="7">#REF!</definedName>
    <definedName name="_______________________________________________________________________________l12" localSheetId="0">#REF!</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 localSheetId="2">#REF!</definedName>
    <definedName name="_______________________________________________________________________________l3" localSheetId="7">#REF!</definedName>
    <definedName name="_______________________________________________________________________________l3" localSheetId="0">#REF!</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 localSheetId="2">#REF!</definedName>
    <definedName name="_______________________________________________________________________________l5" localSheetId="7">#REF!</definedName>
    <definedName name="_______________________________________________________________________________l5" localSheetId="0">#REF!</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 localSheetId="2">#REF!</definedName>
    <definedName name="_______________________________________________________________________________pc2" localSheetId="7">#REF!</definedName>
    <definedName name="_______________________________________________________________________________pc2" localSheetId="0">#REF!</definedName>
    <definedName name="_______________________________________________________________________________pc2">#REF!</definedName>
    <definedName name="_______________________________________________________________________________pv2" localSheetId="2">#REF!</definedName>
    <definedName name="_______________________________________________________________________________pv2" localSheetId="7">#REF!</definedName>
    <definedName name="_______________________________________________________________________________pv2" localSheetId="0">#REF!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 localSheetId="2">#REF!</definedName>
    <definedName name="_______________________________________________________________________________var1" localSheetId="7">#REF!</definedName>
    <definedName name="_______________________________________________________________________________var1" localSheetId="0">#REF!</definedName>
    <definedName name="_______________________________________________________________________________var1">#REF!</definedName>
    <definedName name="_______________________________________________________________________________var4" localSheetId="2">#REF!</definedName>
    <definedName name="_______________________________________________________________________________var4" localSheetId="7">#REF!</definedName>
    <definedName name="_______________________________________________________________________________var4" localSheetId="0">#REF!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 localSheetId="2">#REF!</definedName>
    <definedName name="______________________________________________________________________________l12" localSheetId="7">#REF!</definedName>
    <definedName name="______________________________________________________________________________l12" localSheetId="0">#REF!</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 localSheetId="2">#REF!</definedName>
    <definedName name="______________________________________________________________________________l3" localSheetId="7">#REF!</definedName>
    <definedName name="______________________________________________________________________________l3" localSheetId="0">#REF!</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 localSheetId="2">#REF!</definedName>
    <definedName name="______________________________________________________________________________l5" localSheetId="7">#REF!</definedName>
    <definedName name="______________________________________________________________________________l5" localSheetId="0">#REF!</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 localSheetId="2">#REF!</definedName>
    <definedName name="______________________________________________________________________________pc2" localSheetId="7">#REF!</definedName>
    <definedName name="______________________________________________________________________________pc2" localSheetId="0">#REF!</definedName>
    <definedName name="______________________________________________________________________________pc2">#REF!</definedName>
    <definedName name="______________________________________________________________________________pv2" localSheetId="2">#REF!</definedName>
    <definedName name="______________________________________________________________________________pv2" localSheetId="7">#REF!</definedName>
    <definedName name="______________________________________________________________________________pv2" localSheetId="0">#REF!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 localSheetId="2">#REF!</definedName>
    <definedName name="______________________________________________________________________________var1" localSheetId="7">#REF!</definedName>
    <definedName name="______________________________________________________________________________var1" localSheetId="0">#REF!</definedName>
    <definedName name="______________________________________________________________________________var1">#REF!</definedName>
    <definedName name="______________________________________________________________________________var4" localSheetId="2">#REF!</definedName>
    <definedName name="______________________________________________________________________________var4" localSheetId="7">#REF!</definedName>
    <definedName name="______________________________________________________________________________var4" localSheetId="0">#REF!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 localSheetId="2">#REF!</definedName>
    <definedName name="_____________________________________________________________________________l12" localSheetId="7">#REF!</definedName>
    <definedName name="_____________________________________________________________________________l12" localSheetId="0">#REF!</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 localSheetId="2">#REF!</definedName>
    <definedName name="_____________________________________________________________________________l3" localSheetId="7">#REF!</definedName>
    <definedName name="_____________________________________________________________________________l3" localSheetId="0">#REF!</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 localSheetId="2">#REF!</definedName>
    <definedName name="_____________________________________________________________________________l5" localSheetId="7">#REF!</definedName>
    <definedName name="_____________________________________________________________________________l5" localSheetId="0">#REF!</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 localSheetId="2">#REF!</definedName>
    <definedName name="_____________________________________________________________________________pc2" localSheetId="7">#REF!</definedName>
    <definedName name="_____________________________________________________________________________pc2" localSheetId="0">#REF!</definedName>
    <definedName name="_____________________________________________________________________________pc2">#REF!</definedName>
    <definedName name="_____________________________________________________________________________pv2" localSheetId="2">#REF!</definedName>
    <definedName name="_____________________________________________________________________________pv2" localSheetId="7">#REF!</definedName>
    <definedName name="_____________________________________________________________________________pv2" localSheetId="0">#REF!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 localSheetId="2">#REF!</definedName>
    <definedName name="_____________________________________________________________________________var1" localSheetId="7">#REF!</definedName>
    <definedName name="_____________________________________________________________________________var1" localSheetId="0">#REF!</definedName>
    <definedName name="_____________________________________________________________________________var1">#REF!</definedName>
    <definedName name="_____________________________________________________________________________var4" localSheetId="2">#REF!</definedName>
    <definedName name="_____________________________________________________________________________var4" localSheetId="7">#REF!</definedName>
    <definedName name="_____________________________________________________________________________var4" localSheetId="0">#REF!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 localSheetId="2">#REF!</definedName>
    <definedName name="____________________________________________________________________________l12" localSheetId="7">#REF!</definedName>
    <definedName name="____________________________________________________________________________l12" localSheetId="0">#REF!</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 localSheetId="2">#REF!</definedName>
    <definedName name="____________________________________________________________________________l3" localSheetId="7">#REF!</definedName>
    <definedName name="____________________________________________________________________________l3" localSheetId="0">#REF!</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 localSheetId="2">#REF!</definedName>
    <definedName name="____________________________________________________________________________l5" localSheetId="7">#REF!</definedName>
    <definedName name="____________________________________________________________________________l5" localSheetId="0">#REF!</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 localSheetId="2">#REF!</definedName>
    <definedName name="____________________________________________________________________________pc2" localSheetId="7">#REF!</definedName>
    <definedName name="____________________________________________________________________________pc2" localSheetId="0">#REF!</definedName>
    <definedName name="____________________________________________________________________________pc2">#REF!</definedName>
    <definedName name="____________________________________________________________________________pv2" localSheetId="2">#REF!</definedName>
    <definedName name="____________________________________________________________________________pv2" localSheetId="7">#REF!</definedName>
    <definedName name="____________________________________________________________________________pv2" localSheetId="0">#REF!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 localSheetId="2">#REF!</definedName>
    <definedName name="____________________________________________________________________________var1" localSheetId="7">#REF!</definedName>
    <definedName name="____________________________________________________________________________var1" localSheetId="0">#REF!</definedName>
    <definedName name="____________________________________________________________________________var1">#REF!</definedName>
    <definedName name="____________________________________________________________________________var4" localSheetId="2">#REF!</definedName>
    <definedName name="____________________________________________________________________________var4" localSheetId="7">#REF!</definedName>
    <definedName name="____________________________________________________________________________var4" localSheetId="0">#REF!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 localSheetId="2">#REF!</definedName>
    <definedName name="___________________________________________________________________________l12" localSheetId="7">#REF!</definedName>
    <definedName name="___________________________________________________________________________l12" localSheetId="0">#REF!</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 localSheetId="2">#REF!</definedName>
    <definedName name="___________________________________________________________________________l3" localSheetId="7">#REF!</definedName>
    <definedName name="___________________________________________________________________________l3" localSheetId="0">#REF!</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 localSheetId="2">#REF!</definedName>
    <definedName name="___________________________________________________________________________l5" localSheetId="7">#REF!</definedName>
    <definedName name="___________________________________________________________________________l5" localSheetId="0">#REF!</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 localSheetId="2">#REF!</definedName>
    <definedName name="___________________________________________________________________________pc2" localSheetId="7">#REF!</definedName>
    <definedName name="___________________________________________________________________________pc2" localSheetId="0">#REF!</definedName>
    <definedName name="___________________________________________________________________________pc2">#REF!</definedName>
    <definedName name="___________________________________________________________________________pv2" localSheetId="2">#REF!</definedName>
    <definedName name="___________________________________________________________________________pv2" localSheetId="7">#REF!</definedName>
    <definedName name="___________________________________________________________________________pv2" localSheetId="0">#REF!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 localSheetId="2">#REF!</definedName>
    <definedName name="___________________________________________________________________________var1" localSheetId="7">#REF!</definedName>
    <definedName name="___________________________________________________________________________var1" localSheetId="0">#REF!</definedName>
    <definedName name="___________________________________________________________________________var1">#REF!</definedName>
    <definedName name="___________________________________________________________________________var4" localSheetId="2">#REF!</definedName>
    <definedName name="___________________________________________________________________________var4" localSheetId="7">#REF!</definedName>
    <definedName name="___________________________________________________________________________var4" localSheetId="0">#REF!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 localSheetId="2">#REF!</definedName>
    <definedName name="__________________________________________________________________________l12" localSheetId="7">#REF!</definedName>
    <definedName name="__________________________________________________________________________l12" localSheetId="0">#REF!</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 localSheetId="2">#REF!</definedName>
    <definedName name="__________________________________________________________________________l3" localSheetId="7">#REF!</definedName>
    <definedName name="__________________________________________________________________________l3" localSheetId="0">#REF!</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 localSheetId="2">#REF!</definedName>
    <definedName name="__________________________________________________________________________l5" localSheetId="7">#REF!</definedName>
    <definedName name="__________________________________________________________________________l5" localSheetId="0">#REF!</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 localSheetId="2">#REF!</definedName>
    <definedName name="__________________________________________________________________________pc2" localSheetId="7">#REF!</definedName>
    <definedName name="__________________________________________________________________________pc2" localSheetId="0">#REF!</definedName>
    <definedName name="__________________________________________________________________________pc2">#REF!</definedName>
    <definedName name="__________________________________________________________________________pv2" localSheetId="2">#REF!</definedName>
    <definedName name="__________________________________________________________________________pv2" localSheetId="7">#REF!</definedName>
    <definedName name="__________________________________________________________________________pv2" localSheetId="0">#REF!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 localSheetId="2">#REF!</definedName>
    <definedName name="__________________________________________________________________________var1" localSheetId="7">#REF!</definedName>
    <definedName name="__________________________________________________________________________var1" localSheetId="0">#REF!</definedName>
    <definedName name="__________________________________________________________________________var1">#REF!</definedName>
    <definedName name="__________________________________________________________________________var4" localSheetId="2">#REF!</definedName>
    <definedName name="__________________________________________________________________________var4" localSheetId="7">#REF!</definedName>
    <definedName name="__________________________________________________________________________var4" localSheetId="0">#REF!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 localSheetId="2">#REF!</definedName>
    <definedName name="_________________________________________________________________________l12" localSheetId="7">#REF!</definedName>
    <definedName name="_________________________________________________________________________l12" localSheetId="0">#REF!</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 localSheetId="2">#REF!</definedName>
    <definedName name="_________________________________________________________________________l3" localSheetId="7">#REF!</definedName>
    <definedName name="_________________________________________________________________________l3" localSheetId="0">#REF!</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 localSheetId="2">#REF!</definedName>
    <definedName name="_________________________________________________________________________l5" localSheetId="7">#REF!</definedName>
    <definedName name="_________________________________________________________________________l5" localSheetId="0">#REF!</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 localSheetId="2">#REF!</definedName>
    <definedName name="_________________________________________________________________________pc2" localSheetId="7">#REF!</definedName>
    <definedName name="_________________________________________________________________________pc2" localSheetId="0">#REF!</definedName>
    <definedName name="_________________________________________________________________________pc2">#REF!</definedName>
    <definedName name="_________________________________________________________________________pv2" localSheetId="2">#REF!</definedName>
    <definedName name="_________________________________________________________________________pv2" localSheetId="7">#REF!</definedName>
    <definedName name="_________________________________________________________________________pv2" localSheetId="0">#REF!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 localSheetId="2">#REF!</definedName>
    <definedName name="_________________________________________________________________________var1" localSheetId="7">#REF!</definedName>
    <definedName name="_________________________________________________________________________var1" localSheetId="0">#REF!</definedName>
    <definedName name="_________________________________________________________________________var1">#REF!</definedName>
    <definedName name="_________________________________________________________________________var4" localSheetId="2">#REF!</definedName>
    <definedName name="_________________________________________________________________________var4" localSheetId="7">#REF!</definedName>
    <definedName name="_________________________________________________________________________var4" localSheetId="0">#REF!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 localSheetId="2">#REF!</definedName>
    <definedName name="________________________________________________________________________l12" localSheetId="7">#REF!</definedName>
    <definedName name="________________________________________________________________________l12" localSheetId="0">#REF!</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 localSheetId="2">#REF!</definedName>
    <definedName name="________________________________________________________________________l3" localSheetId="7">#REF!</definedName>
    <definedName name="________________________________________________________________________l3" localSheetId="0">#REF!</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 localSheetId="2">#REF!</definedName>
    <definedName name="________________________________________________________________________l5" localSheetId="7">#REF!</definedName>
    <definedName name="________________________________________________________________________l5" localSheetId="0">#REF!</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 localSheetId="2">#REF!</definedName>
    <definedName name="________________________________________________________________________pc2" localSheetId="7">#REF!</definedName>
    <definedName name="________________________________________________________________________pc2" localSheetId="0">#REF!</definedName>
    <definedName name="________________________________________________________________________pc2">#REF!</definedName>
    <definedName name="________________________________________________________________________pv2" localSheetId="2">#REF!</definedName>
    <definedName name="________________________________________________________________________pv2" localSheetId="7">#REF!</definedName>
    <definedName name="________________________________________________________________________pv2" localSheetId="0">#REF!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 localSheetId="2">#REF!</definedName>
    <definedName name="________________________________________________________________________var1" localSheetId="7">#REF!</definedName>
    <definedName name="________________________________________________________________________var1" localSheetId="0">#REF!</definedName>
    <definedName name="________________________________________________________________________var1">#REF!</definedName>
    <definedName name="________________________________________________________________________var4" localSheetId="2">#REF!</definedName>
    <definedName name="________________________________________________________________________var4" localSheetId="7">#REF!</definedName>
    <definedName name="________________________________________________________________________var4" localSheetId="0">#REF!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 localSheetId="2">#REF!</definedName>
    <definedName name="_______________________________________________________________________l12" localSheetId="7">#REF!</definedName>
    <definedName name="_______________________________________________________________________l12" localSheetId="0">#REF!</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 localSheetId="2">#REF!</definedName>
    <definedName name="_______________________________________________________________________l3" localSheetId="7">#REF!</definedName>
    <definedName name="_______________________________________________________________________l3" localSheetId="0">#REF!</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 localSheetId="2">#REF!</definedName>
    <definedName name="_______________________________________________________________________l5" localSheetId="7">#REF!</definedName>
    <definedName name="_______________________________________________________________________l5" localSheetId="0">#REF!</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 localSheetId="2">#REF!</definedName>
    <definedName name="_______________________________________________________________________pc2" localSheetId="7">#REF!</definedName>
    <definedName name="_______________________________________________________________________pc2" localSheetId="0">#REF!</definedName>
    <definedName name="_______________________________________________________________________pc2">#REF!</definedName>
    <definedName name="_______________________________________________________________________pv2" localSheetId="2">#REF!</definedName>
    <definedName name="_______________________________________________________________________pv2" localSheetId="7">#REF!</definedName>
    <definedName name="_______________________________________________________________________pv2" localSheetId="0">#REF!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 localSheetId="2">#REF!</definedName>
    <definedName name="_______________________________________________________________________var1" localSheetId="7">#REF!</definedName>
    <definedName name="_______________________________________________________________________var1" localSheetId="0">#REF!</definedName>
    <definedName name="_______________________________________________________________________var1">#REF!</definedName>
    <definedName name="_______________________________________________________________________var4" localSheetId="2">#REF!</definedName>
    <definedName name="_______________________________________________________________________var4" localSheetId="7">#REF!</definedName>
    <definedName name="_______________________________________________________________________var4" localSheetId="0">#REF!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 localSheetId="2">#REF!</definedName>
    <definedName name="______________________________________________________________________l12" localSheetId="7">#REF!</definedName>
    <definedName name="______________________________________________________________________l12" localSheetId="0">#REF!</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 localSheetId="2">#REF!</definedName>
    <definedName name="______________________________________________________________________l3" localSheetId="7">#REF!</definedName>
    <definedName name="______________________________________________________________________l3" localSheetId="0">#REF!</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 localSheetId="2">#REF!</definedName>
    <definedName name="______________________________________________________________________l5" localSheetId="7">#REF!</definedName>
    <definedName name="______________________________________________________________________l5" localSheetId="0">#REF!</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 localSheetId="2">#REF!</definedName>
    <definedName name="______________________________________________________________________pc2" localSheetId="7">#REF!</definedName>
    <definedName name="______________________________________________________________________pc2" localSheetId="0">#REF!</definedName>
    <definedName name="______________________________________________________________________pc2">#REF!</definedName>
    <definedName name="______________________________________________________________________pv2" localSheetId="2">#REF!</definedName>
    <definedName name="______________________________________________________________________pv2" localSheetId="7">#REF!</definedName>
    <definedName name="______________________________________________________________________pv2" localSheetId="0">#REF!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 localSheetId="2">#REF!</definedName>
    <definedName name="______________________________________________________________________var1" localSheetId="7">#REF!</definedName>
    <definedName name="______________________________________________________________________var1" localSheetId="0">#REF!</definedName>
    <definedName name="______________________________________________________________________var1">#REF!</definedName>
    <definedName name="______________________________________________________________________var4" localSheetId="2">#REF!</definedName>
    <definedName name="______________________________________________________________________var4" localSheetId="7">#REF!</definedName>
    <definedName name="______________________________________________________________________var4" localSheetId="0">#REF!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 localSheetId="2">#REF!</definedName>
    <definedName name="_____________________________________________________________________l12" localSheetId="7">#REF!</definedName>
    <definedName name="_____________________________________________________________________l12" localSheetId="0">#REF!</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 localSheetId="2">#REF!</definedName>
    <definedName name="_____________________________________________________________________l3" localSheetId="7">#REF!</definedName>
    <definedName name="_____________________________________________________________________l3" localSheetId="0">#REF!</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 localSheetId="2">#REF!</definedName>
    <definedName name="_____________________________________________________________________l5" localSheetId="7">#REF!</definedName>
    <definedName name="_____________________________________________________________________l5" localSheetId="0">#REF!</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 localSheetId="2">#REF!</definedName>
    <definedName name="_____________________________________________________________________pc2" localSheetId="7">#REF!</definedName>
    <definedName name="_____________________________________________________________________pc2" localSheetId="0">#REF!</definedName>
    <definedName name="_____________________________________________________________________pc2">#REF!</definedName>
    <definedName name="_____________________________________________________________________pv2" localSheetId="2">#REF!</definedName>
    <definedName name="_____________________________________________________________________pv2" localSheetId="7">#REF!</definedName>
    <definedName name="_____________________________________________________________________pv2" localSheetId="0">#REF!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 localSheetId="2">#REF!</definedName>
    <definedName name="_____________________________________________________________________var1" localSheetId="7">#REF!</definedName>
    <definedName name="_____________________________________________________________________var1" localSheetId="0">#REF!</definedName>
    <definedName name="_____________________________________________________________________var1">#REF!</definedName>
    <definedName name="_____________________________________________________________________var4" localSheetId="2">#REF!</definedName>
    <definedName name="_____________________________________________________________________var4" localSheetId="7">#REF!</definedName>
    <definedName name="_____________________________________________________________________var4" localSheetId="0">#REF!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 localSheetId="2">#REF!</definedName>
    <definedName name="____________________________________________________________________l12" localSheetId="7">#REF!</definedName>
    <definedName name="____________________________________________________________________l12" localSheetId="0">#REF!</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 localSheetId="2">#REF!</definedName>
    <definedName name="____________________________________________________________________l3" localSheetId="7">#REF!</definedName>
    <definedName name="____________________________________________________________________l3" localSheetId="0">#REF!</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 localSheetId="2">#REF!</definedName>
    <definedName name="____________________________________________________________________l5" localSheetId="7">#REF!</definedName>
    <definedName name="____________________________________________________________________l5" localSheetId="0">#REF!</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 localSheetId="2">#REF!</definedName>
    <definedName name="____________________________________________________________________pc2" localSheetId="7">#REF!</definedName>
    <definedName name="____________________________________________________________________pc2" localSheetId="0">#REF!</definedName>
    <definedName name="____________________________________________________________________pc2">#REF!</definedName>
    <definedName name="____________________________________________________________________pv2" localSheetId="2">#REF!</definedName>
    <definedName name="____________________________________________________________________pv2" localSheetId="7">#REF!</definedName>
    <definedName name="____________________________________________________________________pv2" localSheetId="0">#REF!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 localSheetId="2">#REF!</definedName>
    <definedName name="____________________________________________________________________var1" localSheetId="7">#REF!</definedName>
    <definedName name="____________________________________________________________________var1" localSheetId="0">#REF!</definedName>
    <definedName name="____________________________________________________________________var1">#REF!</definedName>
    <definedName name="____________________________________________________________________var4" localSheetId="2">#REF!</definedName>
    <definedName name="____________________________________________________________________var4" localSheetId="7">#REF!</definedName>
    <definedName name="____________________________________________________________________var4" localSheetId="0">#REF!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 localSheetId="2">#REF!</definedName>
    <definedName name="___________________________________________________________________l12" localSheetId="7">#REF!</definedName>
    <definedName name="___________________________________________________________________l12" localSheetId="0">#REF!</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 localSheetId="2">#REF!</definedName>
    <definedName name="___________________________________________________________________l3" localSheetId="7">#REF!</definedName>
    <definedName name="___________________________________________________________________l3" localSheetId="0">#REF!</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 localSheetId="2">#REF!</definedName>
    <definedName name="___________________________________________________________________l5" localSheetId="7">#REF!</definedName>
    <definedName name="___________________________________________________________________l5" localSheetId="0">#REF!</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 localSheetId="2">#REF!</definedName>
    <definedName name="___________________________________________________________________pc2" localSheetId="7">#REF!</definedName>
    <definedName name="___________________________________________________________________pc2" localSheetId="0">#REF!</definedName>
    <definedName name="___________________________________________________________________pc2">#REF!</definedName>
    <definedName name="___________________________________________________________________pv2" localSheetId="2">#REF!</definedName>
    <definedName name="___________________________________________________________________pv2" localSheetId="7">#REF!</definedName>
    <definedName name="___________________________________________________________________pv2" localSheetId="0">#REF!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 localSheetId="2">#REF!</definedName>
    <definedName name="___________________________________________________________________var1" localSheetId="7">#REF!</definedName>
    <definedName name="___________________________________________________________________var1" localSheetId="0">#REF!</definedName>
    <definedName name="___________________________________________________________________var1">#REF!</definedName>
    <definedName name="___________________________________________________________________var4" localSheetId="2">#REF!</definedName>
    <definedName name="___________________________________________________________________var4" localSheetId="7">#REF!</definedName>
    <definedName name="___________________________________________________________________var4" localSheetId="0">#REF!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 localSheetId="2">#REF!</definedName>
    <definedName name="__________________________________________________________________l12" localSheetId="7">#REF!</definedName>
    <definedName name="__________________________________________________________________l12" localSheetId="0">#REF!</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 localSheetId="2">#REF!</definedName>
    <definedName name="__________________________________________________________________l3" localSheetId="7">#REF!</definedName>
    <definedName name="__________________________________________________________________l3" localSheetId="0">#REF!</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 localSheetId="2">#REF!</definedName>
    <definedName name="__________________________________________________________________l5" localSheetId="7">#REF!</definedName>
    <definedName name="__________________________________________________________________l5" localSheetId="0">#REF!</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 localSheetId="2">#REF!</definedName>
    <definedName name="__________________________________________________________________pc2" localSheetId="7">#REF!</definedName>
    <definedName name="__________________________________________________________________pc2" localSheetId="0">#REF!</definedName>
    <definedName name="__________________________________________________________________pc2">#REF!</definedName>
    <definedName name="__________________________________________________________________pv2" localSheetId="2">#REF!</definedName>
    <definedName name="__________________________________________________________________pv2" localSheetId="7">#REF!</definedName>
    <definedName name="__________________________________________________________________pv2" localSheetId="0">#REF!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 localSheetId="2">#REF!</definedName>
    <definedName name="__________________________________________________________________var1" localSheetId="7">#REF!</definedName>
    <definedName name="__________________________________________________________________var1" localSheetId="0">#REF!</definedName>
    <definedName name="__________________________________________________________________var1">#REF!</definedName>
    <definedName name="__________________________________________________________________var4" localSheetId="2">#REF!</definedName>
    <definedName name="__________________________________________________________________var4" localSheetId="7">#REF!</definedName>
    <definedName name="__________________________________________________________________var4" localSheetId="0">#REF!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 localSheetId="2">#REF!</definedName>
    <definedName name="_________________________________________________________________l12" localSheetId="7">#REF!</definedName>
    <definedName name="_________________________________________________________________l12" localSheetId="0">#REF!</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 localSheetId="2">#REF!</definedName>
    <definedName name="_________________________________________________________________l3" localSheetId="7">#REF!</definedName>
    <definedName name="_________________________________________________________________l3" localSheetId="0">#REF!</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 localSheetId="2">#REF!</definedName>
    <definedName name="_________________________________________________________________l5" localSheetId="7">#REF!</definedName>
    <definedName name="_________________________________________________________________l5" localSheetId="0">#REF!</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 localSheetId="2">#REF!</definedName>
    <definedName name="_________________________________________________________________pc2" localSheetId="7">#REF!</definedName>
    <definedName name="_________________________________________________________________pc2" localSheetId="0">#REF!</definedName>
    <definedName name="_________________________________________________________________pc2">#REF!</definedName>
    <definedName name="_________________________________________________________________pv2" localSheetId="2">#REF!</definedName>
    <definedName name="_________________________________________________________________pv2" localSheetId="7">#REF!</definedName>
    <definedName name="_________________________________________________________________pv2" localSheetId="0">#REF!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 localSheetId="2">#REF!</definedName>
    <definedName name="_________________________________________________________________var1" localSheetId="7">#REF!</definedName>
    <definedName name="_________________________________________________________________var1" localSheetId="0">#REF!</definedName>
    <definedName name="_________________________________________________________________var1">#REF!</definedName>
    <definedName name="_________________________________________________________________var4" localSheetId="2">#REF!</definedName>
    <definedName name="_________________________________________________________________var4" localSheetId="7">#REF!</definedName>
    <definedName name="_________________________________________________________________var4" localSheetId="0">#REF!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 localSheetId="2">#REF!</definedName>
    <definedName name="________________________________________________________________l12" localSheetId="7">#REF!</definedName>
    <definedName name="________________________________________________________________l12" localSheetId="0">#REF!</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 localSheetId="2">#REF!</definedName>
    <definedName name="________________________________________________________________l3" localSheetId="7">#REF!</definedName>
    <definedName name="________________________________________________________________l3" localSheetId="0">#REF!</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 localSheetId="2">#REF!</definedName>
    <definedName name="________________________________________________________________l5" localSheetId="7">#REF!</definedName>
    <definedName name="________________________________________________________________l5" localSheetId="0">#REF!</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 localSheetId="2">#REF!</definedName>
    <definedName name="________________________________________________________________pc2" localSheetId="7">#REF!</definedName>
    <definedName name="________________________________________________________________pc2" localSheetId="0">#REF!</definedName>
    <definedName name="________________________________________________________________pc2">#REF!</definedName>
    <definedName name="________________________________________________________________pv2" localSheetId="2">#REF!</definedName>
    <definedName name="________________________________________________________________pv2" localSheetId="7">#REF!</definedName>
    <definedName name="________________________________________________________________pv2" localSheetId="0">#REF!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 localSheetId="2">#REF!</definedName>
    <definedName name="________________________________________________________________var1" localSheetId="7">#REF!</definedName>
    <definedName name="________________________________________________________________var1" localSheetId="0">#REF!</definedName>
    <definedName name="________________________________________________________________var1">#REF!</definedName>
    <definedName name="________________________________________________________________var4" localSheetId="2">#REF!</definedName>
    <definedName name="________________________________________________________________var4" localSheetId="7">#REF!</definedName>
    <definedName name="________________________________________________________________var4" localSheetId="0">#REF!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 localSheetId="2">#REF!</definedName>
    <definedName name="_______________________________________________________________l12" localSheetId="7">#REF!</definedName>
    <definedName name="_______________________________________________________________l12" localSheetId="0">#REF!</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 localSheetId="2">#REF!</definedName>
    <definedName name="_______________________________________________________________l3" localSheetId="7">#REF!</definedName>
    <definedName name="_______________________________________________________________l3" localSheetId="0">#REF!</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 localSheetId="2">#REF!</definedName>
    <definedName name="_______________________________________________________________l5" localSheetId="7">#REF!</definedName>
    <definedName name="_______________________________________________________________l5" localSheetId="0">#REF!</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 localSheetId="2">#REF!</definedName>
    <definedName name="_______________________________________________________________pc2" localSheetId="7">#REF!</definedName>
    <definedName name="_______________________________________________________________pc2" localSheetId="0">#REF!</definedName>
    <definedName name="_______________________________________________________________pc2">#REF!</definedName>
    <definedName name="_______________________________________________________________pv2" localSheetId="2">#REF!</definedName>
    <definedName name="_______________________________________________________________pv2" localSheetId="7">#REF!</definedName>
    <definedName name="_______________________________________________________________pv2" localSheetId="0">#REF!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 localSheetId="2">#REF!</definedName>
    <definedName name="_______________________________________________________________var1" localSheetId="7">#REF!</definedName>
    <definedName name="_______________________________________________________________var1" localSheetId="0">#REF!</definedName>
    <definedName name="_______________________________________________________________var1">#REF!</definedName>
    <definedName name="_______________________________________________________________var4" localSheetId="2">#REF!</definedName>
    <definedName name="_______________________________________________________________var4" localSheetId="7">#REF!</definedName>
    <definedName name="_______________________________________________________________var4" localSheetId="0">#REF!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 localSheetId="2">#REF!</definedName>
    <definedName name="______________________________________________________________l12" localSheetId="7">#REF!</definedName>
    <definedName name="______________________________________________________________l12" localSheetId="0">#REF!</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 localSheetId="2">#REF!</definedName>
    <definedName name="______________________________________________________________l3" localSheetId="7">#REF!</definedName>
    <definedName name="______________________________________________________________l3" localSheetId="0">#REF!</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 localSheetId="2">#REF!</definedName>
    <definedName name="______________________________________________________________l5" localSheetId="7">#REF!</definedName>
    <definedName name="______________________________________________________________l5" localSheetId="0">#REF!</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 localSheetId="2">#REF!</definedName>
    <definedName name="______________________________________________________________pc2" localSheetId="7">#REF!</definedName>
    <definedName name="______________________________________________________________pc2" localSheetId="0">#REF!</definedName>
    <definedName name="______________________________________________________________pc2">#REF!</definedName>
    <definedName name="______________________________________________________________pv2" localSheetId="2">#REF!</definedName>
    <definedName name="______________________________________________________________pv2" localSheetId="7">#REF!</definedName>
    <definedName name="______________________________________________________________pv2" localSheetId="0">#REF!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 localSheetId="2">#REF!</definedName>
    <definedName name="______________________________________________________________var1" localSheetId="7">#REF!</definedName>
    <definedName name="______________________________________________________________var1" localSheetId="0">#REF!</definedName>
    <definedName name="______________________________________________________________var1">#REF!</definedName>
    <definedName name="______________________________________________________________var4" localSheetId="2">#REF!</definedName>
    <definedName name="______________________________________________________________var4" localSheetId="7">#REF!</definedName>
    <definedName name="______________________________________________________________var4" localSheetId="0">#REF!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 localSheetId="2">#REF!</definedName>
    <definedName name="_____________________________________________________________l12" localSheetId="7">#REF!</definedName>
    <definedName name="_____________________________________________________________l12" localSheetId="0">#REF!</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 localSheetId="2">#REF!</definedName>
    <definedName name="_____________________________________________________________l3" localSheetId="7">#REF!</definedName>
    <definedName name="_____________________________________________________________l3" localSheetId="0">#REF!</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 localSheetId="2">#REF!</definedName>
    <definedName name="_____________________________________________________________l5" localSheetId="7">#REF!</definedName>
    <definedName name="_____________________________________________________________l5" localSheetId="0">#REF!</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 localSheetId="2">#REF!</definedName>
    <definedName name="_____________________________________________________________pc2" localSheetId="7">#REF!</definedName>
    <definedName name="_____________________________________________________________pc2" localSheetId="0">#REF!</definedName>
    <definedName name="_____________________________________________________________pc2">#REF!</definedName>
    <definedName name="_____________________________________________________________pv2" localSheetId="2">#REF!</definedName>
    <definedName name="_____________________________________________________________pv2" localSheetId="7">#REF!</definedName>
    <definedName name="_____________________________________________________________pv2" localSheetId="0">#REF!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 localSheetId="2">#REF!</definedName>
    <definedName name="_____________________________________________________________var1" localSheetId="7">#REF!</definedName>
    <definedName name="_____________________________________________________________var1" localSheetId="0">#REF!</definedName>
    <definedName name="_____________________________________________________________var1">#REF!</definedName>
    <definedName name="_____________________________________________________________var4" localSheetId="2">#REF!</definedName>
    <definedName name="_____________________________________________________________var4" localSheetId="7">#REF!</definedName>
    <definedName name="_____________________________________________________________var4" localSheetId="0">#REF!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 localSheetId="2">#REF!</definedName>
    <definedName name="____________________________________________________________l12" localSheetId="7">#REF!</definedName>
    <definedName name="____________________________________________________________l12" localSheetId="0">#REF!</definedName>
    <definedName name="____________________________________________________________l12">#REF!</definedName>
    <definedName name="____________________________________________________________l2">[2]r!$F$29</definedName>
    <definedName name="____________________________________________________________l3" localSheetId="2">#REF!</definedName>
    <definedName name="____________________________________________________________l3" localSheetId="7">#REF!</definedName>
    <definedName name="____________________________________________________________l3" localSheetId="0">#REF!</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 localSheetId="2">#REF!</definedName>
    <definedName name="____________________________________________________________l5" localSheetId="7">#REF!</definedName>
    <definedName name="____________________________________________________________l5" localSheetId="0">#REF!</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 localSheetId="2">#REF!</definedName>
    <definedName name="____________________________________________________________pc2" localSheetId="7">#REF!</definedName>
    <definedName name="____________________________________________________________pc2" localSheetId="0">#REF!</definedName>
    <definedName name="____________________________________________________________pc2">#REF!</definedName>
    <definedName name="____________________________________________________________pv2" localSheetId="2">#REF!</definedName>
    <definedName name="____________________________________________________________pv2" localSheetId="7">#REF!</definedName>
    <definedName name="____________________________________________________________pv2" localSheetId="0">#REF!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 localSheetId="2">#REF!</definedName>
    <definedName name="____________________________________________________________var1" localSheetId="7">#REF!</definedName>
    <definedName name="____________________________________________________________var1" localSheetId="0">#REF!</definedName>
    <definedName name="____________________________________________________________var1">#REF!</definedName>
    <definedName name="____________________________________________________________var4" localSheetId="2">#REF!</definedName>
    <definedName name="____________________________________________________________var4" localSheetId="7">#REF!</definedName>
    <definedName name="____________________________________________________________var4" localSheetId="0">#REF!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 localSheetId="2">#REF!</definedName>
    <definedName name="___________________________________________________________l12" localSheetId="7">#REF!</definedName>
    <definedName name="___________________________________________________________l12" localSheetId="0">#REF!</definedName>
    <definedName name="___________________________________________________________l12">#REF!</definedName>
    <definedName name="___________________________________________________________l2">[2]r!$F$29</definedName>
    <definedName name="___________________________________________________________l3" localSheetId="2">#REF!</definedName>
    <definedName name="___________________________________________________________l3" localSheetId="7">#REF!</definedName>
    <definedName name="___________________________________________________________l3" localSheetId="0">#REF!</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 localSheetId="2">#REF!</definedName>
    <definedName name="___________________________________________________________l5" localSheetId="7">#REF!</definedName>
    <definedName name="___________________________________________________________l5" localSheetId="0">#REF!</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 localSheetId="2">#REF!</definedName>
    <definedName name="___________________________________________________________pc2" localSheetId="7">#REF!</definedName>
    <definedName name="___________________________________________________________pc2" localSheetId="0">#REF!</definedName>
    <definedName name="___________________________________________________________pc2">#REF!</definedName>
    <definedName name="___________________________________________________________pv2" localSheetId="2">#REF!</definedName>
    <definedName name="___________________________________________________________pv2" localSheetId="7">#REF!</definedName>
    <definedName name="___________________________________________________________pv2" localSheetId="0">#REF!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 localSheetId="2">#REF!</definedName>
    <definedName name="___________________________________________________________var1" localSheetId="7">#REF!</definedName>
    <definedName name="___________________________________________________________var1" localSheetId="0">#REF!</definedName>
    <definedName name="___________________________________________________________var1">#REF!</definedName>
    <definedName name="___________________________________________________________var4" localSheetId="2">#REF!</definedName>
    <definedName name="___________________________________________________________var4" localSheetId="7">#REF!</definedName>
    <definedName name="___________________________________________________________var4" localSheetId="0">#REF!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 localSheetId="2">#REF!</definedName>
    <definedName name="__________________________________________________________l12" localSheetId="7">#REF!</definedName>
    <definedName name="__________________________________________________________l12" localSheetId="0">#REF!</definedName>
    <definedName name="__________________________________________________________l12">#REF!</definedName>
    <definedName name="__________________________________________________________l2">[2]r!$F$29</definedName>
    <definedName name="__________________________________________________________l3" localSheetId="2">#REF!</definedName>
    <definedName name="__________________________________________________________l3" localSheetId="7">#REF!</definedName>
    <definedName name="__________________________________________________________l3" localSheetId="0">#REF!</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 localSheetId="2">#REF!</definedName>
    <definedName name="__________________________________________________________l5" localSheetId="7">#REF!</definedName>
    <definedName name="__________________________________________________________l5" localSheetId="0">#REF!</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 localSheetId="2">#REF!</definedName>
    <definedName name="__________________________________________________________pc2" localSheetId="7">#REF!</definedName>
    <definedName name="__________________________________________________________pc2" localSheetId="0">#REF!</definedName>
    <definedName name="__________________________________________________________pc2">#REF!</definedName>
    <definedName name="__________________________________________________________pv2" localSheetId="2">#REF!</definedName>
    <definedName name="__________________________________________________________pv2" localSheetId="7">#REF!</definedName>
    <definedName name="__________________________________________________________pv2" localSheetId="0">#REF!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 localSheetId="2">#REF!</definedName>
    <definedName name="__________________________________________________________var1" localSheetId="7">#REF!</definedName>
    <definedName name="__________________________________________________________var1" localSheetId="0">#REF!</definedName>
    <definedName name="__________________________________________________________var1">#REF!</definedName>
    <definedName name="__________________________________________________________var4" localSheetId="2">#REF!</definedName>
    <definedName name="__________________________________________________________var4" localSheetId="7">#REF!</definedName>
    <definedName name="__________________________________________________________var4" localSheetId="0">#REF!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 localSheetId="2">#REF!</definedName>
    <definedName name="_________________________________________________________l12" localSheetId="7">#REF!</definedName>
    <definedName name="_________________________________________________________l12" localSheetId="0">#REF!</definedName>
    <definedName name="_________________________________________________________l12">#REF!</definedName>
    <definedName name="_________________________________________________________l2">[2]r!$F$29</definedName>
    <definedName name="_________________________________________________________l3" localSheetId="2">#REF!</definedName>
    <definedName name="_________________________________________________________l3" localSheetId="7">#REF!</definedName>
    <definedName name="_________________________________________________________l3" localSheetId="0">#REF!</definedName>
    <definedName name="_________________________________________________________l3">#REF!</definedName>
    <definedName name="_________________________________________________________l4">[4]Sheet1!$W$2:$Y$103</definedName>
    <definedName name="_________________________________________________________l5" localSheetId="2">#REF!</definedName>
    <definedName name="_________________________________________________________l5" localSheetId="7">#REF!</definedName>
    <definedName name="_________________________________________________________l5" localSheetId="0">#REF!</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 localSheetId="2">#REF!</definedName>
    <definedName name="_________________________________________________________pc2" localSheetId="7">#REF!</definedName>
    <definedName name="_________________________________________________________pc2" localSheetId="0">#REF!</definedName>
    <definedName name="_________________________________________________________pc2">#REF!</definedName>
    <definedName name="_________________________________________________________pv2" localSheetId="2">#REF!</definedName>
    <definedName name="_________________________________________________________pv2" localSheetId="7">#REF!</definedName>
    <definedName name="_________________________________________________________pv2" localSheetId="0">#REF!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 localSheetId="2">#REF!</definedName>
    <definedName name="_________________________________________________________var1" localSheetId="7">#REF!</definedName>
    <definedName name="_________________________________________________________var1" localSheetId="0">#REF!</definedName>
    <definedName name="_________________________________________________________var1">#REF!</definedName>
    <definedName name="_________________________________________________________var4" localSheetId="2">#REF!</definedName>
    <definedName name="_________________________________________________________var4" localSheetId="7">#REF!</definedName>
    <definedName name="_________________________________________________________var4" localSheetId="0">#REF!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 localSheetId="2">#REF!</definedName>
    <definedName name="________________________________________________________l12" localSheetId="7">#REF!</definedName>
    <definedName name="________________________________________________________l12" localSheetId="0">#REF!</definedName>
    <definedName name="________________________________________________________l12">#REF!</definedName>
    <definedName name="________________________________________________________l2">[2]r!$F$29</definedName>
    <definedName name="________________________________________________________l3" localSheetId="2">#REF!</definedName>
    <definedName name="________________________________________________________l3" localSheetId="7">#REF!</definedName>
    <definedName name="________________________________________________________l3" localSheetId="0">#REF!</definedName>
    <definedName name="________________________________________________________l3">#REF!</definedName>
    <definedName name="________________________________________________________l4">[4]Sheet1!$W$2:$Y$103</definedName>
    <definedName name="________________________________________________________l5" localSheetId="2">#REF!</definedName>
    <definedName name="________________________________________________________l5" localSheetId="7">#REF!</definedName>
    <definedName name="________________________________________________________l5" localSheetId="0">#REF!</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 localSheetId="2">#REF!</definedName>
    <definedName name="________________________________________________________pc2" localSheetId="7">#REF!</definedName>
    <definedName name="________________________________________________________pc2" localSheetId="0">#REF!</definedName>
    <definedName name="________________________________________________________pc2">#REF!</definedName>
    <definedName name="________________________________________________________pv2" localSheetId="2">#REF!</definedName>
    <definedName name="________________________________________________________pv2" localSheetId="7">#REF!</definedName>
    <definedName name="________________________________________________________pv2" localSheetId="0">#REF!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 localSheetId="2">#REF!</definedName>
    <definedName name="________________________________________________________var1" localSheetId="7">#REF!</definedName>
    <definedName name="________________________________________________________var1" localSheetId="0">#REF!</definedName>
    <definedName name="________________________________________________________var1">#REF!</definedName>
    <definedName name="________________________________________________________var4" localSheetId="2">#REF!</definedName>
    <definedName name="________________________________________________________var4" localSheetId="7">#REF!</definedName>
    <definedName name="________________________________________________________var4" localSheetId="0">#REF!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 localSheetId="2">#REF!</definedName>
    <definedName name="_______________________________________________________l12" localSheetId="7">#REF!</definedName>
    <definedName name="_______________________________________________________l12" localSheetId="0">#REF!</definedName>
    <definedName name="_______________________________________________________l12">#REF!</definedName>
    <definedName name="_______________________________________________________l2">[2]r!$F$29</definedName>
    <definedName name="_______________________________________________________l3" localSheetId="2">#REF!</definedName>
    <definedName name="_______________________________________________________l3" localSheetId="7">#REF!</definedName>
    <definedName name="_______________________________________________________l3" localSheetId="0">#REF!</definedName>
    <definedName name="_______________________________________________________l3">#REF!</definedName>
    <definedName name="_______________________________________________________l4">[4]Sheet1!$W$2:$Y$103</definedName>
    <definedName name="_______________________________________________________l5" localSheetId="2">#REF!</definedName>
    <definedName name="_______________________________________________________l5" localSheetId="7">#REF!</definedName>
    <definedName name="_______________________________________________________l5" localSheetId="0">#REF!</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 localSheetId="2">#REF!</definedName>
    <definedName name="_______________________________________________________pc2" localSheetId="7">#REF!</definedName>
    <definedName name="_______________________________________________________pc2" localSheetId="0">#REF!</definedName>
    <definedName name="_______________________________________________________pc2">#REF!</definedName>
    <definedName name="_______________________________________________________pv2" localSheetId="2">#REF!</definedName>
    <definedName name="_______________________________________________________pv2" localSheetId="7">#REF!</definedName>
    <definedName name="_______________________________________________________pv2" localSheetId="0">#REF!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 localSheetId="2">#REF!</definedName>
    <definedName name="_______________________________________________________var1" localSheetId="7">#REF!</definedName>
    <definedName name="_______________________________________________________var1" localSheetId="0">#REF!</definedName>
    <definedName name="_______________________________________________________var1">#REF!</definedName>
    <definedName name="_______________________________________________________var4" localSheetId="2">#REF!</definedName>
    <definedName name="_______________________________________________________var4" localSheetId="7">#REF!</definedName>
    <definedName name="_______________________________________________________var4" localSheetId="0">#REF!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 localSheetId="2">#REF!</definedName>
    <definedName name="______________________________________________________l12" localSheetId="7">#REF!</definedName>
    <definedName name="______________________________________________________l12" localSheetId="0">#REF!</definedName>
    <definedName name="______________________________________________________l12">#REF!</definedName>
    <definedName name="______________________________________________________l2">[2]r!$F$29</definedName>
    <definedName name="______________________________________________________l3" localSheetId="2">#REF!</definedName>
    <definedName name="______________________________________________________l3" localSheetId="7">#REF!</definedName>
    <definedName name="______________________________________________________l3" localSheetId="0">#REF!</definedName>
    <definedName name="______________________________________________________l3">#REF!</definedName>
    <definedName name="______________________________________________________l4">[4]Sheet1!$W$2:$Y$103</definedName>
    <definedName name="______________________________________________________l5" localSheetId="2">#REF!</definedName>
    <definedName name="______________________________________________________l5" localSheetId="7">#REF!</definedName>
    <definedName name="______________________________________________________l5" localSheetId="0">#REF!</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 localSheetId="2">#REF!</definedName>
    <definedName name="______________________________________________________pc2" localSheetId="7">#REF!</definedName>
    <definedName name="______________________________________________________pc2" localSheetId="0">#REF!</definedName>
    <definedName name="______________________________________________________pc2">#REF!</definedName>
    <definedName name="______________________________________________________pv2" localSheetId="2">#REF!</definedName>
    <definedName name="______________________________________________________pv2" localSheetId="7">#REF!</definedName>
    <definedName name="______________________________________________________pv2" localSheetId="0">#REF!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 localSheetId="2">#REF!</definedName>
    <definedName name="______________________________________________________var1" localSheetId="7">#REF!</definedName>
    <definedName name="______________________________________________________var1" localSheetId="0">#REF!</definedName>
    <definedName name="______________________________________________________var1">#REF!</definedName>
    <definedName name="______________________________________________________var4" localSheetId="2">#REF!</definedName>
    <definedName name="______________________________________________________var4" localSheetId="7">#REF!</definedName>
    <definedName name="______________________________________________________var4" localSheetId="0">#REF!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 localSheetId="2">#REF!</definedName>
    <definedName name="_____________________________________________________l12" localSheetId="7">#REF!</definedName>
    <definedName name="_____________________________________________________l12" localSheetId="0">#REF!</definedName>
    <definedName name="_____________________________________________________l12">#REF!</definedName>
    <definedName name="_____________________________________________________l2">[2]r!$F$29</definedName>
    <definedName name="_____________________________________________________l3" localSheetId="2">#REF!</definedName>
    <definedName name="_____________________________________________________l3" localSheetId="7">#REF!</definedName>
    <definedName name="_____________________________________________________l3" localSheetId="0">#REF!</definedName>
    <definedName name="_____________________________________________________l3">#REF!</definedName>
    <definedName name="_____________________________________________________l4">[4]Sheet1!$W$2:$Y$103</definedName>
    <definedName name="_____________________________________________________l5" localSheetId="2">#REF!</definedName>
    <definedName name="_____________________________________________________l5" localSheetId="7">#REF!</definedName>
    <definedName name="_____________________________________________________l5" localSheetId="0">#REF!</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 localSheetId="2">#REF!</definedName>
    <definedName name="_____________________________________________________pc2" localSheetId="7">#REF!</definedName>
    <definedName name="_____________________________________________________pc2" localSheetId="0">#REF!</definedName>
    <definedName name="_____________________________________________________pc2">#REF!</definedName>
    <definedName name="_____________________________________________________pv2" localSheetId="2">#REF!</definedName>
    <definedName name="_____________________________________________________pv2" localSheetId="7">#REF!</definedName>
    <definedName name="_____________________________________________________pv2" localSheetId="0">#REF!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 localSheetId="2">#REF!</definedName>
    <definedName name="_____________________________________________________var1" localSheetId="7">#REF!</definedName>
    <definedName name="_____________________________________________________var1" localSheetId="0">#REF!</definedName>
    <definedName name="_____________________________________________________var1">#REF!</definedName>
    <definedName name="_____________________________________________________var4" localSheetId="2">#REF!</definedName>
    <definedName name="_____________________________________________________var4" localSheetId="7">#REF!</definedName>
    <definedName name="_____________________________________________________var4" localSheetId="0">#REF!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 localSheetId="2">#REF!</definedName>
    <definedName name="____________________________________________________l12" localSheetId="7">#REF!</definedName>
    <definedName name="____________________________________________________l12" localSheetId="0">#REF!</definedName>
    <definedName name="____________________________________________________l12">#REF!</definedName>
    <definedName name="____________________________________________________l2">[2]r!$F$29</definedName>
    <definedName name="____________________________________________________l3" localSheetId="2">#REF!</definedName>
    <definedName name="____________________________________________________l3" localSheetId="7">#REF!</definedName>
    <definedName name="____________________________________________________l3" localSheetId="0">#REF!</definedName>
    <definedName name="____________________________________________________l3">#REF!</definedName>
    <definedName name="____________________________________________________l4">[4]Sheet1!$W$2:$Y$103</definedName>
    <definedName name="____________________________________________________l5" localSheetId="2">#REF!</definedName>
    <definedName name="____________________________________________________l5" localSheetId="7">#REF!</definedName>
    <definedName name="____________________________________________________l5" localSheetId="0">#REF!</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 localSheetId="2">#REF!</definedName>
    <definedName name="____________________________________________________pc2" localSheetId="7">#REF!</definedName>
    <definedName name="____________________________________________________pc2" localSheetId="0">#REF!</definedName>
    <definedName name="____________________________________________________pc2">#REF!</definedName>
    <definedName name="____________________________________________________pv2" localSheetId="2">#REF!</definedName>
    <definedName name="____________________________________________________pv2" localSheetId="7">#REF!</definedName>
    <definedName name="____________________________________________________pv2" localSheetId="0">#REF!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 localSheetId="2">#REF!</definedName>
    <definedName name="____________________________________________________var1" localSheetId="7">#REF!</definedName>
    <definedName name="____________________________________________________var1" localSheetId="0">#REF!</definedName>
    <definedName name="____________________________________________________var1">#REF!</definedName>
    <definedName name="____________________________________________________var4" localSheetId="2">#REF!</definedName>
    <definedName name="____________________________________________________var4" localSheetId="7">#REF!</definedName>
    <definedName name="____________________________________________________var4" localSheetId="0">#REF!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 localSheetId="2">#REF!</definedName>
    <definedName name="___________________________________________________l12" localSheetId="7">#REF!</definedName>
    <definedName name="___________________________________________________l12" localSheetId="0">#REF!</definedName>
    <definedName name="___________________________________________________l12">#REF!</definedName>
    <definedName name="___________________________________________________l2">[2]r!$F$29</definedName>
    <definedName name="___________________________________________________l3" localSheetId="2">#REF!</definedName>
    <definedName name="___________________________________________________l3" localSheetId="7">#REF!</definedName>
    <definedName name="___________________________________________________l3" localSheetId="0">#REF!</definedName>
    <definedName name="___________________________________________________l3">#REF!</definedName>
    <definedName name="___________________________________________________l4">[4]Sheet1!$W$2:$Y$103</definedName>
    <definedName name="___________________________________________________l5" localSheetId="2">#REF!</definedName>
    <definedName name="___________________________________________________l5" localSheetId="7">#REF!</definedName>
    <definedName name="___________________________________________________l5" localSheetId="0">#REF!</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 localSheetId="2">#REF!</definedName>
    <definedName name="___________________________________________________pc2" localSheetId="7">#REF!</definedName>
    <definedName name="___________________________________________________pc2" localSheetId="0">#REF!</definedName>
    <definedName name="___________________________________________________pc2">#REF!</definedName>
    <definedName name="___________________________________________________pv2" localSheetId="2">#REF!</definedName>
    <definedName name="___________________________________________________pv2" localSheetId="7">#REF!</definedName>
    <definedName name="___________________________________________________pv2" localSheetId="0">#REF!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 localSheetId="2">#REF!</definedName>
    <definedName name="___________________________________________________var1" localSheetId="7">#REF!</definedName>
    <definedName name="___________________________________________________var1" localSheetId="0">#REF!</definedName>
    <definedName name="___________________________________________________var1">#REF!</definedName>
    <definedName name="___________________________________________________var4" localSheetId="2">#REF!</definedName>
    <definedName name="___________________________________________________var4" localSheetId="7">#REF!</definedName>
    <definedName name="___________________________________________________var4" localSheetId="0">#REF!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 localSheetId="2">#REF!</definedName>
    <definedName name="__________________________________________________l12" localSheetId="7">#REF!</definedName>
    <definedName name="__________________________________________________l12" localSheetId="0">#REF!</definedName>
    <definedName name="__________________________________________________l12">#REF!</definedName>
    <definedName name="__________________________________________________l2">[2]r!$F$29</definedName>
    <definedName name="__________________________________________________l3" localSheetId="2">#REF!</definedName>
    <definedName name="__________________________________________________l3" localSheetId="7">#REF!</definedName>
    <definedName name="__________________________________________________l3" localSheetId="0">#REF!</definedName>
    <definedName name="__________________________________________________l3">#REF!</definedName>
    <definedName name="__________________________________________________l4">[4]Sheet1!$W$2:$Y$103</definedName>
    <definedName name="__________________________________________________l5" localSheetId="2">#REF!</definedName>
    <definedName name="__________________________________________________l5" localSheetId="7">#REF!</definedName>
    <definedName name="__________________________________________________l5" localSheetId="0">#REF!</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 localSheetId="2">#REF!</definedName>
    <definedName name="__________________________________________________pc2" localSheetId="7">#REF!</definedName>
    <definedName name="__________________________________________________pc2" localSheetId="0">#REF!</definedName>
    <definedName name="__________________________________________________pc2">#REF!</definedName>
    <definedName name="__________________________________________________pv2" localSheetId="2">#REF!</definedName>
    <definedName name="__________________________________________________pv2" localSheetId="7">#REF!</definedName>
    <definedName name="__________________________________________________pv2" localSheetId="0">#REF!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 localSheetId="2">#REF!</definedName>
    <definedName name="__________________________________________________var1" localSheetId="7">#REF!</definedName>
    <definedName name="__________________________________________________var1" localSheetId="0">#REF!</definedName>
    <definedName name="__________________________________________________var1">#REF!</definedName>
    <definedName name="__________________________________________________var4" localSheetId="2">#REF!</definedName>
    <definedName name="__________________________________________________var4" localSheetId="7">#REF!</definedName>
    <definedName name="__________________________________________________var4" localSheetId="0">#REF!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 localSheetId="2">#REF!</definedName>
    <definedName name="_________________________________________________l12" localSheetId="7">#REF!</definedName>
    <definedName name="_________________________________________________l12" localSheetId="0">#REF!</definedName>
    <definedName name="_________________________________________________l12">#REF!</definedName>
    <definedName name="_________________________________________________l2">[2]r!$F$29</definedName>
    <definedName name="_________________________________________________l3" localSheetId="2">#REF!</definedName>
    <definedName name="_________________________________________________l3" localSheetId="7">#REF!</definedName>
    <definedName name="_________________________________________________l3" localSheetId="0">#REF!</definedName>
    <definedName name="_________________________________________________l3">#REF!</definedName>
    <definedName name="_________________________________________________l4">[4]Sheet1!$W$2:$Y$103</definedName>
    <definedName name="_________________________________________________l5" localSheetId="2">#REF!</definedName>
    <definedName name="_________________________________________________l5" localSheetId="7">#REF!</definedName>
    <definedName name="_________________________________________________l5" localSheetId="0">#REF!</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 localSheetId="2">#REF!</definedName>
    <definedName name="_________________________________________________pc2" localSheetId="7">#REF!</definedName>
    <definedName name="_________________________________________________pc2" localSheetId="0">#REF!</definedName>
    <definedName name="_________________________________________________pc2">#REF!</definedName>
    <definedName name="_________________________________________________pv2" localSheetId="2">#REF!</definedName>
    <definedName name="_________________________________________________pv2" localSheetId="7">#REF!</definedName>
    <definedName name="_________________________________________________pv2" localSheetId="0">#REF!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 localSheetId="2">#REF!</definedName>
    <definedName name="_________________________________________________var1" localSheetId="7">#REF!</definedName>
    <definedName name="_________________________________________________var1" localSheetId="0">#REF!</definedName>
    <definedName name="_________________________________________________var1">#REF!</definedName>
    <definedName name="_________________________________________________var4" localSheetId="2">#REF!</definedName>
    <definedName name="_________________________________________________var4" localSheetId="7">#REF!</definedName>
    <definedName name="_________________________________________________var4" localSheetId="0">#REF!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knr2">NA()</definedName>
    <definedName name="________________________________________________l1">[3]leads!$A$3:$E$108</definedName>
    <definedName name="________________________________________________l12" localSheetId="2">#REF!</definedName>
    <definedName name="________________________________________________l12" localSheetId="7">#REF!</definedName>
    <definedName name="________________________________________________l12" localSheetId="0">#REF!</definedName>
    <definedName name="________________________________________________l12">#REF!</definedName>
    <definedName name="________________________________________________l2">[2]r!$F$29</definedName>
    <definedName name="________________________________________________l3" localSheetId="2">#REF!</definedName>
    <definedName name="________________________________________________l3" localSheetId="7">#REF!</definedName>
    <definedName name="________________________________________________l3" localSheetId="0">#REF!</definedName>
    <definedName name="________________________________________________l3">#REF!</definedName>
    <definedName name="________________________________________________l4">[4]Sheet1!$W$2:$Y$103</definedName>
    <definedName name="________________________________________________l5" localSheetId="2">#REF!</definedName>
    <definedName name="________________________________________________l5" localSheetId="7">#REF!</definedName>
    <definedName name="________________________________________________l5" localSheetId="0">#REF!</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 localSheetId="2">#REF!</definedName>
    <definedName name="________________________________________________pc2" localSheetId="7">#REF!</definedName>
    <definedName name="________________________________________________pc2" localSheetId="0">#REF!</definedName>
    <definedName name="________________________________________________pc2">#REF!</definedName>
    <definedName name="________________________________________________pv2" localSheetId="2">#REF!</definedName>
    <definedName name="________________________________________________pv2" localSheetId="7">#REF!</definedName>
    <definedName name="________________________________________________pv2" localSheetId="0">#REF!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 localSheetId="2">#REF!</definedName>
    <definedName name="________________________________________________var1" localSheetId="7">#REF!</definedName>
    <definedName name="________________________________________________var1" localSheetId="0">#REF!</definedName>
    <definedName name="________________________________________________var1">#REF!</definedName>
    <definedName name="________________________________________________var4" localSheetId="2">#REF!</definedName>
    <definedName name="________________________________________________var4" localSheetId="7">#REF!</definedName>
    <definedName name="________________________________________________var4" localSheetId="0">#REF!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 localSheetId="2">#REF!</definedName>
    <definedName name="_______________________________________________l12" localSheetId="7">#REF!</definedName>
    <definedName name="_______________________________________________l12" localSheetId="0">#REF!</definedName>
    <definedName name="_______________________________________________l12">#REF!</definedName>
    <definedName name="_______________________________________________l2">[2]r!$F$29</definedName>
    <definedName name="_______________________________________________l3" localSheetId="2">#REF!</definedName>
    <definedName name="_______________________________________________l3" localSheetId="7">#REF!</definedName>
    <definedName name="_______________________________________________l3" localSheetId="0">#REF!</definedName>
    <definedName name="_______________________________________________l3">#REF!</definedName>
    <definedName name="_______________________________________________l4">[4]Sheet1!$W$2:$Y$103</definedName>
    <definedName name="_______________________________________________l5" localSheetId="2">#REF!</definedName>
    <definedName name="_______________________________________________l5" localSheetId="7">#REF!</definedName>
    <definedName name="_______________________________________________l5" localSheetId="0">#REF!</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 localSheetId="2">#REF!</definedName>
    <definedName name="_______________________________________________pc2" localSheetId="7">#REF!</definedName>
    <definedName name="_______________________________________________pc2" localSheetId="0">#REF!</definedName>
    <definedName name="_______________________________________________pc2">#REF!</definedName>
    <definedName name="_______________________________________________pv2" localSheetId="2">#REF!</definedName>
    <definedName name="_______________________________________________pv2" localSheetId="7">#REF!</definedName>
    <definedName name="_______________________________________________pv2" localSheetId="0">#REF!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 localSheetId="2">#REF!</definedName>
    <definedName name="_______________________________________________var1" localSheetId="7">#REF!</definedName>
    <definedName name="_______________________________________________var1" localSheetId="0">#REF!</definedName>
    <definedName name="_______________________________________________var1">#REF!</definedName>
    <definedName name="_______________________________________________var4" localSheetId="2">#REF!</definedName>
    <definedName name="_______________________________________________var4" localSheetId="7">#REF!</definedName>
    <definedName name="_______________________________________________var4" localSheetId="0">#REF!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knr2">NA()</definedName>
    <definedName name="______________________________________________l1">[3]leads!$A$3:$E$108</definedName>
    <definedName name="______________________________________________l12" localSheetId="2">#REF!</definedName>
    <definedName name="______________________________________________l12" localSheetId="7">#REF!</definedName>
    <definedName name="______________________________________________l12" localSheetId="0">#REF!</definedName>
    <definedName name="______________________________________________l12">#REF!</definedName>
    <definedName name="______________________________________________l2">[2]r!$F$29</definedName>
    <definedName name="______________________________________________l3" localSheetId="2">#REF!</definedName>
    <definedName name="______________________________________________l3" localSheetId="7">#REF!</definedName>
    <definedName name="______________________________________________l3" localSheetId="0">#REF!</definedName>
    <definedName name="______________________________________________l3">#REF!</definedName>
    <definedName name="______________________________________________l4">[4]Sheet1!$W$2:$Y$103</definedName>
    <definedName name="______________________________________________l5" localSheetId="2">#REF!</definedName>
    <definedName name="______________________________________________l5" localSheetId="7">#REF!</definedName>
    <definedName name="______________________________________________l5" localSheetId="0">#REF!</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[6]r!$F$4</definedName>
    <definedName name="______________________________________________mm1000">NA()</definedName>
    <definedName name="______________________________________________mm11">[2]r!$F$4</definedName>
    <definedName name="______________________________________________mm111">[5]r!$F$4</definedName>
    <definedName name="______________________________________________mm600">NA()</definedName>
    <definedName name="______________________________________________mm800">NA()</definedName>
    <definedName name="______________________________________________pc2" localSheetId="2">#REF!</definedName>
    <definedName name="______________________________________________pc2" localSheetId="7">#REF!</definedName>
    <definedName name="______________________________________________pc2" localSheetId="0">#REF!</definedName>
    <definedName name="______________________________________________pc2">#REF!</definedName>
    <definedName name="______________________________________________pv2" localSheetId="2">#REF!</definedName>
    <definedName name="______________________________________________pv2" localSheetId="7">#REF!</definedName>
    <definedName name="______________________________________________pv2" localSheetId="0">#REF!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 localSheetId="2">#REF!</definedName>
    <definedName name="______________________________________________var1" localSheetId="7">#REF!</definedName>
    <definedName name="______________________________________________var1" localSheetId="0">#REF!</definedName>
    <definedName name="______________________________________________var1">#REF!</definedName>
    <definedName name="______________________________________________var4" localSheetId="2">#REF!</definedName>
    <definedName name="______________________________________________var4" localSheetId="7">#REF!</definedName>
    <definedName name="______________________________________________var4" localSheetId="0">#REF!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knr2">NA()</definedName>
    <definedName name="_____________________________________________l1">[3]leads!$A$3:$E$108</definedName>
    <definedName name="_____________________________________________l12" localSheetId="2">#REF!</definedName>
    <definedName name="_____________________________________________l12" localSheetId="7">#REF!</definedName>
    <definedName name="_____________________________________________l12" localSheetId="0">#REF!</definedName>
    <definedName name="_____________________________________________l12">#REF!</definedName>
    <definedName name="_____________________________________________l2">[2]r!$F$29</definedName>
    <definedName name="_____________________________________________l3" localSheetId="2">#REF!</definedName>
    <definedName name="_____________________________________________l3" localSheetId="7">#REF!</definedName>
    <definedName name="_____________________________________________l3" localSheetId="0">#REF!</definedName>
    <definedName name="_____________________________________________l3">#REF!</definedName>
    <definedName name="_____________________________________________l4">[4]Sheet1!$W$2:$Y$103</definedName>
    <definedName name="_____________________________________________l5" localSheetId="2">#REF!</definedName>
    <definedName name="_____________________________________________l5" localSheetId="7">#REF!</definedName>
    <definedName name="_____________________________________________l5" localSheetId="0">#REF!</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 localSheetId="2">#REF!</definedName>
    <definedName name="_____________________________________________pc2" localSheetId="7">#REF!</definedName>
    <definedName name="_____________________________________________pc2" localSheetId="0">#REF!</definedName>
    <definedName name="_____________________________________________pc2">#REF!</definedName>
    <definedName name="_____________________________________________pv2" localSheetId="2">#REF!</definedName>
    <definedName name="_____________________________________________pv2" localSheetId="7">#REF!</definedName>
    <definedName name="_____________________________________________pv2" localSheetId="0">#REF!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 localSheetId="2">#REF!</definedName>
    <definedName name="_____________________________________________var1" localSheetId="7">#REF!</definedName>
    <definedName name="_____________________________________________var1" localSheetId="0">#REF!</definedName>
    <definedName name="_____________________________________________var1">#REF!</definedName>
    <definedName name="_____________________________________________var4" localSheetId="2">#REF!</definedName>
    <definedName name="_____________________________________________var4" localSheetId="7">#REF!</definedName>
    <definedName name="_____________________________________________var4" localSheetId="0">#REF!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knr2">NA()</definedName>
    <definedName name="____________________________________________l1">[3]leads!$A$3:$E$108</definedName>
    <definedName name="____________________________________________l12" localSheetId="2">#REF!</definedName>
    <definedName name="____________________________________________l12" localSheetId="7">#REF!</definedName>
    <definedName name="____________________________________________l12" localSheetId="0">#REF!</definedName>
    <definedName name="____________________________________________l12">#REF!</definedName>
    <definedName name="____________________________________________l2">[2]r!$F$29</definedName>
    <definedName name="____________________________________________l3" localSheetId="2">#REF!</definedName>
    <definedName name="____________________________________________l3" localSheetId="7">#REF!</definedName>
    <definedName name="____________________________________________l3" localSheetId="0">#REF!</definedName>
    <definedName name="____________________________________________l3">#REF!</definedName>
    <definedName name="____________________________________________l4">[4]Sheet1!$W$2:$Y$103</definedName>
    <definedName name="____________________________________________l5" localSheetId="2">#REF!</definedName>
    <definedName name="____________________________________________l5" localSheetId="7">#REF!</definedName>
    <definedName name="____________________________________________l5" localSheetId="0">#REF!</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[6]r!$F$4</definedName>
    <definedName name="____________________________________________mm1000">NA()</definedName>
    <definedName name="____________________________________________mm11">[2]r!$F$4</definedName>
    <definedName name="____________________________________________mm111">[5]r!$F$4</definedName>
    <definedName name="____________________________________________mm600">NA()</definedName>
    <definedName name="____________________________________________mm800">NA()</definedName>
    <definedName name="____________________________________________pc2" localSheetId="2">#REF!</definedName>
    <definedName name="____________________________________________pc2" localSheetId="7">#REF!</definedName>
    <definedName name="____________________________________________pc2" localSheetId="0">#REF!</definedName>
    <definedName name="____________________________________________pc2">#REF!</definedName>
    <definedName name="____________________________________________pv2" localSheetId="2">#REF!</definedName>
    <definedName name="____________________________________________pv2" localSheetId="7">#REF!</definedName>
    <definedName name="____________________________________________pv2" localSheetId="0">#REF!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 localSheetId="2">#REF!</definedName>
    <definedName name="____________________________________________var1" localSheetId="7">#REF!</definedName>
    <definedName name="____________________________________________var1" localSheetId="0">#REF!</definedName>
    <definedName name="____________________________________________var1">#REF!</definedName>
    <definedName name="____________________________________________var4" localSheetId="2">#REF!</definedName>
    <definedName name="____________________________________________var4" localSheetId="7">#REF!</definedName>
    <definedName name="____________________________________________var4" localSheetId="0">#REF!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knr2">NA()</definedName>
    <definedName name="___________________________________________l1">[3]leads!$A$3:$E$108</definedName>
    <definedName name="___________________________________________l12" localSheetId="2">#REF!</definedName>
    <definedName name="___________________________________________l12" localSheetId="7">#REF!</definedName>
    <definedName name="___________________________________________l12" localSheetId="0">#REF!</definedName>
    <definedName name="___________________________________________l12">#REF!</definedName>
    <definedName name="___________________________________________l2">[2]r!$F$29</definedName>
    <definedName name="___________________________________________l3" localSheetId="2">#REF!</definedName>
    <definedName name="___________________________________________l3" localSheetId="7">#REF!</definedName>
    <definedName name="___________________________________________l3" localSheetId="0">#REF!</definedName>
    <definedName name="___________________________________________l3">#REF!</definedName>
    <definedName name="___________________________________________l4">[4]Sheet1!$W$2:$Y$103</definedName>
    <definedName name="___________________________________________l5" localSheetId="2">#REF!</definedName>
    <definedName name="___________________________________________l5" localSheetId="7">#REF!</definedName>
    <definedName name="___________________________________________l5" localSheetId="0">#REF!</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[6]r!$F$4</definedName>
    <definedName name="___________________________________________mm1000">NA()</definedName>
    <definedName name="___________________________________________mm11">[2]r!$F$4</definedName>
    <definedName name="___________________________________________mm111">[5]r!$F$4</definedName>
    <definedName name="___________________________________________mm600">NA()</definedName>
    <definedName name="___________________________________________mm800">NA()</definedName>
    <definedName name="___________________________________________pc2" localSheetId="2">#REF!</definedName>
    <definedName name="___________________________________________pc2" localSheetId="7">#REF!</definedName>
    <definedName name="___________________________________________pc2" localSheetId="0">#REF!</definedName>
    <definedName name="___________________________________________pc2">#REF!</definedName>
    <definedName name="___________________________________________pv2" localSheetId="2">#REF!</definedName>
    <definedName name="___________________________________________pv2" localSheetId="7">#REF!</definedName>
    <definedName name="___________________________________________pv2" localSheetId="0">#REF!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 localSheetId="2">#REF!</definedName>
    <definedName name="___________________________________________var1" localSheetId="7">#REF!</definedName>
    <definedName name="___________________________________________var1" localSheetId="0">#REF!</definedName>
    <definedName name="___________________________________________var1">#REF!</definedName>
    <definedName name="___________________________________________var4" localSheetId="2">#REF!</definedName>
    <definedName name="___________________________________________var4" localSheetId="7">#REF!</definedName>
    <definedName name="___________________________________________var4" localSheetId="0">#REF!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 localSheetId="2">#REF!</definedName>
    <definedName name="__________________________________________l12" localSheetId="7">#REF!</definedName>
    <definedName name="__________________________________________l12" localSheetId="0">#REF!</definedName>
    <definedName name="__________________________________________l12">#REF!</definedName>
    <definedName name="__________________________________________l2">[2]r!$F$29</definedName>
    <definedName name="__________________________________________l3" localSheetId="2">#REF!</definedName>
    <definedName name="__________________________________________l3" localSheetId="7">#REF!</definedName>
    <definedName name="__________________________________________l3" localSheetId="0">#REF!</definedName>
    <definedName name="__________________________________________l3">#REF!</definedName>
    <definedName name="__________________________________________l4">[4]Sheet1!$W$2:$Y$103</definedName>
    <definedName name="__________________________________________l5" localSheetId="2">#REF!</definedName>
    <definedName name="__________________________________________l5" localSheetId="7">#REF!</definedName>
    <definedName name="__________________________________________l5" localSheetId="0">#REF!</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[6]r!$F$4</definedName>
    <definedName name="__________________________________________mm1000">NA()</definedName>
    <definedName name="__________________________________________mm11">[2]r!$F$4</definedName>
    <definedName name="__________________________________________mm111">[5]r!$F$4</definedName>
    <definedName name="__________________________________________mm600">NA()</definedName>
    <definedName name="__________________________________________mm800">NA()</definedName>
    <definedName name="__________________________________________pc2" localSheetId="2">#REF!</definedName>
    <definedName name="__________________________________________pc2" localSheetId="7">#REF!</definedName>
    <definedName name="__________________________________________pc2" localSheetId="0">#REF!</definedName>
    <definedName name="__________________________________________pc2">#REF!</definedName>
    <definedName name="__________________________________________pv2" localSheetId="2">#REF!</definedName>
    <definedName name="__________________________________________pv2" localSheetId="7">#REF!</definedName>
    <definedName name="__________________________________________pv2" localSheetId="0">#REF!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 localSheetId="2">#REF!</definedName>
    <definedName name="__________________________________________var1" localSheetId="7">#REF!</definedName>
    <definedName name="__________________________________________var1" localSheetId="0">#REF!</definedName>
    <definedName name="__________________________________________var1">#REF!</definedName>
    <definedName name="__________________________________________var4" localSheetId="2">#REF!</definedName>
    <definedName name="__________________________________________var4" localSheetId="7">#REF!</definedName>
    <definedName name="__________________________________________var4" localSheetId="0">#REF!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knr2">NA()</definedName>
    <definedName name="_________________________________________l1">[3]leads!$A$3:$E$108</definedName>
    <definedName name="_________________________________________l12" localSheetId="2">#REF!</definedName>
    <definedName name="_________________________________________l12" localSheetId="7">#REF!</definedName>
    <definedName name="_________________________________________l12" localSheetId="0">#REF!</definedName>
    <definedName name="_________________________________________l12">#REF!</definedName>
    <definedName name="_________________________________________l2">[2]r!$F$29</definedName>
    <definedName name="_________________________________________l3" localSheetId="2">#REF!</definedName>
    <definedName name="_________________________________________l3" localSheetId="7">#REF!</definedName>
    <definedName name="_________________________________________l3" localSheetId="0">#REF!</definedName>
    <definedName name="_________________________________________l3">#REF!</definedName>
    <definedName name="_________________________________________l4">[4]Sheet1!$W$2:$Y$103</definedName>
    <definedName name="_________________________________________l5" localSheetId="2">#REF!</definedName>
    <definedName name="_________________________________________l5" localSheetId="7">#REF!</definedName>
    <definedName name="_________________________________________l5" localSheetId="0">#REF!</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[6]r!$F$4</definedName>
    <definedName name="_________________________________________mm1000">NA()</definedName>
    <definedName name="_________________________________________mm11">[2]r!$F$4</definedName>
    <definedName name="_________________________________________mm111">[5]r!$F$4</definedName>
    <definedName name="_________________________________________mm600">NA()</definedName>
    <definedName name="_________________________________________mm800">NA()</definedName>
    <definedName name="_________________________________________pc2" localSheetId="2">#REF!</definedName>
    <definedName name="_________________________________________pc2" localSheetId="7">#REF!</definedName>
    <definedName name="_________________________________________pc2" localSheetId="0">#REF!</definedName>
    <definedName name="_________________________________________pc2">#REF!</definedName>
    <definedName name="_________________________________________pv2" localSheetId="2">#REF!</definedName>
    <definedName name="_________________________________________pv2" localSheetId="7">#REF!</definedName>
    <definedName name="_________________________________________pv2" localSheetId="0">#REF!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 localSheetId="2">#REF!</definedName>
    <definedName name="_________________________________________var1" localSheetId="7">#REF!</definedName>
    <definedName name="_________________________________________var1" localSheetId="0">#REF!</definedName>
    <definedName name="_________________________________________var1">#REF!</definedName>
    <definedName name="_________________________________________var4" localSheetId="2">#REF!</definedName>
    <definedName name="_________________________________________var4" localSheetId="7">#REF!</definedName>
    <definedName name="_________________________________________var4" localSheetId="0">#REF!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 localSheetId="2">#REF!</definedName>
    <definedName name="________________________________________knr2" localSheetId="7">#REF!</definedName>
    <definedName name="________________________________________knr2" localSheetId="0">#REF!</definedName>
    <definedName name="________________________________________knr2">#REF!</definedName>
    <definedName name="________________________________________l1">[3]leads!$A$3:$E$108</definedName>
    <definedName name="________________________________________l12" localSheetId="2">#REF!</definedName>
    <definedName name="________________________________________l12" localSheetId="7">#REF!</definedName>
    <definedName name="________________________________________l12" localSheetId="0">#REF!</definedName>
    <definedName name="________________________________________l12">#REF!</definedName>
    <definedName name="________________________________________l2">[2]r!$F$29</definedName>
    <definedName name="________________________________________l3" localSheetId="2">#REF!</definedName>
    <definedName name="________________________________________l3" localSheetId="7">#REF!</definedName>
    <definedName name="________________________________________l3" localSheetId="0">#REF!</definedName>
    <definedName name="________________________________________l3">#REF!</definedName>
    <definedName name="________________________________________l4">[4]Sheet1!$W$2:$Y$103</definedName>
    <definedName name="________________________________________l5" localSheetId="2">#REF!</definedName>
    <definedName name="________________________________________l5" localSheetId="7">#REF!</definedName>
    <definedName name="________________________________________l5" localSheetId="0">#REF!</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[6]r!$F$4</definedName>
    <definedName name="________________________________________mm1000">NA()</definedName>
    <definedName name="________________________________________mm11">[2]r!$F$4</definedName>
    <definedName name="________________________________________mm111">[5]r!$F$4</definedName>
    <definedName name="________________________________________mm600">NA()</definedName>
    <definedName name="________________________________________mm800">NA()</definedName>
    <definedName name="________________________________________pc2" localSheetId="2">#REF!</definedName>
    <definedName name="________________________________________pc2" localSheetId="7">#REF!</definedName>
    <definedName name="________________________________________pc2" localSheetId="0">#REF!</definedName>
    <definedName name="________________________________________pc2">#REF!</definedName>
    <definedName name="________________________________________pv2" localSheetId="2">#REF!</definedName>
    <definedName name="________________________________________pv2" localSheetId="7">#REF!</definedName>
    <definedName name="________________________________________pv2" localSheetId="0">#REF!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 localSheetId="2">#REF!</definedName>
    <definedName name="________________________________________var1" localSheetId="7">#REF!</definedName>
    <definedName name="________________________________________var1" localSheetId="0">#REF!</definedName>
    <definedName name="________________________________________var1">#REF!</definedName>
    <definedName name="________________________________________var4" localSheetId="2">#REF!</definedName>
    <definedName name="________________________________________var4" localSheetId="7">#REF!</definedName>
    <definedName name="________________________________________var4" localSheetId="0">#REF!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knr2">NA()</definedName>
    <definedName name="_______________________________________l1">[3]leads!$A$3:$E$108</definedName>
    <definedName name="_______________________________________l12" localSheetId="2">#REF!</definedName>
    <definedName name="_______________________________________l12" localSheetId="7">#REF!</definedName>
    <definedName name="_______________________________________l12" localSheetId="0">#REF!</definedName>
    <definedName name="_______________________________________l12">#REF!</definedName>
    <definedName name="_______________________________________l2">[2]r!$F$29</definedName>
    <definedName name="_______________________________________l3" localSheetId="2">#REF!</definedName>
    <definedName name="_______________________________________l3" localSheetId="7">#REF!</definedName>
    <definedName name="_______________________________________l3" localSheetId="0">#REF!</definedName>
    <definedName name="_______________________________________l3">#REF!</definedName>
    <definedName name="_______________________________________l4">[4]Sheet1!$W$2:$Y$103</definedName>
    <definedName name="_______________________________________l5" localSheetId="2">#REF!</definedName>
    <definedName name="_______________________________________l5" localSheetId="7">#REF!</definedName>
    <definedName name="_______________________________________l5" localSheetId="0">#REF!</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[6]r!$F$4</definedName>
    <definedName name="_______________________________________mm1000">NA()</definedName>
    <definedName name="_______________________________________mm11">[2]r!$F$4</definedName>
    <definedName name="_______________________________________mm111">[5]r!$F$4</definedName>
    <definedName name="_______________________________________mm600">NA()</definedName>
    <definedName name="_______________________________________mm800">NA()</definedName>
    <definedName name="_______________________________________pc2" localSheetId="2">#REF!</definedName>
    <definedName name="_______________________________________pc2" localSheetId="7">#REF!</definedName>
    <definedName name="_______________________________________pc2" localSheetId="0">#REF!</definedName>
    <definedName name="_______________________________________pc2">#REF!</definedName>
    <definedName name="_______________________________________pv2" localSheetId="2">#REF!</definedName>
    <definedName name="_______________________________________pv2" localSheetId="7">#REF!</definedName>
    <definedName name="_______________________________________pv2" localSheetId="0">#REF!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 localSheetId="2">#REF!</definedName>
    <definedName name="_______________________________________var1" localSheetId="7">#REF!</definedName>
    <definedName name="_______________________________________var1" localSheetId="0">#REF!</definedName>
    <definedName name="_______________________________________var1">#REF!</definedName>
    <definedName name="_______________________________________var4" localSheetId="2">#REF!</definedName>
    <definedName name="_______________________________________var4" localSheetId="7">#REF!</definedName>
    <definedName name="_______________________________________var4" localSheetId="0">#REF!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 localSheetId="2">#REF!</definedName>
    <definedName name="______________________________________knr2" localSheetId="7">#REF!</definedName>
    <definedName name="______________________________________knr2" localSheetId="0">#REF!</definedName>
    <definedName name="______________________________________knr2">#REF!</definedName>
    <definedName name="______________________________________l1">[3]leads!$A$3:$E$108</definedName>
    <definedName name="______________________________________l12" localSheetId="2">#REF!</definedName>
    <definedName name="______________________________________l12" localSheetId="7">#REF!</definedName>
    <definedName name="______________________________________l12" localSheetId="0">#REF!</definedName>
    <definedName name="______________________________________l12">#REF!</definedName>
    <definedName name="______________________________________l2">[2]r!$F$29</definedName>
    <definedName name="______________________________________l3" localSheetId="2">#REF!</definedName>
    <definedName name="______________________________________l3" localSheetId="7">#REF!</definedName>
    <definedName name="______________________________________l3" localSheetId="0">#REF!</definedName>
    <definedName name="______________________________________l3">#REF!</definedName>
    <definedName name="______________________________________l4">[4]Sheet1!$W$2:$Y$103</definedName>
    <definedName name="______________________________________l5" localSheetId="2">#REF!</definedName>
    <definedName name="______________________________________l5" localSheetId="7">#REF!</definedName>
    <definedName name="______________________________________l5" localSheetId="0">#REF!</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[6]r!$F$4</definedName>
    <definedName name="______________________________________mm1000">NA()</definedName>
    <definedName name="______________________________________mm11">[2]r!$F$4</definedName>
    <definedName name="______________________________________mm111">[5]r!$F$4</definedName>
    <definedName name="______________________________________mm600">NA()</definedName>
    <definedName name="______________________________________mm800">NA()</definedName>
    <definedName name="______________________________________pc2" localSheetId="2">#REF!</definedName>
    <definedName name="______________________________________pc2" localSheetId="7">#REF!</definedName>
    <definedName name="______________________________________pc2" localSheetId="0">#REF!</definedName>
    <definedName name="______________________________________pc2">#REF!</definedName>
    <definedName name="______________________________________pv2" localSheetId="2">#REF!</definedName>
    <definedName name="______________________________________pv2" localSheetId="7">#REF!</definedName>
    <definedName name="______________________________________pv2" localSheetId="0">#REF!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 localSheetId="2">#REF!</definedName>
    <definedName name="______________________________________var1" localSheetId="7">#REF!</definedName>
    <definedName name="______________________________________var1" localSheetId="0">#REF!</definedName>
    <definedName name="______________________________________var1">#REF!</definedName>
    <definedName name="______________________________________var4" localSheetId="2">#REF!</definedName>
    <definedName name="______________________________________var4" localSheetId="7">#REF!</definedName>
    <definedName name="______________________________________var4" localSheetId="0">#REF!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 localSheetId="2">#REF!</definedName>
    <definedName name="_____________________________________knr2" localSheetId="7">#REF!</definedName>
    <definedName name="_____________________________________knr2" localSheetId="0">#REF!</definedName>
    <definedName name="_____________________________________knr2">#REF!</definedName>
    <definedName name="_____________________________________l1">[3]leads!$A$3:$E$108</definedName>
    <definedName name="_____________________________________l12" localSheetId="2">#REF!</definedName>
    <definedName name="_____________________________________l12" localSheetId="7">#REF!</definedName>
    <definedName name="_____________________________________l12" localSheetId="0">#REF!</definedName>
    <definedName name="_____________________________________l12">#REF!</definedName>
    <definedName name="_____________________________________l2">[2]r!$F$29</definedName>
    <definedName name="_____________________________________l3" localSheetId="2">#REF!</definedName>
    <definedName name="_____________________________________l3" localSheetId="7">#REF!</definedName>
    <definedName name="_____________________________________l3" localSheetId="0">#REF!</definedName>
    <definedName name="_____________________________________l3">#REF!</definedName>
    <definedName name="_____________________________________l4">[4]Sheet1!$W$2:$Y$103</definedName>
    <definedName name="_____________________________________l5" localSheetId="2">#REF!</definedName>
    <definedName name="_____________________________________l5" localSheetId="7">#REF!</definedName>
    <definedName name="_____________________________________l5" localSheetId="0">#REF!</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[6]r!$F$4</definedName>
    <definedName name="_____________________________________mm1000">NA()</definedName>
    <definedName name="_____________________________________mm11">[2]r!$F$4</definedName>
    <definedName name="_____________________________________mm111">[5]r!$F$4</definedName>
    <definedName name="_____________________________________mm600">NA()</definedName>
    <definedName name="_____________________________________mm800">NA()</definedName>
    <definedName name="_____________________________________pc2" localSheetId="2">#REF!</definedName>
    <definedName name="_____________________________________pc2" localSheetId="7">#REF!</definedName>
    <definedName name="_____________________________________pc2" localSheetId="0">#REF!</definedName>
    <definedName name="_____________________________________pc2">#REF!</definedName>
    <definedName name="_____________________________________pv2" localSheetId="2">#REF!</definedName>
    <definedName name="_____________________________________pv2" localSheetId="7">#REF!</definedName>
    <definedName name="_____________________________________pv2" localSheetId="0">#REF!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 localSheetId="2">#REF!</definedName>
    <definedName name="_____________________________________var1" localSheetId="7">#REF!</definedName>
    <definedName name="_____________________________________var1" localSheetId="0">#REF!</definedName>
    <definedName name="_____________________________________var1">#REF!</definedName>
    <definedName name="_____________________________________var4" localSheetId="2">#REF!</definedName>
    <definedName name="_____________________________________var4" localSheetId="7">#REF!</definedName>
    <definedName name="_____________________________________var4" localSheetId="0">#REF!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knr2">NA()</definedName>
    <definedName name="____________________________________l1">[3]leads!$A$3:$E$108</definedName>
    <definedName name="____________________________________l12" localSheetId="2">#REF!</definedName>
    <definedName name="____________________________________l12" localSheetId="7">#REF!</definedName>
    <definedName name="____________________________________l12" localSheetId="0">#REF!</definedName>
    <definedName name="____________________________________l12">#REF!</definedName>
    <definedName name="____________________________________l2">[2]r!$F$29</definedName>
    <definedName name="____________________________________l3" localSheetId="2">#REF!</definedName>
    <definedName name="____________________________________l3" localSheetId="7">#REF!</definedName>
    <definedName name="____________________________________l3" localSheetId="0">#REF!</definedName>
    <definedName name="____________________________________l3">#REF!</definedName>
    <definedName name="____________________________________l4">[4]Sheet1!$W$2:$Y$103</definedName>
    <definedName name="____________________________________l5" localSheetId="2">#REF!</definedName>
    <definedName name="____________________________________l5" localSheetId="7">#REF!</definedName>
    <definedName name="____________________________________l5" localSheetId="0">#REF!</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 localSheetId="2">#REF!</definedName>
    <definedName name="____________________________________pc2" localSheetId="7">#REF!</definedName>
    <definedName name="____________________________________pc2" localSheetId="0">#REF!</definedName>
    <definedName name="____________________________________pc2">#REF!</definedName>
    <definedName name="____________________________________pv2" localSheetId="2">#REF!</definedName>
    <definedName name="____________________________________pv2" localSheetId="7">#REF!</definedName>
    <definedName name="____________________________________pv2" localSheetId="0">#REF!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 localSheetId="2">#REF!</definedName>
    <definedName name="____________________________________var1" localSheetId="7">#REF!</definedName>
    <definedName name="____________________________________var1" localSheetId="0">#REF!</definedName>
    <definedName name="____________________________________var1">#REF!</definedName>
    <definedName name="____________________________________var4" localSheetId="2">#REF!</definedName>
    <definedName name="____________________________________var4" localSheetId="7">#REF!</definedName>
    <definedName name="____________________________________var4" localSheetId="0">#REF!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 localSheetId="2">#REF!</definedName>
    <definedName name="___________________________________knr2" localSheetId="7">#REF!</definedName>
    <definedName name="___________________________________knr2" localSheetId="0">#REF!</definedName>
    <definedName name="___________________________________knr2">#REF!</definedName>
    <definedName name="___________________________________l1">[3]leads!$A$3:$E$108</definedName>
    <definedName name="___________________________________l12" localSheetId="2">#REF!</definedName>
    <definedName name="___________________________________l12" localSheetId="7">#REF!</definedName>
    <definedName name="___________________________________l12" localSheetId="0">#REF!</definedName>
    <definedName name="___________________________________l12">#REF!</definedName>
    <definedName name="___________________________________l2">[2]r!$F$29</definedName>
    <definedName name="___________________________________l3" localSheetId="2">#REF!</definedName>
    <definedName name="___________________________________l3" localSheetId="7">#REF!</definedName>
    <definedName name="___________________________________l3" localSheetId="0">#REF!</definedName>
    <definedName name="___________________________________l3">#REF!</definedName>
    <definedName name="___________________________________l4">[4]Sheet1!$W$2:$Y$103</definedName>
    <definedName name="___________________________________l5" localSheetId="2">#REF!</definedName>
    <definedName name="___________________________________l5" localSheetId="7">#REF!</definedName>
    <definedName name="___________________________________l5" localSheetId="0">#REF!</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[6]r!$F$4</definedName>
    <definedName name="___________________________________mm1000">NA()</definedName>
    <definedName name="___________________________________mm11">[2]r!$F$4</definedName>
    <definedName name="___________________________________mm111">[5]r!$F$4</definedName>
    <definedName name="___________________________________mm600">NA()</definedName>
    <definedName name="___________________________________mm800">NA()</definedName>
    <definedName name="___________________________________pc2" localSheetId="2">#REF!</definedName>
    <definedName name="___________________________________pc2" localSheetId="7">#REF!</definedName>
    <definedName name="___________________________________pc2" localSheetId="0">#REF!</definedName>
    <definedName name="___________________________________pc2">#REF!</definedName>
    <definedName name="___________________________________pv2" localSheetId="2">#REF!</definedName>
    <definedName name="___________________________________pv2" localSheetId="7">#REF!</definedName>
    <definedName name="___________________________________pv2" localSheetId="0">#REF!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 localSheetId="2">#REF!</definedName>
    <definedName name="___________________________________var1" localSheetId="7">#REF!</definedName>
    <definedName name="___________________________________var1" localSheetId="0">#REF!</definedName>
    <definedName name="___________________________________var1">#REF!</definedName>
    <definedName name="___________________________________var4" localSheetId="2">#REF!</definedName>
    <definedName name="___________________________________var4" localSheetId="7">#REF!</definedName>
    <definedName name="___________________________________var4" localSheetId="0">#REF!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knr2">NA()</definedName>
    <definedName name="__________________________________l1">[3]leads!$A$3:$E$108</definedName>
    <definedName name="__________________________________l12" localSheetId="2">#REF!</definedName>
    <definedName name="__________________________________l12" localSheetId="7">#REF!</definedName>
    <definedName name="__________________________________l12" localSheetId="0">#REF!</definedName>
    <definedName name="__________________________________l12">#REF!</definedName>
    <definedName name="__________________________________l2">[2]r!$F$29</definedName>
    <definedName name="__________________________________l3" localSheetId="2">#REF!</definedName>
    <definedName name="__________________________________l3" localSheetId="7">#REF!</definedName>
    <definedName name="__________________________________l3" localSheetId="0">#REF!</definedName>
    <definedName name="__________________________________l3">#REF!</definedName>
    <definedName name="__________________________________l4">[4]Sheet1!$W$2:$Y$103</definedName>
    <definedName name="__________________________________l5" localSheetId="2">#REF!</definedName>
    <definedName name="__________________________________l5" localSheetId="7">#REF!</definedName>
    <definedName name="__________________________________l5" localSheetId="0">#REF!</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[6]r!$F$4</definedName>
    <definedName name="__________________________________mm1000">NA()</definedName>
    <definedName name="__________________________________mm11">[2]r!$F$4</definedName>
    <definedName name="__________________________________mm111">[5]r!$F$4</definedName>
    <definedName name="__________________________________mm600">NA()</definedName>
    <definedName name="__________________________________mm800">NA()</definedName>
    <definedName name="__________________________________pc2" localSheetId="2">#REF!</definedName>
    <definedName name="__________________________________pc2" localSheetId="7">#REF!</definedName>
    <definedName name="__________________________________pc2" localSheetId="0">#REF!</definedName>
    <definedName name="__________________________________pc2">#REF!</definedName>
    <definedName name="__________________________________pv2" localSheetId="2">#REF!</definedName>
    <definedName name="__________________________________pv2" localSheetId="7">#REF!</definedName>
    <definedName name="__________________________________pv2" localSheetId="0">#REF!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 localSheetId="2">#REF!</definedName>
    <definedName name="__________________________________var1" localSheetId="7">#REF!</definedName>
    <definedName name="__________________________________var1" localSheetId="0">#REF!</definedName>
    <definedName name="__________________________________var1">#REF!</definedName>
    <definedName name="__________________________________var4" localSheetId="2">#REF!</definedName>
    <definedName name="__________________________________var4" localSheetId="7">#REF!</definedName>
    <definedName name="__________________________________var4" localSheetId="0">#REF!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 localSheetId="2">#REF!</definedName>
    <definedName name="_________________________________knr2" localSheetId="7">#REF!</definedName>
    <definedName name="_________________________________knr2" localSheetId="0">#REF!</definedName>
    <definedName name="_________________________________knr2">#REF!</definedName>
    <definedName name="_________________________________l1">[3]leads!$A$3:$E$108</definedName>
    <definedName name="_________________________________l12" localSheetId="2">#REF!</definedName>
    <definedName name="_________________________________l12" localSheetId="7">#REF!</definedName>
    <definedName name="_________________________________l12" localSheetId="0">#REF!</definedName>
    <definedName name="_________________________________l12">#REF!</definedName>
    <definedName name="_________________________________l2">[2]r!$F$29</definedName>
    <definedName name="_________________________________l3" localSheetId="2">#REF!</definedName>
    <definedName name="_________________________________l3" localSheetId="7">#REF!</definedName>
    <definedName name="_________________________________l3" localSheetId="0">#REF!</definedName>
    <definedName name="_________________________________l3">#REF!</definedName>
    <definedName name="_________________________________l4">[4]Sheet1!$W$2:$Y$103</definedName>
    <definedName name="_________________________________l5" localSheetId="2">#REF!</definedName>
    <definedName name="_________________________________l5" localSheetId="7">#REF!</definedName>
    <definedName name="_________________________________l5" localSheetId="0">#REF!</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[6]r!$F$4</definedName>
    <definedName name="_________________________________mm1000">NA()</definedName>
    <definedName name="_________________________________mm11">[2]r!$F$4</definedName>
    <definedName name="_________________________________mm111">[5]r!$F$4</definedName>
    <definedName name="_________________________________mm600">NA()</definedName>
    <definedName name="_________________________________mm800">NA()</definedName>
    <definedName name="_________________________________pc2" localSheetId="2">#REF!</definedName>
    <definedName name="_________________________________pc2" localSheetId="7">#REF!</definedName>
    <definedName name="_________________________________pc2" localSheetId="0">#REF!</definedName>
    <definedName name="_________________________________pc2">#REF!</definedName>
    <definedName name="_________________________________pv2" localSheetId="2">#REF!</definedName>
    <definedName name="_________________________________pv2" localSheetId="7">#REF!</definedName>
    <definedName name="_________________________________pv2" localSheetId="0">#REF!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 localSheetId="2">#REF!</definedName>
    <definedName name="_________________________________var1" localSheetId="7">#REF!</definedName>
    <definedName name="_________________________________var1" localSheetId="0">#REF!</definedName>
    <definedName name="_________________________________var1">#REF!</definedName>
    <definedName name="_________________________________var4" localSheetId="2">#REF!</definedName>
    <definedName name="_________________________________var4" localSheetId="7">#REF!</definedName>
    <definedName name="_________________________________var4" localSheetId="0">#REF!</definedName>
    <definedName name="_________________________________var4">#REF!</definedName>
    <definedName name="________________________________bla1">[1]leads!$H$7</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[2]r!$F$30</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[3]leads!$A$3:$E$108</definedName>
    <definedName name="________________________________l12" localSheetId="2">#REF!</definedName>
    <definedName name="________________________________l12" localSheetId="7">#REF!</definedName>
    <definedName name="________________________________l12" localSheetId="0">#REF!</definedName>
    <definedName name="________________________________l12">#REF!</definedName>
    <definedName name="________________________________l2">[2]r!$F$29</definedName>
    <definedName name="________________________________l3" localSheetId="2">#REF!</definedName>
    <definedName name="________________________________l3" localSheetId="7">#REF!</definedName>
    <definedName name="________________________________l3" localSheetId="0">#REF!</definedName>
    <definedName name="________________________________l3">#REF!</definedName>
    <definedName name="________________________________l4">[4]Sheet1!$W$2:$Y$103</definedName>
    <definedName name="________________________________l5" localSheetId="2">#REF!</definedName>
    <definedName name="________________________________l5" localSheetId="7">#REF!</definedName>
    <definedName name="________________________________l5" localSheetId="0">#REF!</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[6]r!$F$4</definedName>
    <definedName name="________________________________mm1000">NA()</definedName>
    <definedName name="________________________________mm11">[2]r!$F$4</definedName>
    <definedName name="________________________________mm111">[5]r!$F$4</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 localSheetId="2">#REF!</definedName>
    <definedName name="________________________________pc2" localSheetId="7">#REF!</definedName>
    <definedName name="________________________________pc2" localSheetId="0">#REF!</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 localSheetId="2">#REF!</definedName>
    <definedName name="________________________________pv2" localSheetId="7">#REF!</definedName>
    <definedName name="________________________________pv2" localSheetId="0">#REF!</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 localSheetId="2">#REF!</definedName>
    <definedName name="________________________________var1" localSheetId="7">#REF!</definedName>
    <definedName name="________________________________var1" localSheetId="0">#REF!</definedName>
    <definedName name="________________________________var1">#REF!</definedName>
    <definedName name="________________________________var4" localSheetId="2">#REF!</definedName>
    <definedName name="________________________________var4" localSheetId="7">#REF!</definedName>
    <definedName name="________________________________var4" localSheetId="0">#REF!</definedName>
    <definedName name="________________________________var4">#REF!</definedName>
    <definedName name="_______________________________bla1">[1]leads!$H$7</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[2]r!$F$30</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 localSheetId="2">#REF!</definedName>
    <definedName name="_______________________________knr2" localSheetId="7">#REF!</definedName>
    <definedName name="_______________________________knr2" localSheetId="0">#REF!</definedName>
    <definedName name="_______________________________knr2">#REF!</definedName>
    <definedName name="_______________________________l1">[3]leads!$A$3:$E$108</definedName>
    <definedName name="_______________________________l12" localSheetId="2">#REF!</definedName>
    <definedName name="_______________________________l12" localSheetId="7">#REF!</definedName>
    <definedName name="_______________________________l12" localSheetId="0">#REF!</definedName>
    <definedName name="_______________________________l12">#REF!</definedName>
    <definedName name="_______________________________l2">[2]r!$F$29</definedName>
    <definedName name="_______________________________l3" localSheetId="2">#REF!</definedName>
    <definedName name="_______________________________l3" localSheetId="7">#REF!</definedName>
    <definedName name="_______________________________l3" localSheetId="0">#REF!</definedName>
    <definedName name="_______________________________l3">#REF!</definedName>
    <definedName name="_______________________________l4">[4]Sheet1!$W$2:$Y$103</definedName>
    <definedName name="_______________________________l5" localSheetId="2">#REF!</definedName>
    <definedName name="_______________________________l5" localSheetId="7">#REF!</definedName>
    <definedName name="_______________________________l5" localSheetId="0">#REF!</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[6]r!$F$4</definedName>
    <definedName name="_______________________________mm1000">NA()</definedName>
    <definedName name="_______________________________mm11">[2]r!$F$4</definedName>
    <definedName name="_______________________________mm111">[5]r!$F$4</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 localSheetId="2">#REF!</definedName>
    <definedName name="_______________________________pc2" localSheetId="7">#REF!</definedName>
    <definedName name="_______________________________pc2" localSheetId="0">#REF!</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 localSheetId="2">#REF!</definedName>
    <definedName name="_______________________________pv2" localSheetId="7">#REF!</definedName>
    <definedName name="_______________________________pv2" localSheetId="0">#REF!</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 localSheetId="2">#REF!</definedName>
    <definedName name="_______________________________var1" localSheetId="7">#REF!</definedName>
    <definedName name="_______________________________var1" localSheetId="0">#REF!</definedName>
    <definedName name="_______________________________var1">#REF!</definedName>
    <definedName name="_______________________________var4" localSheetId="2">#REF!</definedName>
    <definedName name="_______________________________var4" localSheetId="7">#REF!</definedName>
    <definedName name="_______________________________var4" localSheetId="0">#REF!</definedName>
    <definedName name="_______________________________var4">#REF!</definedName>
    <definedName name="______________________________bla1">[1]leads!$H$7</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[2]r!$F$30</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 localSheetId="2">#REF!</definedName>
    <definedName name="______________________________knr2" localSheetId="7">#REF!</definedName>
    <definedName name="______________________________knr2" localSheetId="0">#REF!</definedName>
    <definedName name="______________________________knr2">#REF!</definedName>
    <definedName name="______________________________l1">[3]leads!$A$3:$E$108</definedName>
    <definedName name="______________________________l12" localSheetId="2">#REF!</definedName>
    <definedName name="______________________________l12" localSheetId="7">#REF!</definedName>
    <definedName name="______________________________l12" localSheetId="0">#REF!</definedName>
    <definedName name="______________________________l12">#REF!</definedName>
    <definedName name="______________________________l2">[2]r!$F$29</definedName>
    <definedName name="______________________________l3" localSheetId="2">#REF!</definedName>
    <definedName name="______________________________l3" localSheetId="7">#REF!</definedName>
    <definedName name="______________________________l3" localSheetId="0">#REF!</definedName>
    <definedName name="______________________________l3">#REF!</definedName>
    <definedName name="______________________________l4">[4]Sheet1!$W$2:$Y$103</definedName>
    <definedName name="______________________________l5" localSheetId="2">#REF!</definedName>
    <definedName name="______________________________l5" localSheetId="7">#REF!</definedName>
    <definedName name="______________________________l5" localSheetId="0">#REF!</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[6]r!$F$4</definedName>
    <definedName name="______________________________mm1000">NA()</definedName>
    <definedName name="______________________________mm11">[2]r!$F$4</definedName>
    <definedName name="______________________________mm111">[5]r!$F$4</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 localSheetId="2">#REF!</definedName>
    <definedName name="______________________________pc2" localSheetId="7">#REF!</definedName>
    <definedName name="______________________________pc2" localSheetId="0">#REF!</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 localSheetId="2">#REF!</definedName>
    <definedName name="______________________________pv2" localSheetId="7">#REF!</definedName>
    <definedName name="______________________________pv2" localSheetId="0">#REF!</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 localSheetId="2">#REF!</definedName>
    <definedName name="______________________________var1" localSheetId="7">#REF!</definedName>
    <definedName name="______________________________var1" localSheetId="0">#REF!</definedName>
    <definedName name="______________________________var1">#REF!</definedName>
    <definedName name="______________________________var4" localSheetId="2">#REF!</definedName>
    <definedName name="______________________________var4" localSheetId="7">#REF!</definedName>
    <definedName name="______________________________var4" localSheetId="0">#REF!</definedName>
    <definedName name="______________________________var4">#REF!</definedName>
    <definedName name="_____________________________bla1">[1]leads!$H$7</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[2]r!$F$30</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 localSheetId="2">#REF!</definedName>
    <definedName name="_____________________________knr2" localSheetId="7">#REF!</definedName>
    <definedName name="_____________________________knr2" localSheetId="0">#REF!</definedName>
    <definedName name="_____________________________knr2">#REF!</definedName>
    <definedName name="_____________________________l1">[3]leads!$A$3:$E$108</definedName>
    <definedName name="_____________________________l12" localSheetId="2">#REF!</definedName>
    <definedName name="_____________________________l12" localSheetId="7">#REF!</definedName>
    <definedName name="_____________________________l12" localSheetId="0">#REF!</definedName>
    <definedName name="_____________________________l12">#REF!</definedName>
    <definedName name="_____________________________l2">[2]r!$F$29</definedName>
    <definedName name="_____________________________l3" localSheetId="2">#REF!</definedName>
    <definedName name="_____________________________l3" localSheetId="7">#REF!</definedName>
    <definedName name="_____________________________l3" localSheetId="0">#REF!</definedName>
    <definedName name="_____________________________l3">#REF!</definedName>
    <definedName name="_____________________________l4">[4]Sheet1!$W$2:$Y$103</definedName>
    <definedName name="_____________________________l5" localSheetId="2">#REF!</definedName>
    <definedName name="_____________________________l5" localSheetId="7">#REF!</definedName>
    <definedName name="_____________________________l5" localSheetId="0">#REF!</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[6]r!$F$4</definedName>
    <definedName name="_____________________________mm1000">NA()</definedName>
    <definedName name="_____________________________mm11">[2]r!$F$4</definedName>
    <definedName name="_____________________________mm111">[5]r!$F$4</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 localSheetId="2">#REF!</definedName>
    <definedName name="_____________________________pc2" localSheetId="7">#REF!</definedName>
    <definedName name="_____________________________pc2" localSheetId="0">#REF!</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 localSheetId="2">#REF!</definedName>
    <definedName name="_____________________________pv2" localSheetId="7">#REF!</definedName>
    <definedName name="_____________________________pv2" localSheetId="0">#REF!</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 localSheetId="2">#REF!</definedName>
    <definedName name="_____________________________var1" localSheetId="7">#REF!</definedName>
    <definedName name="_____________________________var1" localSheetId="0">#REF!</definedName>
    <definedName name="_____________________________var1">#REF!</definedName>
    <definedName name="_____________________________var4" localSheetId="2">#REF!</definedName>
    <definedName name="_____________________________var4" localSheetId="7">#REF!</definedName>
    <definedName name="_____________________________var4" localSheetId="0">#REF!</definedName>
    <definedName name="_____________________________var4">#REF!</definedName>
    <definedName name="____________________________bla1">[1]leads!$H$7</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[2]r!$F$30</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 localSheetId="2">#REF!</definedName>
    <definedName name="____________________________knr2" localSheetId="7">#REF!</definedName>
    <definedName name="____________________________knr2" localSheetId="0">#REF!</definedName>
    <definedName name="____________________________knr2">#REF!</definedName>
    <definedName name="____________________________l1">[3]leads!$A$3:$E$108</definedName>
    <definedName name="____________________________l12" localSheetId="2">#REF!</definedName>
    <definedName name="____________________________l12" localSheetId="7">#REF!</definedName>
    <definedName name="____________________________l12" localSheetId="0">#REF!</definedName>
    <definedName name="____________________________l12">#REF!</definedName>
    <definedName name="____________________________l2">[2]r!$F$29</definedName>
    <definedName name="____________________________l3" localSheetId="2">#REF!</definedName>
    <definedName name="____________________________l3" localSheetId="7">#REF!</definedName>
    <definedName name="____________________________l3" localSheetId="0">#REF!</definedName>
    <definedName name="____________________________l3">#REF!</definedName>
    <definedName name="____________________________l4">[4]Sheet1!$W$2:$Y$103</definedName>
    <definedName name="____________________________l5" localSheetId="2">#REF!</definedName>
    <definedName name="____________________________l5" localSheetId="7">#REF!</definedName>
    <definedName name="____________________________l5" localSheetId="0">#REF!</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[6]r!$F$4</definedName>
    <definedName name="____________________________mm1000">NA()</definedName>
    <definedName name="____________________________mm11">[2]r!$F$4</definedName>
    <definedName name="____________________________mm111">[5]r!$F$4</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 localSheetId="2">#REF!</definedName>
    <definedName name="____________________________pc2" localSheetId="7">#REF!</definedName>
    <definedName name="____________________________pc2" localSheetId="0">#REF!</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 localSheetId="2">#REF!</definedName>
    <definedName name="____________________________pv2" localSheetId="7">#REF!</definedName>
    <definedName name="____________________________pv2" localSheetId="0">#REF!</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 localSheetId="2">#REF!</definedName>
    <definedName name="____________________________var1" localSheetId="7">#REF!</definedName>
    <definedName name="____________________________var1" localSheetId="0">#REF!</definedName>
    <definedName name="____________________________var1">#REF!</definedName>
    <definedName name="____________________________var4" localSheetId="2">#REF!</definedName>
    <definedName name="____________________________var4" localSheetId="7">#REF!</definedName>
    <definedName name="____________________________var4" localSheetId="0">#REF!</definedName>
    <definedName name="____________________________var4">#REF!</definedName>
    <definedName name="____________________________vat1">NA()</definedName>
    <definedName name="___________________________bla1">[1]leads!$H$7</definedName>
    <definedName name="___________________________BSG100" localSheetId="2">#REF!</definedName>
    <definedName name="___________________________BSG100" localSheetId="7">#REF!</definedName>
    <definedName name="___________________________BSG100" localSheetId="0">#REF!</definedName>
    <definedName name="___________________________BSG100">#REF!</definedName>
    <definedName name="___________________________BSG150" localSheetId="2">#REF!</definedName>
    <definedName name="___________________________BSG150" localSheetId="7">#REF!</definedName>
    <definedName name="___________________________BSG150" localSheetId="0">#REF!</definedName>
    <definedName name="___________________________BSG150">#REF!</definedName>
    <definedName name="___________________________BSG5" localSheetId="2">#REF!</definedName>
    <definedName name="___________________________BSG5" localSheetId="7">#REF!</definedName>
    <definedName name="___________________________BSG5" localSheetId="0">#REF!</definedName>
    <definedName name="___________________________BSG5">#REF!</definedName>
    <definedName name="___________________________BSG75" localSheetId="2">#REF!</definedName>
    <definedName name="___________________________BSG75" localSheetId="7">#REF!</definedName>
    <definedName name="___________________________BSG75" localSheetId="0">#REF!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 localSheetId="2">#REF!</definedName>
    <definedName name="___________________________BTC13" localSheetId="7">#REF!</definedName>
    <definedName name="___________________________BTC13" localSheetId="0">#REF!</definedName>
    <definedName name="___________________________BTC13">#REF!</definedName>
    <definedName name="___________________________BTC14" localSheetId="2">#REF!</definedName>
    <definedName name="___________________________BTC14" localSheetId="7">#REF!</definedName>
    <definedName name="___________________________BTC14" localSheetId="0">#REF!</definedName>
    <definedName name="___________________________BTC14">#REF!</definedName>
    <definedName name="___________________________BTC15" localSheetId="2">#REF!</definedName>
    <definedName name="___________________________BTC15" localSheetId="7">#REF!</definedName>
    <definedName name="___________________________BTC15" localSheetId="0">#REF!</definedName>
    <definedName name="___________________________BTC15">#REF!</definedName>
    <definedName name="___________________________BTC16" localSheetId="2">#REF!</definedName>
    <definedName name="___________________________BTC16" localSheetId="7">#REF!</definedName>
    <definedName name="___________________________BTC16" localSheetId="0">#REF!</definedName>
    <definedName name="___________________________BTC16">#REF!</definedName>
    <definedName name="___________________________BTC17" localSheetId="2">#REF!</definedName>
    <definedName name="___________________________BTC17" localSheetId="7">#REF!</definedName>
    <definedName name="___________________________BTC17" localSheetId="0">#REF!</definedName>
    <definedName name="___________________________BTC17">#REF!</definedName>
    <definedName name="___________________________BTC18" localSheetId="2">#REF!</definedName>
    <definedName name="___________________________BTC18" localSheetId="7">#REF!</definedName>
    <definedName name="___________________________BTC18" localSheetId="0">#REF!</definedName>
    <definedName name="___________________________BTC18">#REF!</definedName>
    <definedName name="___________________________BTC19" localSheetId="2">#REF!</definedName>
    <definedName name="___________________________BTC19" localSheetId="7">#REF!</definedName>
    <definedName name="___________________________BTC19" localSheetId="0">#REF!</definedName>
    <definedName name="___________________________BTC19">#REF!</definedName>
    <definedName name="___________________________BTC2">NA()</definedName>
    <definedName name="___________________________BTC20" localSheetId="2">#REF!</definedName>
    <definedName name="___________________________BTC20" localSheetId="7">#REF!</definedName>
    <definedName name="___________________________BTC20" localSheetId="0">#REF!</definedName>
    <definedName name="___________________________BTC20">#REF!</definedName>
    <definedName name="___________________________BTC21" localSheetId="2">#REF!</definedName>
    <definedName name="___________________________BTC21" localSheetId="7">#REF!</definedName>
    <definedName name="___________________________BTC21" localSheetId="0">#REF!</definedName>
    <definedName name="___________________________BTC21">#REF!</definedName>
    <definedName name="___________________________BTC22" localSheetId="2">#REF!</definedName>
    <definedName name="___________________________BTC22" localSheetId="7">#REF!</definedName>
    <definedName name="___________________________BTC22" localSheetId="0">#REF!</definedName>
    <definedName name="___________________________BTC22">#REF!</definedName>
    <definedName name="___________________________BTC23" localSheetId="2">#REF!</definedName>
    <definedName name="___________________________BTC23" localSheetId="7">#REF!</definedName>
    <definedName name="___________________________BTC23" localSheetId="0">#REF!</definedName>
    <definedName name="___________________________BTC23">#REF!</definedName>
    <definedName name="___________________________BTC24" localSheetId="2">#REF!</definedName>
    <definedName name="___________________________BTC24" localSheetId="7">#REF!</definedName>
    <definedName name="___________________________BTC24" localSheetId="0">#REF!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 localSheetId="2">#REF!</definedName>
    <definedName name="___________________________BTR13" localSheetId="7">#REF!</definedName>
    <definedName name="___________________________BTR13" localSheetId="0">#REF!</definedName>
    <definedName name="___________________________BTR13">#REF!</definedName>
    <definedName name="___________________________BTR14" localSheetId="2">#REF!</definedName>
    <definedName name="___________________________BTR14" localSheetId="7">#REF!</definedName>
    <definedName name="___________________________BTR14" localSheetId="0">#REF!</definedName>
    <definedName name="___________________________BTR14">#REF!</definedName>
    <definedName name="___________________________BTR15" localSheetId="2">#REF!</definedName>
    <definedName name="___________________________BTR15" localSheetId="7">#REF!</definedName>
    <definedName name="___________________________BTR15" localSheetId="0">#REF!</definedName>
    <definedName name="___________________________BTR15">#REF!</definedName>
    <definedName name="___________________________BTR16" localSheetId="2">#REF!</definedName>
    <definedName name="___________________________BTR16" localSheetId="7">#REF!</definedName>
    <definedName name="___________________________BTR16" localSheetId="0">#REF!</definedName>
    <definedName name="___________________________BTR16">#REF!</definedName>
    <definedName name="___________________________BTR17" localSheetId="2">#REF!</definedName>
    <definedName name="___________________________BTR17" localSheetId="7">#REF!</definedName>
    <definedName name="___________________________BTR17" localSheetId="0">#REF!</definedName>
    <definedName name="___________________________BTR17">#REF!</definedName>
    <definedName name="___________________________BTR18" localSheetId="2">#REF!</definedName>
    <definedName name="___________________________BTR18" localSheetId="7">#REF!</definedName>
    <definedName name="___________________________BTR18" localSheetId="0">#REF!</definedName>
    <definedName name="___________________________BTR18">#REF!</definedName>
    <definedName name="___________________________BTR19" localSheetId="2">#REF!</definedName>
    <definedName name="___________________________BTR19" localSheetId="7">#REF!</definedName>
    <definedName name="___________________________BTR19" localSheetId="0">#REF!</definedName>
    <definedName name="___________________________BTR19">#REF!</definedName>
    <definedName name="___________________________BTR2">NA()</definedName>
    <definedName name="___________________________BTR20" localSheetId="2">#REF!</definedName>
    <definedName name="___________________________BTR20" localSheetId="7">#REF!</definedName>
    <definedName name="___________________________BTR20" localSheetId="0">#REF!</definedName>
    <definedName name="___________________________BTR20">#REF!</definedName>
    <definedName name="___________________________BTR21" localSheetId="2">#REF!</definedName>
    <definedName name="___________________________BTR21" localSheetId="7">#REF!</definedName>
    <definedName name="___________________________BTR21" localSheetId="0">#REF!</definedName>
    <definedName name="___________________________BTR21">#REF!</definedName>
    <definedName name="___________________________BTR22" localSheetId="2">#REF!</definedName>
    <definedName name="___________________________BTR22" localSheetId="7">#REF!</definedName>
    <definedName name="___________________________BTR22" localSheetId="0">#REF!</definedName>
    <definedName name="___________________________BTR22">#REF!</definedName>
    <definedName name="___________________________BTR23" localSheetId="2">#REF!</definedName>
    <definedName name="___________________________BTR23" localSheetId="7">#REF!</definedName>
    <definedName name="___________________________BTR23" localSheetId="0">#REF!</definedName>
    <definedName name="___________________________BTR23">#REF!</definedName>
    <definedName name="___________________________BTR24" localSheetId="2">#REF!</definedName>
    <definedName name="___________________________BTR24" localSheetId="7">#REF!</definedName>
    <definedName name="___________________________BTR24" localSheetId="0">#REF!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 localSheetId="2">#REF!</definedName>
    <definedName name="___________________________BTS13" localSheetId="7">#REF!</definedName>
    <definedName name="___________________________BTS13" localSheetId="0">#REF!</definedName>
    <definedName name="___________________________BTS13">#REF!</definedName>
    <definedName name="___________________________BTS14" localSheetId="2">#REF!</definedName>
    <definedName name="___________________________BTS14" localSheetId="7">#REF!</definedName>
    <definedName name="___________________________BTS14" localSheetId="0">#REF!</definedName>
    <definedName name="___________________________BTS14">#REF!</definedName>
    <definedName name="___________________________BTS15" localSheetId="2">#REF!</definedName>
    <definedName name="___________________________BTS15" localSheetId="7">#REF!</definedName>
    <definedName name="___________________________BTS15" localSheetId="0">#REF!</definedName>
    <definedName name="___________________________BTS15">#REF!</definedName>
    <definedName name="___________________________BTS16" localSheetId="2">#REF!</definedName>
    <definedName name="___________________________BTS16" localSheetId="7">#REF!</definedName>
    <definedName name="___________________________BTS16" localSheetId="0">#REF!</definedName>
    <definedName name="___________________________BTS16">#REF!</definedName>
    <definedName name="___________________________BTS17" localSheetId="2">#REF!</definedName>
    <definedName name="___________________________BTS17" localSheetId="7">#REF!</definedName>
    <definedName name="___________________________BTS17" localSheetId="0">#REF!</definedName>
    <definedName name="___________________________BTS17">#REF!</definedName>
    <definedName name="___________________________BTS18" localSheetId="2">#REF!</definedName>
    <definedName name="___________________________BTS18" localSheetId="7">#REF!</definedName>
    <definedName name="___________________________BTS18" localSheetId="0">#REF!</definedName>
    <definedName name="___________________________BTS18">#REF!</definedName>
    <definedName name="___________________________BTS19" localSheetId="2">#REF!</definedName>
    <definedName name="___________________________BTS19" localSheetId="7">#REF!</definedName>
    <definedName name="___________________________BTS19" localSheetId="0">#REF!</definedName>
    <definedName name="___________________________BTS19">#REF!</definedName>
    <definedName name="___________________________BTS2">NA()</definedName>
    <definedName name="___________________________BTS20" localSheetId="2">#REF!</definedName>
    <definedName name="___________________________BTS20" localSheetId="7">#REF!</definedName>
    <definedName name="___________________________BTS20" localSheetId="0">#REF!</definedName>
    <definedName name="___________________________BTS20">#REF!</definedName>
    <definedName name="___________________________BTS21" localSheetId="2">#REF!</definedName>
    <definedName name="___________________________BTS21" localSheetId="7">#REF!</definedName>
    <definedName name="___________________________BTS21" localSheetId="0">#REF!</definedName>
    <definedName name="___________________________BTS21">#REF!</definedName>
    <definedName name="___________________________BTS22" localSheetId="2">#REF!</definedName>
    <definedName name="___________________________BTS22" localSheetId="7">#REF!</definedName>
    <definedName name="___________________________BTS22" localSheetId="0">#REF!</definedName>
    <definedName name="___________________________BTS22">#REF!</definedName>
    <definedName name="___________________________BTS23" localSheetId="2">#REF!</definedName>
    <definedName name="___________________________BTS23" localSheetId="7">#REF!</definedName>
    <definedName name="___________________________BTS23" localSheetId="0">#REF!</definedName>
    <definedName name="___________________________BTS23">#REF!</definedName>
    <definedName name="___________________________BTS24" localSheetId="2">#REF!</definedName>
    <definedName name="___________________________BTS24" localSheetId="7">#REF!</definedName>
    <definedName name="___________________________BTS24" localSheetId="0">#REF!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[2]r!$F$30</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 localSheetId="2">#REF!</definedName>
    <definedName name="___________________________GBS113" localSheetId="7">#REF!</definedName>
    <definedName name="___________________________GBS113" localSheetId="0">#REF!</definedName>
    <definedName name="___________________________GBS113">#REF!</definedName>
    <definedName name="___________________________GBS114" localSheetId="2">#REF!</definedName>
    <definedName name="___________________________GBS114" localSheetId="7">#REF!</definedName>
    <definedName name="___________________________GBS114" localSheetId="0">#REF!</definedName>
    <definedName name="___________________________GBS114">#REF!</definedName>
    <definedName name="___________________________GBS115" localSheetId="2">#REF!</definedName>
    <definedName name="___________________________GBS115" localSheetId="7">#REF!</definedName>
    <definedName name="___________________________GBS115" localSheetId="0">#REF!</definedName>
    <definedName name="___________________________GBS115">#REF!</definedName>
    <definedName name="___________________________GBS116" localSheetId="2">#REF!</definedName>
    <definedName name="___________________________GBS116" localSheetId="7">#REF!</definedName>
    <definedName name="___________________________GBS116" localSheetId="0">#REF!</definedName>
    <definedName name="___________________________GBS116">#REF!</definedName>
    <definedName name="___________________________GBS117" localSheetId="2">#REF!</definedName>
    <definedName name="___________________________GBS117" localSheetId="7">#REF!</definedName>
    <definedName name="___________________________GBS117" localSheetId="0">#REF!</definedName>
    <definedName name="___________________________GBS117">#REF!</definedName>
    <definedName name="___________________________GBS118" localSheetId="2">#REF!</definedName>
    <definedName name="___________________________GBS118" localSheetId="7">#REF!</definedName>
    <definedName name="___________________________GBS118" localSheetId="0">#REF!</definedName>
    <definedName name="___________________________GBS118">#REF!</definedName>
    <definedName name="___________________________GBS119" localSheetId="2">#REF!</definedName>
    <definedName name="___________________________GBS119" localSheetId="7">#REF!</definedName>
    <definedName name="___________________________GBS119" localSheetId="0">#REF!</definedName>
    <definedName name="___________________________GBS119">#REF!</definedName>
    <definedName name="___________________________GBS12">NA()</definedName>
    <definedName name="___________________________GBS120" localSheetId="2">#REF!</definedName>
    <definedName name="___________________________GBS120" localSheetId="7">#REF!</definedName>
    <definedName name="___________________________GBS120" localSheetId="0">#REF!</definedName>
    <definedName name="___________________________GBS120">#REF!</definedName>
    <definedName name="___________________________GBS121" localSheetId="2">#REF!</definedName>
    <definedName name="___________________________GBS121" localSheetId="7">#REF!</definedName>
    <definedName name="___________________________GBS121" localSheetId="0">#REF!</definedName>
    <definedName name="___________________________GBS121">#REF!</definedName>
    <definedName name="___________________________GBS122" localSheetId="2">#REF!</definedName>
    <definedName name="___________________________GBS122" localSheetId="7">#REF!</definedName>
    <definedName name="___________________________GBS122" localSheetId="0">#REF!</definedName>
    <definedName name="___________________________GBS122">#REF!</definedName>
    <definedName name="___________________________GBS123" localSheetId="2">#REF!</definedName>
    <definedName name="___________________________GBS123" localSheetId="7">#REF!</definedName>
    <definedName name="___________________________GBS123" localSheetId="0">#REF!</definedName>
    <definedName name="___________________________GBS123">#REF!</definedName>
    <definedName name="___________________________GBS124" localSheetId="2">#REF!</definedName>
    <definedName name="___________________________GBS124" localSheetId="7">#REF!</definedName>
    <definedName name="___________________________GBS124" localSheetId="0">#REF!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 localSheetId="2">#REF!</definedName>
    <definedName name="___________________________GBS213" localSheetId="7">#REF!</definedName>
    <definedName name="___________________________GBS213" localSheetId="0">#REF!</definedName>
    <definedName name="___________________________GBS213">#REF!</definedName>
    <definedName name="___________________________GBS214" localSheetId="2">#REF!</definedName>
    <definedName name="___________________________GBS214" localSheetId="7">#REF!</definedName>
    <definedName name="___________________________GBS214" localSheetId="0">#REF!</definedName>
    <definedName name="___________________________GBS214">#REF!</definedName>
    <definedName name="___________________________GBS215" localSheetId="2">#REF!</definedName>
    <definedName name="___________________________GBS215" localSheetId="7">#REF!</definedName>
    <definedName name="___________________________GBS215" localSheetId="0">#REF!</definedName>
    <definedName name="___________________________GBS215">#REF!</definedName>
    <definedName name="___________________________GBS216" localSheetId="2">#REF!</definedName>
    <definedName name="___________________________GBS216" localSheetId="7">#REF!</definedName>
    <definedName name="___________________________GBS216" localSheetId="0">#REF!</definedName>
    <definedName name="___________________________GBS216">#REF!</definedName>
    <definedName name="___________________________GBS217" localSheetId="2">#REF!</definedName>
    <definedName name="___________________________GBS217" localSheetId="7">#REF!</definedName>
    <definedName name="___________________________GBS217" localSheetId="0">#REF!</definedName>
    <definedName name="___________________________GBS217">#REF!</definedName>
    <definedName name="___________________________GBS218" localSheetId="2">#REF!</definedName>
    <definedName name="___________________________GBS218" localSheetId="7">#REF!</definedName>
    <definedName name="___________________________GBS218" localSheetId="0">#REF!</definedName>
    <definedName name="___________________________GBS218">#REF!</definedName>
    <definedName name="___________________________GBS219" localSheetId="2">#REF!</definedName>
    <definedName name="___________________________GBS219" localSheetId="7">#REF!</definedName>
    <definedName name="___________________________GBS219" localSheetId="0">#REF!</definedName>
    <definedName name="___________________________GBS219">#REF!</definedName>
    <definedName name="___________________________GBS22">NA()</definedName>
    <definedName name="___________________________GBS220" localSheetId="2">#REF!</definedName>
    <definedName name="___________________________GBS220" localSheetId="7">#REF!</definedName>
    <definedName name="___________________________GBS220" localSheetId="0">#REF!</definedName>
    <definedName name="___________________________GBS220">#REF!</definedName>
    <definedName name="___________________________GBS221" localSheetId="2">#REF!</definedName>
    <definedName name="___________________________GBS221" localSheetId="7">#REF!</definedName>
    <definedName name="___________________________GBS221" localSheetId="0">#REF!</definedName>
    <definedName name="___________________________GBS221">#REF!</definedName>
    <definedName name="___________________________GBS222" localSheetId="2">#REF!</definedName>
    <definedName name="___________________________GBS222" localSheetId="7">#REF!</definedName>
    <definedName name="___________________________GBS222" localSheetId="0">#REF!</definedName>
    <definedName name="___________________________GBS222">#REF!</definedName>
    <definedName name="___________________________GBS223" localSheetId="2">#REF!</definedName>
    <definedName name="___________________________GBS223" localSheetId="7">#REF!</definedName>
    <definedName name="___________________________GBS223" localSheetId="0">#REF!</definedName>
    <definedName name="___________________________GBS223">#REF!</definedName>
    <definedName name="___________________________GBS224" localSheetId="2">#REF!</definedName>
    <definedName name="___________________________GBS224" localSheetId="7">#REF!</definedName>
    <definedName name="___________________________GBS224" localSheetId="0">#REF!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 localSheetId="2">#REF!</definedName>
    <definedName name="___________________________knr2" localSheetId="7">#REF!</definedName>
    <definedName name="___________________________knr2" localSheetId="0">#REF!</definedName>
    <definedName name="___________________________knr2">#REF!</definedName>
    <definedName name="___________________________l1">[3]leads!$A$3:$E$108</definedName>
    <definedName name="___________________________l12" localSheetId="2">#REF!</definedName>
    <definedName name="___________________________l12" localSheetId="7">#REF!</definedName>
    <definedName name="___________________________l12" localSheetId="0">#REF!</definedName>
    <definedName name="___________________________l12">#REF!</definedName>
    <definedName name="___________________________l2">[2]r!$F$29</definedName>
    <definedName name="___________________________l3" localSheetId="2">#REF!</definedName>
    <definedName name="___________________________l3" localSheetId="7">#REF!</definedName>
    <definedName name="___________________________l3" localSheetId="0">#REF!</definedName>
    <definedName name="___________________________l3">#REF!</definedName>
    <definedName name="___________________________l4">[4]Sheet1!$W$2:$Y$103</definedName>
    <definedName name="___________________________l5" localSheetId="2">#REF!</definedName>
    <definedName name="___________________________l5" localSheetId="7">#REF!</definedName>
    <definedName name="___________________________l5" localSheetId="0">#REF!</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 localSheetId="2">#REF!</definedName>
    <definedName name="___________________________MA2" localSheetId="7">#REF!</definedName>
    <definedName name="___________________________MA2" localSheetId="0">#REF!</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 localSheetId="2">#REF!</definedName>
    <definedName name="___________________________ML213" localSheetId="7">#REF!</definedName>
    <definedName name="___________________________ML213" localSheetId="0">#REF!</definedName>
    <definedName name="___________________________ML213">#REF!</definedName>
    <definedName name="___________________________ML214" localSheetId="2">#REF!</definedName>
    <definedName name="___________________________ML214" localSheetId="7">#REF!</definedName>
    <definedName name="___________________________ML214" localSheetId="0">#REF!</definedName>
    <definedName name="___________________________ML214">#REF!</definedName>
    <definedName name="___________________________ML215" localSheetId="2">#REF!</definedName>
    <definedName name="___________________________ML215" localSheetId="7">#REF!</definedName>
    <definedName name="___________________________ML215" localSheetId="0">#REF!</definedName>
    <definedName name="___________________________ML215">#REF!</definedName>
    <definedName name="___________________________ML216" localSheetId="2">#REF!</definedName>
    <definedName name="___________________________ML216" localSheetId="7">#REF!</definedName>
    <definedName name="___________________________ML216" localSheetId="0">#REF!</definedName>
    <definedName name="___________________________ML216">#REF!</definedName>
    <definedName name="___________________________ML217" localSheetId="2">#REF!</definedName>
    <definedName name="___________________________ML217" localSheetId="7">#REF!</definedName>
    <definedName name="___________________________ML217" localSheetId="0">#REF!</definedName>
    <definedName name="___________________________ML217">#REF!</definedName>
    <definedName name="___________________________ML218" localSheetId="2">#REF!</definedName>
    <definedName name="___________________________ML218" localSheetId="7">#REF!</definedName>
    <definedName name="___________________________ML218" localSheetId="0">#REF!</definedName>
    <definedName name="___________________________ML218">#REF!</definedName>
    <definedName name="___________________________ML219" localSheetId="2">#REF!</definedName>
    <definedName name="___________________________ML219" localSheetId="7">#REF!</definedName>
    <definedName name="___________________________ML219" localSheetId="0">#REF!</definedName>
    <definedName name="___________________________ML219">#REF!</definedName>
    <definedName name="___________________________ML22">NA()</definedName>
    <definedName name="___________________________ML220" localSheetId="2">#REF!</definedName>
    <definedName name="___________________________ML220" localSheetId="7">#REF!</definedName>
    <definedName name="___________________________ML220" localSheetId="0">#REF!</definedName>
    <definedName name="___________________________ML220">#REF!</definedName>
    <definedName name="___________________________ML221" localSheetId="2">#REF!</definedName>
    <definedName name="___________________________ML221" localSheetId="7">#REF!</definedName>
    <definedName name="___________________________ML221" localSheetId="0">#REF!</definedName>
    <definedName name="___________________________ML221">#REF!</definedName>
    <definedName name="___________________________ML222" localSheetId="2">#REF!</definedName>
    <definedName name="___________________________ML222" localSheetId="7">#REF!</definedName>
    <definedName name="___________________________ML222" localSheetId="0">#REF!</definedName>
    <definedName name="___________________________ML222">#REF!</definedName>
    <definedName name="___________________________ML223" localSheetId="2">#REF!</definedName>
    <definedName name="___________________________ML223" localSheetId="7">#REF!</definedName>
    <definedName name="___________________________ML223" localSheetId="0">#REF!</definedName>
    <definedName name="___________________________ML223">#REF!</definedName>
    <definedName name="___________________________ML224" localSheetId="2">#REF!</definedName>
    <definedName name="___________________________ML224" localSheetId="7">#REF!</definedName>
    <definedName name="___________________________ML224" localSheetId="0">#REF!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 localSheetId="2">#REF!</definedName>
    <definedName name="___________________________ML313" localSheetId="7">#REF!</definedName>
    <definedName name="___________________________ML313" localSheetId="0">#REF!</definedName>
    <definedName name="___________________________ML313">#REF!</definedName>
    <definedName name="___________________________ML314" localSheetId="2">#REF!</definedName>
    <definedName name="___________________________ML314" localSheetId="7">#REF!</definedName>
    <definedName name="___________________________ML314" localSheetId="0">#REF!</definedName>
    <definedName name="___________________________ML314">#REF!</definedName>
    <definedName name="___________________________ML315" localSheetId="2">#REF!</definedName>
    <definedName name="___________________________ML315" localSheetId="7">#REF!</definedName>
    <definedName name="___________________________ML315" localSheetId="0">#REF!</definedName>
    <definedName name="___________________________ML315">#REF!</definedName>
    <definedName name="___________________________ML316" localSheetId="2">#REF!</definedName>
    <definedName name="___________________________ML316" localSheetId="7">#REF!</definedName>
    <definedName name="___________________________ML316" localSheetId="0">#REF!</definedName>
    <definedName name="___________________________ML316">#REF!</definedName>
    <definedName name="___________________________ML317" localSheetId="2">#REF!</definedName>
    <definedName name="___________________________ML317" localSheetId="7">#REF!</definedName>
    <definedName name="___________________________ML317" localSheetId="0">#REF!</definedName>
    <definedName name="___________________________ML317">#REF!</definedName>
    <definedName name="___________________________ML318" localSheetId="2">#REF!</definedName>
    <definedName name="___________________________ML318" localSheetId="7">#REF!</definedName>
    <definedName name="___________________________ML318" localSheetId="0">#REF!</definedName>
    <definedName name="___________________________ML318">#REF!</definedName>
    <definedName name="___________________________ML319" localSheetId="2">#REF!</definedName>
    <definedName name="___________________________ML319" localSheetId="7">#REF!</definedName>
    <definedName name="___________________________ML319" localSheetId="0">#REF!</definedName>
    <definedName name="___________________________ML319">#REF!</definedName>
    <definedName name="___________________________ML32">NA()</definedName>
    <definedName name="___________________________ML320" localSheetId="2">#REF!</definedName>
    <definedName name="___________________________ML320" localSheetId="7">#REF!</definedName>
    <definedName name="___________________________ML320" localSheetId="0">#REF!</definedName>
    <definedName name="___________________________ML320">#REF!</definedName>
    <definedName name="___________________________ML321" localSheetId="2">#REF!</definedName>
    <definedName name="___________________________ML321" localSheetId="7">#REF!</definedName>
    <definedName name="___________________________ML321" localSheetId="0">#REF!</definedName>
    <definedName name="___________________________ML321">#REF!</definedName>
    <definedName name="___________________________ML322" localSheetId="2">#REF!</definedName>
    <definedName name="___________________________ML322" localSheetId="7">#REF!</definedName>
    <definedName name="___________________________ML322" localSheetId="0">#REF!</definedName>
    <definedName name="___________________________ML322">#REF!</definedName>
    <definedName name="___________________________ML323" localSheetId="2">#REF!</definedName>
    <definedName name="___________________________ML323" localSheetId="7">#REF!</definedName>
    <definedName name="___________________________ML323" localSheetId="0">#REF!</definedName>
    <definedName name="___________________________ML323">#REF!</definedName>
    <definedName name="___________________________ML324" localSheetId="2">#REF!</definedName>
    <definedName name="___________________________ML324" localSheetId="7">#REF!</definedName>
    <definedName name="___________________________ML324" localSheetId="0">#REF!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[6]r!$F$4</definedName>
    <definedName name="___________________________mm1000">NA()</definedName>
    <definedName name="___________________________mm11">[2]r!$F$4</definedName>
    <definedName name="___________________________mm111">[5]r!$F$4</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 localSheetId="2">#REF!</definedName>
    <definedName name="___________________________PC13" localSheetId="7">#REF!</definedName>
    <definedName name="___________________________PC13" localSheetId="0">#REF!</definedName>
    <definedName name="___________________________PC13">#REF!</definedName>
    <definedName name="___________________________PC14" localSheetId="2">#REF!</definedName>
    <definedName name="___________________________PC14" localSheetId="7">#REF!</definedName>
    <definedName name="___________________________PC14" localSheetId="0">#REF!</definedName>
    <definedName name="___________________________PC14">#REF!</definedName>
    <definedName name="___________________________PC15" localSheetId="2">#REF!</definedName>
    <definedName name="___________________________PC15" localSheetId="7">#REF!</definedName>
    <definedName name="___________________________PC15" localSheetId="0">#REF!</definedName>
    <definedName name="___________________________PC15">#REF!</definedName>
    <definedName name="___________________________PC16" localSheetId="2">#REF!</definedName>
    <definedName name="___________________________PC16" localSheetId="7">#REF!</definedName>
    <definedName name="___________________________PC16" localSheetId="0">#REF!</definedName>
    <definedName name="___________________________PC16">#REF!</definedName>
    <definedName name="___________________________PC17" localSheetId="2">#REF!</definedName>
    <definedName name="___________________________PC17" localSheetId="7">#REF!</definedName>
    <definedName name="___________________________PC17" localSheetId="0">#REF!</definedName>
    <definedName name="___________________________PC17">#REF!</definedName>
    <definedName name="___________________________PC18" localSheetId="2">#REF!</definedName>
    <definedName name="___________________________PC18" localSheetId="7">#REF!</definedName>
    <definedName name="___________________________PC18" localSheetId="0">#REF!</definedName>
    <definedName name="___________________________PC18">#REF!</definedName>
    <definedName name="___________________________PC19" localSheetId="2">#REF!</definedName>
    <definedName name="___________________________PC19" localSheetId="7">#REF!</definedName>
    <definedName name="___________________________PC19" localSheetId="0">#REF!</definedName>
    <definedName name="___________________________PC19">#REF!</definedName>
    <definedName name="___________________________pc2" localSheetId="2">#REF!</definedName>
    <definedName name="___________________________pc2" localSheetId="7">#REF!</definedName>
    <definedName name="___________________________pc2" localSheetId="0">#REF!</definedName>
    <definedName name="___________________________pc2">#REF!</definedName>
    <definedName name="___________________________PC20">NA()</definedName>
    <definedName name="___________________________PC21" localSheetId="2">#REF!</definedName>
    <definedName name="___________________________PC21" localSheetId="7">#REF!</definedName>
    <definedName name="___________________________PC21" localSheetId="0">#REF!</definedName>
    <definedName name="___________________________PC21">#REF!</definedName>
    <definedName name="___________________________PC22" localSheetId="2">#REF!</definedName>
    <definedName name="___________________________PC22" localSheetId="7">#REF!</definedName>
    <definedName name="___________________________PC22" localSheetId="0">#REF!</definedName>
    <definedName name="___________________________PC22">#REF!</definedName>
    <definedName name="___________________________PC23" localSheetId="2">#REF!</definedName>
    <definedName name="___________________________PC23" localSheetId="7">#REF!</definedName>
    <definedName name="___________________________PC23" localSheetId="0">#REF!</definedName>
    <definedName name="___________________________PC23">#REF!</definedName>
    <definedName name="___________________________PC24" localSheetId="2">#REF!</definedName>
    <definedName name="___________________________PC24" localSheetId="7">#REF!</definedName>
    <definedName name="___________________________PC24" localSheetId="0">#REF!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 localSheetId="2">#REF!</definedName>
    <definedName name="___________________________pv2" localSheetId="7">#REF!</definedName>
    <definedName name="___________________________pv2" localSheetId="0">#REF!</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 localSheetId="2">#REF!</definedName>
    <definedName name="___________________________var1" localSheetId="7">#REF!</definedName>
    <definedName name="___________________________var1" localSheetId="0">#REF!</definedName>
    <definedName name="___________________________var1">#REF!</definedName>
    <definedName name="___________________________var4" localSheetId="2">#REF!</definedName>
    <definedName name="___________________________var4" localSheetId="7">#REF!</definedName>
    <definedName name="___________________________var4" localSheetId="0">#REF!</definedName>
    <definedName name="___________________________var4">#REF!</definedName>
    <definedName name="___________________________vat1">NA()</definedName>
    <definedName name="__________________________bla1">[1]leads!$H$7</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[2]r!$F$30</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 localSheetId="2">#REF!</definedName>
    <definedName name="__________________________knr2" localSheetId="7">#REF!</definedName>
    <definedName name="__________________________knr2" localSheetId="0">#REF!</definedName>
    <definedName name="__________________________knr2">#REF!</definedName>
    <definedName name="__________________________l1">[3]leads!$A$3:$E$108</definedName>
    <definedName name="__________________________l12" localSheetId="2">#REF!</definedName>
    <definedName name="__________________________l12" localSheetId="7">#REF!</definedName>
    <definedName name="__________________________l12" localSheetId="0">#REF!</definedName>
    <definedName name="__________________________l12">#REF!</definedName>
    <definedName name="__________________________l2">[2]r!$F$29</definedName>
    <definedName name="__________________________l3" localSheetId="2">#REF!</definedName>
    <definedName name="__________________________l3" localSheetId="7">#REF!</definedName>
    <definedName name="__________________________l3" localSheetId="0">#REF!</definedName>
    <definedName name="__________________________l3">#REF!</definedName>
    <definedName name="__________________________l4">[4]Sheet1!$W$2:$Y$103</definedName>
    <definedName name="__________________________l5" localSheetId="2">#REF!</definedName>
    <definedName name="__________________________l5" localSheetId="7">#REF!</definedName>
    <definedName name="__________________________l5" localSheetId="0">#REF!</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lj600">NA()</definedName>
    <definedName name="__________________________lj900">NA()</definedName>
    <definedName name="__________________________LL3">NA()</definedName>
    <definedName name="__________________________MA1" localSheetId="2">#REF!</definedName>
    <definedName name="__________________________MA1" localSheetId="7">#REF!</definedName>
    <definedName name="__________________________MA1" localSheetId="0">#REF!</definedName>
    <definedName name="__________________________MA1">#REF!</definedName>
    <definedName name="__________________________MA2">NA()</definedName>
    <definedName name="__________________________Met22" localSheetId="2">#REF!</definedName>
    <definedName name="__________________________Met22" localSheetId="7">#REF!</definedName>
    <definedName name="__________________________Met22" localSheetId="0">#REF!</definedName>
    <definedName name="__________________________Met22">#REF!</definedName>
    <definedName name="__________________________Met45" localSheetId="2">#REF!</definedName>
    <definedName name="__________________________Met45" localSheetId="7">#REF!</definedName>
    <definedName name="__________________________Met45" localSheetId="0">#REF!</definedName>
    <definedName name="__________________________Met45">#REF!</definedName>
    <definedName name="__________________________MEt55" localSheetId="2">#REF!</definedName>
    <definedName name="__________________________MEt55" localSheetId="7">#REF!</definedName>
    <definedName name="__________________________MEt55" localSheetId="0">#REF!</definedName>
    <definedName name="__________________________MEt55">#REF!</definedName>
    <definedName name="__________________________Met63" localSheetId="2">#REF!</definedName>
    <definedName name="__________________________Met63" localSheetId="7">#REF!</definedName>
    <definedName name="__________________________Met63" localSheetId="0">#REF!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[6]r!$F$4</definedName>
    <definedName name="__________________________mm1000" localSheetId="2">#REF!</definedName>
    <definedName name="__________________________mm1000" localSheetId="7">#REF!</definedName>
    <definedName name="__________________________mm1000" localSheetId="0">#REF!</definedName>
    <definedName name="__________________________mm1000">#REF!</definedName>
    <definedName name="__________________________mm11">[2]r!$F$4</definedName>
    <definedName name="__________________________mm111">[5]r!$F$4</definedName>
    <definedName name="__________________________mm600" localSheetId="2">#REF!</definedName>
    <definedName name="__________________________mm600" localSheetId="7">#REF!</definedName>
    <definedName name="__________________________mm600" localSheetId="0">#REF!</definedName>
    <definedName name="__________________________mm600">#REF!</definedName>
    <definedName name="__________________________mm800" localSheetId="2">#REF!</definedName>
    <definedName name="__________________________mm800" localSheetId="7">#REF!</definedName>
    <definedName name="__________________________mm800" localSheetId="0">#REF!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 localSheetId="2">#REF!</definedName>
    <definedName name="__________________________pc2" localSheetId="7">#REF!</definedName>
    <definedName name="__________________________pc2" localSheetId="0">#REF!</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 localSheetId="2">#REF!</definedName>
    <definedName name="__________________________pv2" localSheetId="7">#REF!</definedName>
    <definedName name="__________________________pv2" localSheetId="0">#REF!</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 localSheetId="2">#REF!</definedName>
    <definedName name="__________________________var1" localSheetId="7">#REF!</definedName>
    <definedName name="__________________________var1" localSheetId="0">#REF!</definedName>
    <definedName name="__________________________var1">#REF!</definedName>
    <definedName name="__________________________var4" localSheetId="2">#REF!</definedName>
    <definedName name="__________________________var4" localSheetId="7">#REF!</definedName>
    <definedName name="__________________________var4" localSheetId="0">#REF!</definedName>
    <definedName name="__________________________var4">#REF!</definedName>
    <definedName name="__________________________vat1">NA()</definedName>
    <definedName name="_________________________bla1">[1]leads!$H$7</definedName>
    <definedName name="_________________________BSG100" localSheetId="2">#REF!</definedName>
    <definedName name="_________________________BSG100" localSheetId="7">#REF!</definedName>
    <definedName name="_________________________BSG100" localSheetId="0">#REF!</definedName>
    <definedName name="_________________________BSG100">#REF!</definedName>
    <definedName name="_________________________BSG150" localSheetId="2">#REF!</definedName>
    <definedName name="_________________________BSG150" localSheetId="7">#REF!</definedName>
    <definedName name="_________________________BSG150" localSheetId="0">#REF!</definedName>
    <definedName name="_________________________BSG150">#REF!</definedName>
    <definedName name="_________________________BSG5" localSheetId="2">#REF!</definedName>
    <definedName name="_________________________BSG5" localSheetId="7">#REF!</definedName>
    <definedName name="_________________________BSG5" localSheetId="0">#REF!</definedName>
    <definedName name="_________________________BSG5">#REF!</definedName>
    <definedName name="_________________________BSG75" localSheetId="2">#REF!</definedName>
    <definedName name="_________________________BSG75" localSheetId="7">#REF!</definedName>
    <definedName name="_________________________BSG75" localSheetId="0">#REF!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 localSheetId="2">#REF!</definedName>
    <definedName name="_________________________BTC13" localSheetId="7">#REF!</definedName>
    <definedName name="_________________________BTC13" localSheetId="0">#REF!</definedName>
    <definedName name="_________________________BTC13">#REF!</definedName>
    <definedName name="_________________________BTC14" localSheetId="2">#REF!</definedName>
    <definedName name="_________________________BTC14" localSheetId="7">#REF!</definedName>
    <definedName name="_________________________BTC14" localSheetId="0">#REF!</definedName>
    <definedName name="_________________________BTC14">#REF!</definedName>
    <definedName name="_________________________BTC15" localSheetId="2">#REF!</definedName>
    <definedName name="_________________________BTC15" localSheetId="7">#REF!</definedName>
    <definedName name="_________________________BTC15" localSheetId="0">#REF!</definedName>
    <definedName name="_________________________BTC15">#REF!</definedName>
    <definedName name="_________________________BTC16" localSheetId="2">#REF!</definedName>
    <definedName name="_________________________BTC16" localSheetId="7">#REF!</definedName>
    <definedName name="_________________________BTC16" localSheetId="0">#REF!</definedName>
    <definedName name="_________________________BTC16">#REF!</definedName>
    <definedName name="_________________________BTC17" localSheetId="2">#REF!</definedName>
    <definedName name="_________________________BTC17" localSheetId="7">#REF!</definedName>
    <definedName name="_________________________BTC17" localSheetId="0">#REF!</definedName>
    <definedName name="_________________________BTC17">#REF!</definedName>
    <definedName name="_________________________BTC18" localSheetId="2">#REF!</definedName>
    <definedName name="_________________________BTC18" localSheetId="7">#REF!</definedName>
    <definedName name="_________________________BTC18" localSheetId="0">#REF!</definedName>
    <definedName name="_________________________BTC18">#REF!</definedName>
    <definedName name="_________________________BTC19" localSheetId="2">#REF!</definedName>
    <definedName name="_________________________BTC19" localSheetId="7">#REF!</definedName>
    <definedName name="_________________________BTC19" localSheetId="0">#REF!</definedName>
    <definedName name="_________________________BTC19">#REF!</definedName>
    <definedName name="_________________________BTC2">NA()</definedName>
    <definedName name="_________________________BTC20" localSheetId="2">#REF!</definedName>
    <definedName name="_________________________BTC20" localSheetId="7">#REF!</definedName>
    <definedName name="_________________________BTC20" localSheetId="0">#REF!</definedName>
    <definedName name="_________________________BTC20">#REF!</definedName>
    <definedName name="_________________________BTC21" localSheetId="2">#REF!</definedName>
    <definedName name="_________________________BTC21" localSheetId="7">#REF!</definedName>
    <definedName name="_________________________BTC21" localSheetId="0">#REF!</definedName>
    <definedName name="_________________________BTC21">#REF!</definedName>
    <definedName name="_________________________BTC22" localSheetId="2">#REF!</definedName>
    <definedName name="_________________________BTC22" localSheetId="7">#REF!</definedName>
    <definedName name="_________________________BTC22" localSheetId="0">#REF!</definedName>
    <definedName name="_________________________BTC22">#REF!</definedName>
    <definedName name="_________________________BTC23" localSheetId="2">#REF!</definedName>
    <definedName name="_________________________BTC23" localSheetId="7">#REF!</definedName>
    <definedName name="_________________________BTC23" localSheetId="0">#REF!</definedName>
    <definedName name="_________________________BTC23">#REF!</definedName>
    <definedName name="_________________________BTC24" localSheetId="2">#REF!</definedName>
    <definedName name="_________________________BTC24" localSheetId="7">#REF!</definedName>
    <definedName name="_________________________BTC24" localSheetId="0">#REF!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 localSheetId="2">#REF!</definedName>
    <definedName name="_________________________BTR13" localSheetId="7">#REF!</definedName>
    <definedName name="_________________________BTR13" localSheetId="0">#REF!</definedName>
    <definedName name="_________________________BTR13">#REF!</definedName>
    <definedName name="_________________________BTR14" localSheetId="2">#REF!</definedName>
    <definedName name="_________________________BTR14" localSheetId="7">#REF!</definedName>
    <definedName name="_________________________BTR14" localSheetId="0">#REF!</definedName>
    <definedName name="_________________________BTR14">#REF!</definedName>
    <definedName name="_________________________BTR15" localSheetId="2">#REF!</definedName>
    <definedName name="_________________________BTR15" localSheetId="7">#REF!</definedName>
    <definedName name="_________________________BTR15" localSheetId="0">#REF!</definedName>
    <definedName name="_________________________BTR15">#REF!</definedName>
    <definedName name="_________________________BTR16" localSheetId="2">#REF!</definedName>
    <definedName name="_________________________BTR16" localSheetId="7">#REF!</definedName>
    <definedName name="_________________________BTR16" localSheetId="0">#REF!</definedName>
    <definedName name="_________________________BTR16">#REF!</definedName>
    <definedName name="_________________________BTR17" localSheetId="2">#REF!</definedName>
    <definedName name="_________________________BTR17" localSheetId="7">#REF!</definedName>
    <definedName name="_________________________BTR17" localSheetId="0">#REF!</definedName>
    <definedName name="_________________________BTR17">#REF!</definedName>
    <definedName name="_________________________BTR18" localSheetId="2">#REF!</definedName>
    <definedName name="_________________________BTR18" localSheetId="7">#REF!</definedName>
    <definedName name="_________________________BTR18" localSheetId="0">#REF!</definedName>
    <definedName name="_________________________BTR18">#REF!</definedName>
    <definedName name="_________________________BTR19" localSheetId="2">#REF!</definedName>
    <definedName name="_________________________BTR19" localSheetId="7">#REF!</definedName>
    <definedName name="_________________________BTR19" localSheetId="0">#REF!</definedName>
    <definedName name="_________________________BTR19">#REF!</definedName>
    <definedName name="_________________________BTR2">NA()</definedName>
    <definedName name="_________________________BTR20" localSheetId="2">#REF!</definedName>
    <definedName name="_________________________BTR20" localSheetId="7">#REF!</definedName>
    <definedName name="_________________________BTR20" localSheetId="0">#REF!</definedName>
    <definedName name="_________________________BTR20">#REF!</definedName>
    <definedName name="_________________________BTR21" localSheetId="2">#REF!</definedName>
    <definedName name="_________________________BTR21" localSheetId="7">#REF!</definedName>
    <definedName name="_________________________BTR21" localSheetId="0">#REF!</definedName>
    <definedName name="_________________________BTR21">#REF!</definedName>
    <definedName name="_________________________BTR22" localSheetId="2">#REF!</definedName>
    <definedName name="_________________________BTR22" localSheetId="7">#REF!</definedName>
    <definedName name="_________________________BTR22" localSheetId="0">#REF!</definedName>
    <definedName name="_________________________BTR22">#REF!</definedName>
    <definedName name="_________________________BTR23" localSheetId="2">#REF!</definedName>
    <definedName name="_________________________BTR23" localSheetId="7">#REF!</definedName>
    <definedName name="_________________________BTR23" localSheetId="0">#REF!</definedName>
    <definedName name="_________________________BTR23">#REF!</definedName>
    <definedName name="_________________________BTR24" localSheetId="2">#REF!</definedName>
    <definedName name="_________________________BTR24" localSheetId="7">#REF!</definedName>
    <definedName name="_________________________BTR24" localSheetId="0">#REF!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 localSheetId="2">#REF!</definedName>
    <definedName name="_________________________BTS13" localSheetId="7">#REF!</definedName>
    <definedName name="_________________________BTS13" localSheetId="0">#REF!</definedName>
    <definedName name="_________________________BTS13">#REF!</definedName>
    <definedName name="_________________________BTS14" localSheetId="2">#REF!</definedName>
    <definedName name="_________________________BTS14" localSheetId="7">#REF!</definedName>
    <definedName name="_________________________BTS14" localSheetId="0">#REF!</definedName>
    <definedName name="_________________________BTS14">#REF!</definedName>
    <definedName name="_________________________BTS15" localSheetId="2">#REF!</definedName>
    <definedName name="_________________________BTS15" localSheetId="7">#REF!</definedName>
    <definedName name="_________________________BTS15" localSheetId="0">#REF!</definedName>
    <definedName name="_________________________BTS15">#REF!</definedName>
    <definedName name="_________________________BTS16" localSheetId="2">#REF!</definedName>
    <definedName name="_________________________BTS16" localSheetId="7">#REF!</definedName>
    <definedName name="_________________________BTS16" localSheetId="0">#REF!</definedName>
    <definedName name="_________________________BTS16">#REF!</definedName>
    <definedName name="_________________________BTS17" localSheetId="2">#REF!</definedName>
    <definedName name="_________________________BTS17" localSheetId="7">#REF!</definedName>
    <definedName name="_________________________BTS17" localSheetId="0">#REF!</definedName>
    <definedName name="_________________________BTS17">#REF!</definedName>
    <definedName name="_________________________BTS18" localSheetId="2">#REF!</definedName>
    <definedName name="_________________________BTS18" localSheetId="7">#REF!</definedName>
    <definedName name="_________________________BTS18" localSheetId="0">#REF!</definedName>
    <definedName name="_________________________BTS18">#REF!</definedName>
    <definedName name="_________________________BTS19" localSheetId="2">#REF!</definedName>
    <definedName name="_________________________BTS19" localSheetId="7">#REF!</definedName>
    <definedName name="_________________________BTS19" localSheetId="0">#REF!</definedName>
    <definedName name="_________________________BTS19">#REF!</definedName>
    <definedName name="_________________________BTS2">NA()</definedName>
    <definedName name="_________________________BTS20" localSheetId="2">#REF!</definedName>
    <definedName name="_________________________BTS20" localSheetId="7">#REF!</definedName>
    <definedName name="_________________________BTS20" localSheetId="0">#REF!</definedName>
    <definedName name="_________________________BTS20">#REF!</definedName>
    <definedName name="_________________________BTS21" localSheetId="2">#REF!</definedName>
    <definedName name="_________________________BTS21" localSheetId="7">#REF!</definedName>
    <definedName name="_________________________BTS21" localSheetId="0">#REF!</definedName>
    <definedName name="_________________________BTS21">#REF!</definedName>
    <definedName name="_________________________BTS22" localSheetId="2">#REF!</definedName>
    <definedName name="_________________________BTS22" localSheetId="7">#REF!</definedName>
    <definedName name="_________________________BTS22" localSheetId="0">#REF!</definedName>
    <definedName name="_________________________BTS22">#REF!</definedName>
    <definedName name="_________________________BTS23" localSheetId="2">#REF!</definedName>
    <definedName name="_________________________BTS23" localSheetId="7">#REF!</definedName>
    <definedName name="_________________________BTS23" localSheetId="0">#REF!</definedName>
    <definedName name="_________________________BTS23">#REF!</definedName>
    <definedName name="_________________________BTS24" localSheetId="2">#REF!</definedName>
    <definedName name="_________________________BTS24" localSheetId="7">#REF!</definedName>
    <definedName name="_________________________BTS24" localSheetId="0">#REF!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[2]r!$F$30</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 localSheetId="2">#REF!</definedName>
    <definedName name="_________________________GBS113" localSheetId="7">#REF!</definedName>
    <definedName name="_________________________GBS113" localSheetId="0">#REF!</definedName>
    <definedName name="_________________________GBS113">#REF!</definedName>
    <definedName name="_________________________GBS114" localSheetId="2">#REF!</definedName>
    <definedName name="_________________________GBS114" localSheetId="7">#REF!</definedName>
    <definedName name="_________________________GBS114" localSheetId="0">#REF!</definedName>
    <definedName name="_________________________GBS114">#REF!</definedName>
    <definedName name="_________________________GBS115" localSheetId="2">#REF!</definedName>
    <definedName name="_________________________GBS115" localSheetId="7">#REF!</definedName>
    <definedName name="_________________________GBS115" localSheetId="0">#REF!</definedName>
    <definedName name="_________________________GBS115">#REF!</definedName>
    <definedName name="_________________________GBS116" localSheetId="2">#REF!</definedName>
    <definedName name="_________________________GBS116" localSheetId="7">#REF!</definedName>
    <definedName name="_________________________GBS116" localSheetId="0">#REF!</definedName>
    <definedName name="_________________________GBS116">#REF!</definedName>
    <definedName name="_________________________GBS117" localSheetId="2">#REF!</definedName>
    <definedName name="_________________________GBS117" localSheetId="7">#REF!</definedName>
    <definedName name="_________________________GBS117" localSheetId="0">#REF!</definedName>
    <definedName name="_________________________GBS117">#REF!</definedName>
    <definedName name="_________________________GBS118" localSheetId="2">#REF!</definedName>
    <definedName name="_________________________GBS118" localSheetId="7">#REF!</definedName>
    <definedName name="_________________________GBS118" localSheetId="0">#REF!</definedName>
    <definedName name="_________________________GBS118">#REF!</definedName>
    <definedName name="_________________________GBS119" localSheetId="2">#REF!</definedName>
    <definedName name="_________________________GBS119" localSheetId="7">#REF!</definedName>
    <definedName name="_________________________GBS119" localSheetId="0">#REF!</definedName>
    <definedName name="_________________________GBS119">#REF!</definedName>
    <definedName name="_________________________GBS12">NA()</definedName>
    <definedName name="_________________________GBS120" localSheetId="2">#REF!</definedName>
    <definedName name="_________________________GBS120" localSheetId="7">#REF!</definedName>
    <definedName name="_________________________GBS120" localSheetId="0">#REF!</definedName>
    <definedName name="_________________________GBS120">#REF!</definedName>
    <definedName name="_________________________GBS121" localSheetId="2">#REF!</definedName>
    <definedName name="_________________________GBS121" localSheetId="7">#REF!</definedName>
    <definedName name="_________________________GBS121" localSheetId="0">#REF!</definedName>
    <definedName name="_________________________GBS121">#REF!</definedName>
    <definedName name="_________________________GBS122" localSheetId="2">#REF!</definedName>
    <definedName name="_________________________GBS122" localSheetId="7">#REF!</definedName>
    <definedName name="_________________________GBS122" localSheetId="0">#REF!</definedName>
    <definedName name="_________________________GBS122">#REF!</definedName>
    <definedName name="_________________________GBS123" localSheetId="2">#REF!</definedName>
    <definedName name="_________________________GBS123" localSheetId="7">#REF!</definedName>
    <definedName name="_________________________GBS123" localSheetId="0">#REF!</definedName>
    <definedName name="_________________________GBS123">#REF!</definedName>
    <definedName name="_________________________GBS124" localSheetId="2">#REF!</definedName>
    <definedName name="_________________________GBS124" localSheetId="7">#REF!</definedName>
    <definedName name="_________________________GBS124" localSheetId="0">#REF!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 localSheetId="2">#REF!</definedName>
    <definedName name="_________________________GBS213" localSheetId="7">#REF!</definedName>
    <definedName name="_________________________GBS213" localSheetId="0">#REF!</definedName>
    <definedName name="_________________________GBS213">#REF!</definedName>
    <definedName name="_________________________GBS214" localSheetId="2">#REF!</definedName>
    <definedName name="_________________________GBS214" localSheetId="7">#REF!</definedName>
    <definedName name="_________________________GBS214" localSheetId="0">#REF!</definedName>
    <definedName name="_________________________GBS214">#REF!</definedName>
    <definedName name="_________________________GBS215" localSheetId="2">#REF!</definedName>
    <definedName name="_________________________GBS215" localSheetId="7">#REF!</definedName>
    <definedName name="_________________________GBS215" localSheetId="0">#REF!</definedName>
    <definedName name="_________________________GBS215">#REF!</definedName>
    <definedName name="_________________________GBS216" localSheetId="2">#REF!</definedName>
    <definedName name="_________________________GBS216" localSheetId="7">#REF!</definedName>
    <definedName name="_________________________GBS216" localSheetId="0">#REF!</definedName>
    <definedName name="_________________________GBS216">#REF!</definedName>
    <definedName name="_________________________GBS217" localSheetId="2">#REF!</definedName>
    <definedName name="_________________________GBS217" localSheetId="7">#REF!</definedName>
    <definedName name="_________________________GBS217" localSheetId="0">#REF!</definedName>
    <definedName name="_________________________GBS217">#REF!</definedName>
    <definedName name="_________________________GBS218" localSheetId="2">#REF!</definedName>
    <definedName name="_________________________GBS218" localSheetId="7">#REF!</definedName>
    <definedName name="_________________________GBS218" localSheetId="0">#REF!</definedName>
    <definedName name="_________________________GBS218">#REF!</definedName>
    <definedName name="_________________________GBS219" localSheetId="2">#REF!</definedName>
    <definedName name="_________________________GBS219" localSheetId="7">#REF!</definedName>
    <definedName name="_________________________GBS219" localSheetId="0">#REF!</definedName>
    <definedName name="_________________________GBS219">#REF!</definedName>
    <definedName name="_________________________GBS22">NA()</definedName>
    <definedName name="_________________________GBS220" localSheetId="2">#REF!</definedName>
    <definedName name="_________________________GBS220" localSheetId="7">#REF!</definedName>
    <definedName name="_________________________GBS220" localSheetId="0">#REF!</definedName>
    <definedName name="_________________________GBS220">#REF!</definedName>
    <definedName name="_________________________GBS221" localSheetId="2">#REF!</definedName>
    <definedName name="_________________________GBS221" localSheetId="7">#REF!</definedName>
    <definedName name="_________________________GBS221" localSheetId="0">#REF!</definedName>
    <definedName name="_________________________GBS221">#REF!</definedName>
    <definedName name="_________________________GBS222" localSheetId="2">#REF!</definedName>
    <definedName name="_________________________GBS222" localSheetId="7">#REF!</definedName>
    <definedName name="_________________________GBS222" localSheetId="0">#REF!</definedName>
    <definedName name="_________________________GBS222">#REF!</definedName>
    <definedName name="_________________________GBS223" localSheetId="2">#REF!</definedName>
    <definedName name="_________________________GBS223" localSheetId="7">#REF!</definedName>
    <definedName name="_________________________GBS223" localSheetId="0">#REF!</definedName>
    <definedName name="_________________________GBS223">#REF!</definedName>
    <definedName name="_________________________GBS224" localSheetId="2">#REF!</definedName>
    <definedName name="_________________________GBS224" localSheetId="7">#REF!</definedName>
    <definedName name="_________________________GBS224" localSheetId="0">#REF!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 localSheetId="2">#REF!</definedName>
    <definedName name="_________________________knr2" localSheetId="7">#REF!</definedName>
    <definedName name="_________________________knr2" localSheetId="0">#REF!</definedName>
    <definedName name="_________________________knr2">#REF!</definedName>
    <definedName name="_________________________l1">[3]leads!$A$3:$E$108</definedName>
    <definedName name="_________________________l12" localSheetId="2">#REF!</definedName>
    <definedName name="_________________________l12" localSheetId="7">#REF!</definedName>
    <definedName name="_________________________l12" localSheetId="0">#REF!</definedName>
    <definedName name="_________________________l12">#REF!</definedName>
    <definedName name="_________________________l2">[2]r!$F$29</definedName>
    <definedName name="_________________________l3" localSheetId="2">#REF!</definedName>
    <definedName name="_________________________l3" localSheetId="7">#REF!</definedName>
    <definedName name="_________________________l3" localSheetId="0">#REF!</definedName>
    <definedName name="_________________________l3">#REF!</definedName>
    <definedName name="_________________________l4">[4]Sheet1!$W$2:$Y$103</definedName>
    <definedName name="_________________________l5" localSheetId="2">#REF!</definedName>
    <definedName name="_________________________l5" localSheetId="7">#REF!</definedName>
    <definedName name="_________________________l5" localSheetId="0">#REF!</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 localSheetId="2">#REF!</definedName>
    <definedName name="_________________________MA2" localSheetId="7">#REF!</definedName>
    <definedName name="_________________________MA2" localSheetId="0">#REF!</definedName>
    <definedName name="_________________________MA2">#REF!</definedName>
    <definedName name="_________________________Met22" localSheetId="2">#REF!</definedName>
    <definedName name="_________________________Met22" localSheetId="7">#REF!</definedName>
    <definedName name="_________________________Met22" localSheetId="0">#REF!</definedName>
    <definedName name="_________________________Met22">#REF!</definedName>
    <definedName name="_________________________Met45" localSheetId="2">#REF!</definedName>
    <definedName name="_________________________Met45" localSheetId="7">#REF!</definedName>
    <definedName name="_________________________Met45" localSheetId="0">#REF!</definedName>
    <definedName name="_________________________Met45">#REF!</definedName>
    <definedName name="_________________________MEt55" localSheetId="2">#REF!</definedName>
    <definedName name="_________________________MEt55" localSheetId="7">#REF!</definedName>
    <definedName name="_________________________MEt55" localSheetId="0">#REF!</definedName>
    <definedName name="_________________________MEt55">#REF!</definedName>
    <definedName name="_________________________Met63" localSheetId="2">#REF!</definedName>
    <definedName name="_________________________Met63" localSheetId="7">#REF!</definedName>
    <definedName name="_________________________Met63" localSheetId="0">#REF!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 localSheetId="2">#REF!</definedName>
    <definedName name="_________________________ML213" localSheetId="7">#REF!</definedName>
    <definedName name="_________________________ML213" localSheetId="0">#REF!</definedName>
    <definedName name="_________________________ML213">#REF!</definedName>
    <definedName name="_________________________ML214" localSheetId="2">#REF!</definedName>
    <definedName name="_________________________ML214" localSheetId="7">#REF!</definedName>
    <definedName name="_________________________ML214" localSheetId="0">#REF!</definedName>
    <definedName name="_________________________ML214">#REF!</definedName>
    <definedName name="_________________________ML215" localSheetId="2">#REF!</definedName>
    <definedName name="_________________________ML215" localSheetId="7">#REF!</definedName>
    <definedName name="_________________________ML215" localSheetId="0">#REF!</definedName>
    <definedName name="_________________________ML215">#REF!</definedName>
    <definedName name="_________________________ML216" localSheetId="2">#REF!</definedName>
    <definedName name="_________________________ML216" localSheetId="7">#REF!</definedName>
    <definedName name="_________________________ML216" localSheetId="0">#REF!</definedName>
    <definedName name="_________________________ML216">#REF!</definedName>
    <definedName name="_________________________ML217" localSheetId="2">#REF!</definedName>
    <definedName name="_________________________ML217" localSheetId="7">#REF!</definedName>
    <definedName name="_________________________ML217" localSheetId="0">#REF!</definedName>
    <definedName name="_________________________ML217">#REF!</definedName>
    <definedName name="_________________________ML218" localSheetId="2">#REF!</definedName>
    <definedName name="_________________________ML218" localSheetId="7">#REF!</definedName>
    <definedName name="_________________________ML218" localSheetId="0">#REF!</definedName>
    <definedName name="_________________________ML218">#REF!</definedName>
    <definedName name="_________________________ML219" localSheetId="2">#REF!</definedName>
    <definedName name="_________________________ML219" localSheetId="7">#REF!</definedName>
    <definedName name="_________________________ML219" localSheetId="0">#REF!</definedName>
    <definedName name="_________________________ML219">#REF!</definedName>
    <definedName name="_________________________ML22">NA()</definedName>
    <definedName name="_________________________ML220" localSheetId="2">#REF!</definedName>
    <definedName name="_________________________ML220" localSheetId="7">#REF!</definedName>
    <definedName name="_________________________ML220" localSheetId="0">#REF!</definedName>
    <definedName name="_________________________ML220">#REF!</definedName>
    <definedName name="_________________________ML221" localSheetId="2">#REF!</definedName>
    <definedName name="_________________________ML221" localSheetId="7">#REF!</definedName>
    <definedName name="_________________________ML221" localSheetId="0">#REF!</definedName>
    <definedName name="_________________________ML221">#REF!</definedName>
    <definedName name="_________________________ML222" localSheetId="2">#REF!</definedName>
    <definedName name="_________________________ML222" localSheetId="7">#REF!</definedName>
    <definedName name="_________________________ML222" localSheetId="0">#REF!</definedName>
    <definedName name="_________________________ML222">#REF!</definedName>
    <definedName name="_________________________ML223" localSheetId="2">#REF!</definedName>
    <definedName name="_________________________ML223" localSheetId="7">#REF!</definedName>
    <definedName name="_________________________ML223" localSheetId="0">#REF!</definedName>
    <definedName name="_________________________ML223">#REF!</definedName>
    <definedName name="_________________________ML224" localSheetId="2">#REF!</definedName>
    <definedName name="_________________________ML224" localSheetId="7">#REF!</definedName>
    <definedName name="_________________________ML224" localSheetId="0">#REF!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 localSheetId="2">#REF!</definedName>
    <definedName name="_________________________ML313" localSheetId="7">#REF!</definedName>
    <definedName name="_________________________ML313" localSheetId="0">#REF!</definedName>
    <definedName name="_________________________ML313">#REF!</definedName>
    <definedName name="_________________________ML314" localSheetId="2">#REF!</definedName>
    <definedName name="_________________________ML314" localSheetId="7">#REF!</definedName>
    <definedName name="_________________________ML314" localSheetId="0">#REF!</definedName>
    <definedName name="_________________________ML314">#REF!</definedName>
    <definedName name="_________________________ML315" localSheetId="2">#REF!</definedName>
    <definedName name="_________________________ML315" localSheetId="7">#REF!</definedName>
    <definedName name="_________________________ML315" localSheetId="0">#REF!</definedName>
    <definedName name="_________________________ML315">#REF!</definedName>
    <definedName name="_________________________ML316" localSheetId="2">#REF!</definedName>
    <definedName name="_________________________ML316" localSheetId="7">#REF!</definedName>
    <definedName name="_________________________ML316" localSheetId="0">#REF!</definedName>
    <definedName name="_________________________ML316">#REF!</definedName>
    <definedName name="_________________________ML317" localSheetId="2">#REF!</definedName>
    <definedName name="_________________________ML317" localSheetId="7">#REF!</definedName>
    <definedName name="_________________________ML317" localSheetId="0">#REF!</definedName>
    <definedName name="_________________________ML317">#REF!</definedName>
    <definedName name="_________________________ML318" localSheetId="2">#REF!</definedName>
    <definedName name="_________________________ML318" localSheetId="7">#REF!</definedName>
    <definedName name="_________________________ML318" localSheetId="0">#REF!</definedName>
    <definedName name="_________________________ML318">#REF!</definedName>
    <definedName name="_________________________ML319" localSheetId="2">#REF!</definedName>
    <definedName name="_________________________ML319" localSheetId="7">#REF!</definedName>
    <definedName name="_________________________ML319" localSheetId="0">#REF!</definedName>
    <definedName name="_________________________ML319">#REF!</definedName>
    <definedName name="_________________________ML32">NA()</definedName>
    <definedName name="_________________________ML320" localSheetId="2">#REF!</definedName>
    <definedName name="_________________________ML320" localSheetId="7">#REF!</definedName>
    <definedName name="_________________________ML320" localSheetId="0">#REF!</definedName>
    <definedName name="_________________________ML320">#REF!</definedName>
    <definedName name="_________________________ML321" localSheetId="2">#REF!</definedName>
    <definedName name="_________________________ML321" localSheetId="7">#REF!</definedName>
    <definedName name="_________________________ML321" localSheetId="0">#REF!</definedName>
    <definedName name="_________________________ML321">#REF!</definedName>
    <definedName name="_________________________ML322" localSheetId="2">#REF!</definedName>
    <definedName name="_________________________ML322" localSheetId="7">#REF!</definedName>
    <definedName name="_________________________ML322" localSheetId="0">#REF!</definedName>
    <definedName name="_________________________ML322">#REF!</definedName>
    <definedName name="_________________________ML323" localSheetId="2">#REF!</definedName>
    <definedName name="_________________________ML323" localSheetId="7">#REF!</definedName>
    <definedName name="_________________________ML323" localSheetId="0">#REF!</definedName>
    <definedName name="_________________________ML323">#REF!</definedName>
    <definedName name="_________________________ML324" localSheetId="2">#REF!</definedName>
    <definedName name="_________________________ML324" localSheetId="7">#REF!</definedName>
    <definedName name="_________________________ML324" localSheetId="0">#REF!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[6]r!$F$4</definedName>
    <definedName name="_________________________mm1000" localSheetId="2">#REF!</definedName>
    <definedName name="_________________________mm1000" localSheetId="7">#REF!</definedName>
    <definedName name="_________________________mm1000" localSheetId="0">#REF!</definedName>
    <definedName name="_________________________mm1000">#REF!</definedName>
    <definedName name="_________________________mm11">[2]r!$F$4</definedName>
    <definedName name="_________________________mm111">[5]r!$F$4</definedName>
    <definedName name="_________________________mm600" localSheetId="2">#REF!</definedName>
    <definedName name="_________________________mm600" localSheetId="7">#REF!</definedName>
    <definedName name="_________________________mm600" localSheetId="0">#REF!</definedName>
    <definedName name="_________________________mm600">#REF!</definedName>
    <definedName name="_________________________mm800" localSheetId="2">#REF!</definedName>
    <definedName name="_________________________mm800" localSheetId="7">#REF!</definedName>
    <definedName name="_________________________mm800" localSheetId="0">#REF!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 localSheetId="2">#REF!</definedName>
    <definedName name="_________________________PC13" localSheetId="7">#REF!</definedName>
    <definedName name="_________________________PC13" localSheetId="0">#REF!</definedName>
    <definedName name="_________________________PC13">#REF!</definedName>
    <definedName name="_________________________PC14" localSheetId="2">#REF!</definedName>
    <definedName name="_________________________PC14" localSheetId="7">#REF!</definedName>
    <definedName name="_________________________PC14" localSheetId="0">#REF!</definedName>
    <definedName name="_________________________PC14">#REF!</definedName>
    <definedName name="_________________________PC15" localSheetId="2">#REF!</definedName>
    <definedName name="_________________________PC15" localSheetId="7">#REF!</definedName>
    <definedName name="_________________________PC15" localSheetId="0">#REF!</definedName>
    <definedName name="_________________________PC15">#REF!</definedName>
    <definedName name="_________________________PC16" localSheetId="2">#REF!</definedName>
    <definedName name="_________________________PC16" localSheetId="7">#REF!</definedName>
    <definedName name="_________________________PC16" localSheetId="0">#REF!</definedName>
    <definedName name="_________________________PC16">#REF!</definedName>
    <definedName name="_________________________PC17" localSheetId="2">#REF!</definedName>
    <definedName name="_________________________PC17" localSheetId="7">#REF!</definedName>
    <definedName name="_________________________PC17" localSheetId="0">#REF!</definedName>
    <definedName name="_________________________PC17">#REF!</definedName>
    <definedName name="_________________________PC18" localSheetId="2">#REF!</definedName>
    <definedName name="_________________________PC18" localSheetId="7">#REF!</definedName>
    <definedName name="_________________________PC18" localSheetId="0">#REF!</definedName>
    <definedName name="_________________________PC18">#REF!</definedName>
    <definedName name="_________________________PC19" localSheetId="2">#REF!</definedName>
    <definedName name="_________________________PC19" localSheetId="7">#REF!</definedName>
    <definedName name="_________________________PC19" localSheetId="0">#REF!</definedName>
    <definedName name="_________________________PC19">#REF!</definedName>
    <definedName name="_________________________pc2" localSheetId="2">#REF!</definedName>
    <definedName name="_________________________pc2" localSheetId="7">#REF!</definedName>
    <definedName name="_________________________pc2" localSheetId="0">#REF!</definedName>
    <definedName name="_________________________pc2">#REF!</definedName>
    <definedName name="_________________________PC20">NA()</definedName>
    <definedName name="_________________________PC21" localSheetId="2">#REF!</definedName>
    <definedName name="_________________________PC21" localSheetId="7">#REF!</definedName>
    <definedName name="_________________________PC21" localSheetId="0">#REF!</definedName>
    <definedName name="_________________________PC21">#REF!</definedName>
    <definedName name="_________________________PC22" localSheetId="2">#REF!</definedName>
    <definedName name="_________________________PC22" localSheetId="7">#REF!</definedName>
    <definedName name="_________________________PC22" localSheetId="0">#REF!</definedName>
    <definedName name="_________________________PC22">#REF!</definedName>
    <definedName name="_________________________PC23" localSheetId="2">#REF!</definedName>
    <definedName name="_________________________PC23" localSheetId="7">#REF!</definedName>
    <definedName name="_________________________PC23" localSheetId="0">#REF!</definedName>
    <definedName name="_________________________PC23">#REF!</definedName>
    <definedName name="_________________________PC24" localSheetId="2">#REF!</definedName>
    <definedName name="_________________________PC24" localSheetId="7">#REF!</definedName>
    <definedName name="_________________________PC24" localSheetId="0">#REF!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 localSheetId="2">#REF!</definedName>
    <definedName name="_________________________pv2" localSheetId="7">#REF!</definedName>
    <definedName name="_________________________pv2" localSheetId="0">#REF!</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 localSheetId="2">#REF!</definedName>
    <definedName name="_________________________var1" localSheetId="7">#REF!</definedName>
    <definedName name="_________________________var1" localSheetId="0">#REF!</definedName>
    <definedName name="_________________________var1">#REF!</definedName>
    <definedName name="_________________________var4" localSheetId="2">#REF!</definedName>
    <definedName name="_________________________var4" localSheetId="7">#REF!</definedName>
    <definedName name="_________________________var4" localSheetId="0">#REF!</definedName>
    <definedName name="_________________________var4">#REF!</definedName>
    <definedName name="_________________________vat1">NA()</definedName>
    <definedName name="________________________bla1">[1]leads!$H$7</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 localSheetId="2">#REF!</definedName>
    <definedName name="________________________BTC1" localSheetId="7">#REF!</definedName>
    <definedName name="________________________BTC1" localSheetId="0">#REF!</definedName>
    <definedName name="________________________BTC1">#REF!</definedName>
    <definedName name="________________________BTC10" localSheetId="2">#REF!</definedName>
    <definedName name="________________________BTC10" localSheetId="7">#REF!</definedName>
    <definedName name="________________________BTC10" localSheetId="0">#REF!</definedName>
    <definedName name="________________________BTC10">#REF!</definedName>
    <definedName name="________________________BTC11" localSheetId="2">#REF!</definedName>
    <definedName name="________________________BTC11" localSheetId="7">#REF!</definedName>
    <definedName name="________________________BTC11" localSheetId="0">#REF!</definedName>
    <definedName name="________________________BTC11">#REF!</definedName>
    <definedName name="________________________BTC12" localSheetId="2">#REF!</definedName>
    <definedName name="________________________BTC12" localSheetId="7">#REF!</definedName>
    <definedName name="________________________BTC12" localSheetId="0">#REF!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 localSheetId="2">#REF!</definedName>
    <definedName name="________________________BTC2" localSheetId="7">#REF!</definedName>
    <definedName name="________________________BTC2" localSheetId="0">#REF!</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 localSheetId="2">#REF!</definedName>
    <definedName name="________________________BTC3" localSheetId="7">#REF!</definedName>
    <definedName name="________________________BTC3" localSheetId="0">#REF!</definedName>
    <definedName name="________________________BTC3">#REF!</definedName>
    <definedName name="________________________BTC4" localSheetId="2">#REF!</definedName>
    <definedName name="________________________BTC4" localSheetId="7">#REF!</definedName>
    <definedName name="________________________BTC4" localSheetId="0">#REF!</definedName>
    <definedName name="________________________BTC4">#REF!</definedName>
    <definedName name="________________________BTC5" localSheetId="2">#REF!</definedName>
    <definedName name="________________________BTC5" localSheetId="7">#REF!</definedName>
    <definedName name="________________________BTC5" localSheetId="0">#REF!</definedName>
    <definedName name="________________________BTC5">#REF!</definedName>
    <definedName name="________________________BTC6" localSheetId="2">#REF!</definedName>
    <definedName name="________________________BTC6" localSheetId="7">#REF!</definedName>
    <definedName name="________________________BTC6" localSheetId="0">#REF!</definedName>
    <definedName name="________________________BTC6">#REF!</definedName>
    <definedName name="________________________BTC7" localSheetId="2">#REF!</definedName>
    <definedName name="________________________BTC7" localSheetId="7">#REF!</definedName>
    <definedName name="________________________BTC7" localSheetId="0">#REF!</definedName>
    <definedName name="________________________BTC7">#REF!</definedName>
    <definedName name="________________________BTC8" localSheetId="2">#REF!</definedName>
    <definedName name="________________________BTC8" localSheetId="7">#REF!</definedName>
    <definedName name="________________________BTC8" localSheetId="0">#REF!</definedName>
    <definedName name="________________________BTC8">#REF!</definedName>
    <definedName name="________________________BTC9" localSheetId="2">#REF!</definedName>
    <definedName name="________________________BTC9" localSheetId="7">#REF!</definedName>
    <definedName name="________________________BTC9" localSheetId="0">#REF!</definedName>
    <definedName name="________________________BTC9">#REF!</definedName>
    <definedName name="________________________BTR1" localSheetId="2">#REF!</definedName>
    <definedName name="________________________BTR1" localSheetId="7">#REF!</definedName>
    <definedName name="________________________BTR1" localSheetId="0">#REF!</definedName>
    <definedName name="________________________BTR1">#REF!</definedName>
    <definedName name="________________________BTR10" localSheetId="2">#REF!</definedName>
    <definedName name="________________________BTR10" localSheetId="7">#REF!</definedName>
    <definedName name="________________________BTR10" localSheetId="0">#REF!</definedName>
    <definedName name="________________________BTR10">#REF!</definedName>
    <definedName name="________________________BTR11" localSheetId="2">#REF!</definedName>
    <definedName name="________________________BTR11" localSheetId="7">#REF!</definedName>
    <definedName name="________________________BTR11" localSheetId="0">#REF!</definedName>
    <definedName name="________________________BTR11">#REF!</definedName>
    <definedName name="________________________BTR12" localSheetId="2">#REF!</definedName>
    <definedName name="________________________BTR12" localSheetId="7">#REF!</definedName>
    <definedName name="________________________BTR12" localSheetId="0">#REF!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 localSheetId="2">#REF!</definedName>
    <definedName name="________________________BTR2" localSheetId="7">#REF!</definedName>
    <definedName name="________________________BTR2" localSheetId="0">#REF!</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 localSheetId="2">#REF!</definedName>
    <definedName name="________________________BTR3" localSheetId="7">#REF!</definedName>
    <definedName name="________________________BTR3" localSheetId="0">#REF!</definedName>
    <definedName name="________________________BTR3">#REF!</definedName>
    <definedName name="________________________BTR4" localSheetId="2">#REF!</definedName>
    <definedName name="________________________BTR4" localSheetId="7">#REF!</definedName>
    <definedName name="________________________BTR4" localSheetId="0">#REF!</definedName>
    <definedName name="________________________BTR4">#REF!</definedName>
    <definedName name="________________________BTR5" localSheetId="2">#REF!</definedName>
    <definedName name="________________________BTR5" localSheetId="7">#REF!</definedName>
    <definedName name="________________________BTR5" localSheetId="0">#REF!</definedName>
    <definedName name="________________________BTR5">#REF!</definedName>
    <definedName name="________________________BTR6" localSheetId="2">#REF!</definedName>
    <definedName name="________________________BTR6" localSheetId="7">#REF!</definedName>
    <definedName name="________________________BTR6" localSheetId="0">#REF!</definedName>
    <definedName name="________________________BTR6">#REF!</definedName>
    <definedName name="________________________BTR7" localSheetId="2">#REF!</definedName>
    <definedName name="________________________BTR7" localSheetId="7">#REF!</definedName>
    <definedName name="________________________BTR7" localSheetId="0">#REF!</definedName>
    <definedName name="________________________BTR7">#REF!</definedName>
    <definedName name="________________________BTR8" localSheetId="2">#REF!</definedName>
    <definedName name="________________________BTR8" localSheetId="7">#REF!</definedName>
    <definedName name="________________________BTR8" localSheetId="0">#REF!</definedName>
    <definedName name="________________________BTR8">#REF!</definedName>
    <definedName name="________________________BTR9" localSheetId="2">#REF!</definedName>
    <definedName name="________________________BTR9" localSheetId="7">#REF!</definedName>
    <definedName name="________________________BTR9" localSheetId="0">#REF!</definedName>
    <definedName name="________________________BTR9">#REF!</definedName>
    <definedName name="________________________BTS1" localSheetId="2">#REF!</definedName>
    <definedName name="________________________BTS1" localSheetId="7">#REF!</definedName>
    <definedName name="________________________BTS1" localSheetId="0">#REF!</definedName>
    <definedName name="________________________BTS1">#REF!</definedName>
    <definedName name="________________________BTS10" localSheetId="2">#REF!</definedName>
    <definedName name="________________________BTS10" localSheetId="7">#REF!</definedName>
    <definedName name="________________________BTS10" localSheetId="0">#REF!</definedName>
    <definedName name="________________________BTS10">#REF!</definedName>
    <definedName name="________________________BTS11" localSheetId="2">#REF!</definedName>
    <definedName name="________________________BTS11" localSheetId="7">#REF!</definedName>
    <definedName name="________________________BTS11" localSheetId="0">#REF!</definedName>
    <definedName name="________________________BTS11">#REF!</definedName>
    <definedName name="________________________BTS12" localSheetId="2">#REF!</definedName>
    <definedName name="________________________BTS12" localSheetId="7">#REF!</definedName>
    <definedName name="________________________BTS12" localSheetId="0">#REF!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 localSheetId="2">#REF!</definedName>
    <definedName name="________________________BTS2" localSheetId="7">#REF!</definedName>
    <definedName name="________________________BTS2" localSheetId="0">#REF!</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 localSheetId="2">#REF!</definedName>
    <definedName name="________________________BTS3" localSheetId="7">#REF!</definedName>
    <definedName name="________________________BTS3" localSheetId="0">#REF!</definedName>
    <definedName name="________________________BTS3">#REF!</definedName>
    <definedName name="________________________BTS4" localSheetId="2">#REF!</definedName>
    <definedName name="________________________BTS4" localSheetId="7">#REF!</definedName>
    <definedName name="________________________BTS4" localSheetId="0">#REF!</definedName>
    <definedName name="________________________BTS4">#REF!</definedName>
    <definedName name="________________________BTS5" localSheetId="2">#REF!</definedName>
    <definedName name="________________________BTS5" localSheetId="7">#REF!</definedName>
    <definedName name="________________________BTS5" localSheetId="0">#REF!</definedName>
    <definedName name="________________________BTS5">#REF!</definedName>
    <definedName name="________________________BTS6" localSheetId="2">#REF!</definedName>
    <definedName name="________________________BTS6" localSheetId="7">#REF!</definedName>
    <definedName name="________________________BTS6" localSheetId="0">#REF!</definedName>
    <definedName name="________________________BTS6">#REF!</definedName>
    <definedName name="________________________BTS7" localSheetId="2">#REF!</definedName>
    <definedName name="________________________BTS7" localSheetId="7">#REF!</definedName>
    <definedName name="________________________BTS7" localSheetId="0">#REF!</definedName>
    <definedName name="________________________BTS7">#REF!</definedName>
    <definedName name="________________________BTS8" localSheetId="2">#REF!</definedName>
    <definedName name="________________________BTS8" localSheetId="7">#REF!</definedName>
    <definedName name="________________________BTS8" localSheetId="0">#REF!</definedName>
    <definedName name="________________________BTS8">#REF!</definedName>
    <definedName name="________________________BTS9" localSheetId="2">#REF!</definedName>
    <definedName name="________________________BTS9" localSheetId="7">#REF!</definedName>
    <definedName name="________________________BTS9" localSheetId="0">#REF!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 localSheetId="2">#REF!</definedName>
    <definedName name="________________________GBS11" localSheetId="7">#REF!</definedName>
    <definedName name="________________________GBS11" localSheetId="0">#REF!</definedName>
    <definedName name="________________________GBS11">#REF!</definedName>
    <definedName name="________________________GBS110" localSheetId="2">#REF!</definedName>
    <definedName name="________________________GBS110" localSheetId="7">#REF!</definedName>
    <definedName name="________________________GBS110" localSheetId="0">#REF!</definedName>
    <definedName name="________________________GBS110">#REF!</definedName>
    <definedName name="________________________GBS111" localSheetId="2">#REF!</definedName>
    <definedName name="________________________GBS111" localSheetId="7">#REF!</definedName>
    <definedName name="________________________GBS111" localSheetId="0">#REF!</definedName>
    <definedName name="________________________GBS111">#REF!</definedName>
    <definedName name="________________________GBS112" localSheetId="2">#REF!</definedName>
    <definedName name="________________________GBS112" localSheetId="7">#REF!</definedName>
    <definedName name="________________________GBS112" localSheetId="0">#REF!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 localSheetId="2">#REF!</definedName>
    <definedName name="________________________GBS12" localSheetId="7">#REF!</definedName>
    <definedName name="________________________GBS12" localSheetId="0">#REF!</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 localSheetId="2">#REF!</definedName>
    <definedName name="________________________GBS13" localSheetId="7">#REF!</definedName>
    <definedName name="________________________GBS13" localSheetId="0">#REF!</definedName>
    <definedName name="________________________GBS13">#REF!</definedName>
    <definedName name="________________________GBS14" localSheetId="2">#REF!</definedName>
    <definedName name="________________________GBS14" localSheetId="7">#REF!</definedName>
    <definedName name="________________________GBS14" localSheetId="0">#REF!</definedName>
    <definedName name="________________________GBS14">#REF!</definedName>
    <definedName name="________________________GBS15" localSheetId="2">#REF!</definedName>
    <definedName name="________________________GBS15" localSheetId="7">#REF!</definedName>
    <definedName name="________________________GBS15" localSheetId="0">#REF!</definedName>
    <definedName name="________________________GBS15">#REF!</definedName>
    <definedName name="________________________GBS16" localSheetId="2">#REF!</definedName>
    <definedName name="________________________GBS16" localSheetId="7">#REF!</definedName>
    <definedName name="________________________GBS16" localSheetId="0">#REF!</definedName>
    <definedName name="________________________GBS16">#REF!</definedName>
    <definedName name="________________________GBS17" localSheetId="2">#REF!</definedName>
    <definedName name="________________________GBS17" localSheetId="7">#REF!</definedName>
    <definedName name="________________________GBS17" localSheetId="0">#REF!</definedName>
    <definedName name="________________________GBS17">#REF!</definedName>
    <definedName name="________________________GBS18" localSheetId="2">#REF!</definedName>
    <definedName name="________________________GBS18" localSheetId="7">#REF!</definedName>
    <definedName name="________________________GBS18" localSheetId="0">#REF!</definedName>
    <definedName name="________________________GBS18">#REF!</definedName>
    <definedName name="________________________GBS19" localSheetId="2">#REF!</definedName>
    <definedName name="________________________GBS19" localSheetId="7">#REF!</definedName>
    <definedName name="________________________GBS19" localSheetId="0">#REF!</definedName>
    <definedName name="________________________GBS19">#REF!</definedName>
    <definedName name="________________________GBS21" localSheetId="2">#REF!</definedName>
    <definedName name="________________________GBS21" localSheetId="7">#REF!</definedName>
    <definedName name="________________________GBS21" localSheetId="0">#REF!</definedName>
    <definedName name="________________________GBS21">#REF!</definedName>
    <definedName name="________________________GBS210" localSheetId="2">#REF!</definedName>
    <definedName name="________________________GBS210" localSheetId="7">#REF!</definedName>
    <definedName name="________________________GBS210" localSheetId="0">#REF!</definedName>
    <definedName name="________________________GBS210">#REF!</definedName>
    <definedName name="________________________GBS211" localSheetId="2">#REF!</definedName>
    <definedName name="________________________GBS211" localSheetId="7">#REF!</definedName>
    <definedName name="________________________GBS211" localSheetId="0">#REF!</definedName>
    <definedName name="________________________GBS211">#REF!</definedName>
    <definedName name="________________________GBS212" localSheetId="2">#REF!</definedName>
    <definedName name="________________________GBS212" localSheetId="7">#REF!</definedName>
    <definedName name="________________________GBS212" localSheetId="0">#REF!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 localSheetId="2">#REF!</definedName>
    <definedName name="________________________GBS22" localSheetId="7">#REF!</definedName>
    <definedName name="________________________GBS22" localSheetId="0">#REF!</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 localSheetId="2">#REF!</definedName>
    <definedName name="________________________GBS23" localSheetId="7">#REF!</definedName>
    <definedName name="________________________GBS23" localSheetId="0">#REF!</definedName>
    <definedName name="________________________GBS23">#REF!</definedName>
    <definedName name="________________________GBS24" localSheetId="2">#REF!</definedName>
    <definedName name="________________________GBS24" localSheetId="7">#REF!</definedName>
    <definedName name="________________________GBS24" localSheetId="0">#REF!</definedName>
    <definedName name="________________________GBS24">#REF!</definedName>
    <definedName name="________________________GBS25" localSheetId="2">#REF!</definedName>
    <definedName name="________________________GBS25" localSheetId="7">#REF!</definedName>
    <definedName name="________________________GBS25" localSheetId="0">#REF!</definedName>
    <definedName name="________________________GBS25">#REF!</definedName>
    <definedName name="________________________GBS26" localSheetId="2">#REF!</definedName>
    <definedName name="________________________GBS26" localSheetId="7">#REF!</definedName>
    <definedName name="________________________GBS26" localSheetId="0">#REF!</definedName>
    <definedName name="________________________GBS26">#REF!</definedName>
    <definedName name="________________________GBS27" localSheetId="2">#REF!</definedName>
    <definedName name="________________________GBS27" localSheetId="7">#REF!</definedName>
    <definedName name="________________________GBS27" localSheetId="0">#REF!</definedName>
    <definedName name="________________________GBS27">#REF!</definedName>
    <definedName name="________________________GBS28" localSheetId="2">#REF!</definedName>
    <definedName name="________________________GBS28" localSheetId="7">#REF!</definedName>
    <definedName name="________________________GBS28" localSheetId="0">#REF!</definedName>
    <definedName name="________________________GBS28">#REF!</definedName>
    <definedName name="________________________GBS29" localSheetId="2">#REF!</definedName>
    <definedName name="________________________GBS29" localSheetId="7">#REF!</definedName>
    <definedName name="________________________GBS29" localSheetId="0">#REF!</definedName>
    <definedName name="________________________GBS29">#REF!</definedName>
    <definedName name="________________________knr2">NA()</definedName>
    <definedName name="________________________l1">[3]leads!$A$3:$E$108</definedName>
    <definedName name="________________________l12" localSheetId="2">#REF!</definedName>
    <definedName name="________________________l12" localSheetId="7">#REF!</definedName>
    <definedName name="________________________l12" localSheetId="0">#REF!</definedName>
    <definedName name="________________________l12">#REF!</definedName>
    <definedName name="________________________l2">[2]r!$F$29</definedName>
    <definedName name="________________________l3" localSheetId="2">#REF!</definedName>
    <definedName name="________________________l3" localSheetId="7">#REF!</definedName>
    <definedName name="________________________l3" localSheetId="0">#REF!</definedName>
    <definedName name="________________________l3">#REF!</definedName>
    <definedName name="________________________l4">[4]Sheet1!$W$2:$Y$103</definedName>
    <definedName name="________________________l5" localSheetId="2">#REF!</definedName>
    <definedName name="________________________l5" localSheetId="7">#REF!</definedName>
    <definedName name="________________________l5" localSheetId="0">#REF!</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 localSheetId="2">#REF!</definedName>
    <definedName name="________________________lj600" localSheetId="7">#REF!</definedName>
    <definedName name="________________________lj600" localSheetId="0">#REF!</definedName>
    <definedName name="________________________lj600">#REF!</definedName>
    <definedName name="________________________lj900" localSheetId="2">#REF!</definedName>
    <definedName name="________________________lj900" localSheetId="7">#REF!</definedName>
    <definedName name="________________________lj900" localSheetId="0">#REF!</definedName>
    <definedName name="________________________lj900">#REF!</definedName>
    <definedName name="________________________LL3" localSheetId="2">#REF!</definedName>
    <definedName name="________________________LL3" localSheetId="7">#REF!</definedName>
    <definedName name="________________________LL3" localSheetId="0">#REF!</definedName>
    <definedName name="________________________LL3">#REF!</definedName>
    <definedName name="________________________MA1" localSheetId="2">#REF!</definedName>
    <definedName name="________________________MA1" localSheetId="7">#REF!</definedName>
    <definedName name="________________________MA1" localSheetId="0">#REF!</definedName>
    <definedName name="________________________MA1">#REF!</definedName>
    <definedName name="________________________MA2" localSheetId="2">#REF!</definedName>
    <definedName name="________________________MA2" localSheetId="7">#REF!</definedName>
    <definedName name="________________________MA2" localSheetId="0">#REF!</definedName>
    <definedName name="________________________MA2">#REF!</definedName>
    <definedName name="________________________Met22" localSheetId="2">#REF!</definedName>
    <definedName name="________________________Met22" localSheetId="7">#REF!</definedName>
    <definedName name="________________________Met22" localSheetId="0">#REF!</definedName>
    <definedName name="________________________Met22">#REF!</definedName>
    <definedName name="________________________Met45" localSheetId="2">#REF!</definedName>
    <definedName name="________________________Met45" localSheetId="7">#REF!</definedName>
    <definedName name="________________________Met45" localSheetId="0">#REF!</definedName>
    <definedName name="________________________Met45">#REF!</definedName>
    <definedName name="________________________MEt55" localSheetId="2">#REF!</definedName>
    <definedName name="________________________MEt55" localSheetId="7">#REF!</definedName>
    <definedName name="________________________MEt55" localSheetId="0">#REF!</definedName>
    <definedName name="________________________MEt55">#REF!</definedName>
    <definedName name="________________________Met63" localSheetId="2">#REF!</definedName>
    <definedName name="________________________Met63" localSheetId="7">#REF!</definedName>
    <definedName name="________________________Met63" localSheetId="0">#REF!</definedName>
    <definedName name="________________________Met63">#REF!</definedName>
    <definedName name="________________________ML21" localSheetId="2">#REF!</definedName>
    <definedName name="________________________ML21" localSheetId="7">#REF!</definedName>
    <definedName name="________________________ML21" localSheetId="0">#REF!</definedName>
    <definedName name="________________________ML21">#REF!</definedName>
    <definedName name="________________________ML210" localSheetId="2">#REF!</definedName>
    <definedName name="________________________ML210" localSheetId="7">#REF!</definedName>
    <definedName name="________________________ML210" localSheetId="0">#REF!</definedName>
    <definedName name="________________________ML210">#REF!</definedName>
    <definedName name="________________________ML211" localSheetId="2">#REF!</definedName>
    <definedName name="________________________ML211" localSheetId="7">#REF!</definedName>
    <definedName name="________________________ML211" localSheetId="0">#REF!</definedName>
    <definedName name="________________________ML211">#REF!</definedName>
    <definedName name="________________________ML212" localSheetId="2">#REF!</definedName>
    <definedName name="________________________ML212" localSheetId="7">#REF!</definedName>
    <definedName name="________________________ML212" localSheetId="0">#REF!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 localSheetId="2">#REF!</definedName>
    <definedName name="________________________ML22" localSheetId="7">#REF!</definedName>
    <definedName name="________________________ML22" localSheetId="0">#REF!</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 localSheetId="2">#REF!</definedName>
    <definedName name="________________________ML23" localSheetId="7">#REF!</definedName>
    <definedName name="________________________ML23" localSheetId="0">#REF!</definedName>
    <definedName name="________________________ML23">#REF!</definedName>
    <definedName name="________________________ML24" localSheetId="2">#REF!</definedName>
    <definedName name="________________________ML24" localSheetId="7">#REF!</definedName>
    <definedName name="________________________ML24" localSheetId="0">#REF!</definedName>
    <definedName name="________________________ML24">#REF!</definedName>
    <definedName name="________________________ML25" localSheetId="2">#REF!</definedName>
    <definedName name="________________________ML25" localSheetId="7">#REF!</definedName>
    <definedName name="________________________ML25" localSheetId="0">#REF!</definedName>
    <definedName name="________________________ML25">#REF!</definedName>
    <definedName name="________________________ML26" localSheetId="2">#REF!</definedName>
    <definedName name="________________________ML26" localSheetId="7">#REF!</definedName>
    <definedName name="________________________ML26" localSheetId="0">#REF!</definedName>
    <definedName name="________________________ML26">#REF!</definedName>
    <definedName name="________________________ML27" localSheetId="2">#REF!</definedName>
    <definedName name="________________________ML27" localSheetId="7">#REF!</definedName>
    <definedName name="________________________ML27" localSheetId="0">#REF!</definedName>
    <definedName name="________________________ML27">#REF!</definedName>
    <definedName name="________________________ML28" localSheetId="2">#REF!</definedName>
    <definedName name="________________________ML28" localSheetId="7">#REF!</definedName>
    <definedName name="________________________ML28" localSheetId="0">#REF!</definedName>
    <definedName name="________________________ML28">#REF!</definedName>
    <definedName name="________________________ML29" localSheetId="2">#REF!</definedName>
    <definedName name="________________________ML29" localSheetId="7">#REF!</definedName>
    <definedName name="________________________ML29" localSheetId="0">#REF!</definedName>
    <definedName name="________________________ML29">#REF!</definedName>
    <definedName name="________________________ML31" localSheetId="2">#REF!</definedName>
    <definedName name="________________________ML31" localSheetId="7">#REF!</definedName>
    <definedName name="________________________ML31" localSheetId="0">#REF!</definedName>
    <definedName name="________________________ML31">#REF!</definedName>
    <definedName name="________________________ML310" localSheetId="2">#REF!</definedName>
    <definedName name="________________________ML310" localSheetId="7">#REF!</definedName>
    <definedName name="________________________ML310" localSheetId="0">#REF!</definedName>
    <definedName name="________________________ML310">#REF!</definedName>
    <definedName name="________________________ML311" localSheetId="2">#REF!</definedName>
    <definedName name="________________________ML311" localSheetId="7">#REF!</definedName>
    <definedName name="________________________ML311" localSheetId="0">#REF!</definedName>
    <definedName name="________________________ML311">#REF!</definedName>
    <definedName name="________________________ML312" localSheetId="2">#REF!</definedName>
    <definedName name="________________________ML312" localSheetId="7">#REF!</definedName>
    <definedName name="________________________ML312" localSheetId="0">#REF!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 localSheetId="2">#REF!</definedName>
    <definedName name="________________________ML32" localSheetId="7">#REF!</definedName>
    <definedName name="________________________ML32" localSheetId="0">#REF!</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 localSheetId="2">#REF!</definedName>
    <definedName name="________________________ML33" localSheetId="7">#REF!</definedName>
    <definedName name="________________________ML33" localSheetId="0">#REF!</definedName>
    <definedName name="________________________ML33">#REF!</definedName>
    <definedName name="________________________ML34" localSheetId="2">#REF!</definedName>
    <definedName name="________________________ML34" localSheetId="7">#REF!</definedName>
    <definedName name="________________________ML34" localSheetId="0">#REF!</definedName>
    <definedName name="________________________ML34">#REF!</definedName>
    <definedName name="________________________ML35" localSheetId="2">#REF!</definedName>
    <definedName name="________________________ML35" localSheetId="7">#REF!</definedName>
    <definedName name="________________________ML35" localSheetId="0">#REF!</definedName>
    <definedName name="________________________ML35">#REF!</definedName>
    <definedName name="________________________ML36" localSheetId="2">#REF!</definedName>
    <definedName name="________________________ML36" localSheetId="7">#REF!</definedName>
    <definedName name="________________________ML36" localSheetId="0">#REF!</definedName>
    <definedName name="________________________ML36">#REF!</definedName>
    <definedName name="________________________ML37" localSheetId="2">#REF!</definedName>
    <definedName name="________________________ML37" localSheetId="7">#REF!</definedName>
    <definedName name="________________________ML37" localSheetId="0">#REF!</definedName>
    <definedName name="________________________ML37">#REF!</definedName>
    <definedName name="________________________ML38" localSheetId="2">#REF!</definedName>
    <definedName name="________________________ML38" localSheetId="7">#REF!</definedName>
    <definedName name="________________________ML38" localSheetId="0">#REF!</definedName>
    <definedName name="________________________ML38">#REF!</definedName>
    <definedName name="________________________ML39" localSheetId="2">#REF!</definedName>
    <definedName name="________________________ML39" localSheetId="7">#REF!</definedName>
    <definedName name="________________________ML39" localSheetId="0">#REF!</definedName>
    <definedName name="________________________ML39">#REF!</definedName>
    <definedName name="________________________ML7" localSheetId="2">#REF!</definedName>
    <definedName name="________________________ML7" localSheetId="7">#REF!</definedName>
    <definedName name="________________________ML7" localSheetId="0">#REF!</definedName>
    <definedName name="________________________ML7">#REF!</definedName>
    <definedName name="________________________ML8" localSheetId="2">#REF!</definedName>
    <definedName name="________________________ML8" localSheetId="7">#REF!</definedName>
    <definedName name="________________________ML8" localSheetId="0">#REF!</definedName>
    <definedName name="________________________ML8">#REF!</definedName>
    <definedName name="________________________ML9" localSheetId="2">#REF!</definedName>
    <definedName name="________________________ML9" localSheetId="7">#REF!</definedName>
    <definedName name="________________________ML9" localSheetId="0">#REF!</definedName>
    <definedName name="________________________ML9">#REF!</definedName>
    <definedName name="________________________mm1">[6]r!$F$4</definedName>
    <definedName name="________________________mm1000" localSheetId="2">#REF!</definedName>
    <definedName name="________________________mm1000" localSheetId="7">#REF!</definedName>
    <definedName name="________________________mm1000" localSheetId="0">#REF!</definedName>
    <definedName name="________________________mm1000">#REF!</definedName>
    <definedName name="________________________mm11">[2]r!$F$4</definedName>
    <definedName name="________________________mm111">[5]r!$F$4</definedName>
    <definedName name="________________________mm600" localSheetId="2">#REF!</definedName>
    <definedName name="________________________mm600" localSheetId="7">#REF!</definedName>
    <definedName name="________________________mm600" localSheetId="0">#REF!</definedName>
    <definedName name="________________________mm600">#REF!</definedName>
    <definedName name="________________________mm800" localSheetId="2">#REF!</definedName>
    <definedName name="________________________mm800" localSheetId="7">#REF!</definedName>
    <definedName name="________________________mm800" localSheetId="0">#REF!</definedName>
    <definedName name="________________________mm800">#REF!</definedName>
    <definedName name="________________________PC1" localSheetId="2">#REF!</definedName>
    <definedName name="________________________PC1" localSheetId="7">#REF!</definedName>
    <definedName name="________________________PC1" localSheetId="0">#REF!</definedName>
    <definedName name="________________________PC1">#REF!</definedName>
    <definedName name="________________________PC10" localSheetId="2">#REF!</definedName>
    <definedName name="________________________PC10" localSheetId="7">#REF!</definedName>
    <definedName name="________________________PC10" localSheetId="0">#REF!</definedName>
    <definedName name="________________________PC10">#REF!</definedName>
    <definedName name="________________________PC11" localSheetId="2">#REF!</definedName>
    <definedName name="________________________PC11" localSheetId="7">#REF!</definedName>
    <definedName name="________________________PC11" localSheetId="0">#REF!</definedName>
    <definedName name="________________________PC11">#REF!</definedName>
    <definedName name="________________________PC12" localSheetId="2">#REF!</definedName>
    <definedName name="________________________PC12" localSheetId="7">#REF!</definedName>
    <definedName name="________________________PC12" localSheetId="0">#REF!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 localSheetId="2">#REF!</definedName>
    <definedName name="________________________pc2" localSheetId="7">#REF!</definedName>
    <definedName name="________________________pc2" localSheetId="0">#REF!</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 localSheetId="2">#REF!</definedName>
    <definedName name="________________________PC4" localSheetId="7">#REF!</definedName>
    <definedName name="________________________PC4" localSheetId="0">#REF!</definedName>
    <definedName name="________________________PC4">#REF!</definedName>
    <definedName name="________________________PC5" localSheetId="2">#REF!</definedName>
    <definedName name="________________________PC5" localSheetId="7">#REF!</definedName>
    <definedName name="________________________PC5" localSheetId="0">#REF!</definedName>
    <definedName name="________________________PC5">#REF!</definedName>
    <definedName name="________________________PC6" localSheetId="2">#REF!</definedName>
    <definedName name="________________________PC6" localSheetId="7">#REF!</definedName>
    <definedName name="________________________PC6" localSheetId="0">#REF!</definedName>
    <definedName name="________________________PC6">#REF!</definedName>
    <definedName name="________________________pc600" localSheetId="2">#REF!</definedName>
    <definedName name="________________________pc600" localSheetId="7">#REF!</definedName>
    <definedName name="________________________pc600" localSheetId="0">#REF!</definedName>
    <definedName name="________________________pc600">#REF!</definedName>
    <definedName name="________________________PC7" localSheetId="2">#REF!</definedName>
    <definedName name="________________________PC7" localSheetId="7">#REF!</definedName>
    <definedName name="________________________PC7" localSheetId="0">#REF!</definedName>
    <definedName name="________________________PC7">#REF!</definedName>
    <definedName name="________________________PC8" localSheetId="2">#REF!</definedName>
    <definedName name="________________________PC8" localSheetId="7">#REF!</definedName>
    <definedName name="________________________PC8" localSheetId="0">#REF!</definedName>
    <definedName name="________________________PC8">#REF!</definedName>
    <definedName name="________________________PC9" localSheetId="2">#REF!</definedName>
    <definedName name="________________________PC9" localSheetId="7">#REF!</definedName>
    <definedName name="________________________PC9" localSheetId="0">#REF!</definedName>
    <definedName name="________________________PC9">#REF!</definedName>
    <definedName name="________________________pc900" localSheetId="2">#REF!</definedName>
    <definedName name="________________________pc900" localSheetId="7">#REF!</definedName>
    <definedName name="________________________pc900" localSheetId="0">#REF!</definedName>
    <definedName name="________________________pc900">#REF!</definedName>
    <definedName name="________________________pv2" localSheetId="2">#REF!</definedName>
    <definedName name="________________________pv2" localSheetId="7">#REF!</definedName>
    <definedName name="________________________pv2" localSheetId="0">#REF!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 localSheetId="2">#REF!</definedName>
    <definedName name="________________________var1" localSheetId="7">#REF!</definedName>
    <definedName name="________________________var1" localSheetId="0">#REF!</definedName>
    <definedName name="________________________var1">#REF!</definedName>
    <definedName name="________________________var4" localSheetId="2">#REF!</definedName>
    <definedName name="________________________var4" localSheetId="7">#REF!</definedName>
    <definedName name="________________________var4" localSheetId="0">#REF!</definedName>
    <definedName name="________________________var4">#REF!</definedName>
    <definedName name="________________________vat1">NA()</definedName>
    <definedName name="_______________________bla1">[1]leads!$H$7</definedName>
    <definedName name="_______________________BSG100" localSheetId="2">#REF!</definedName>
    <definedName name="_______________________BSG100" localSheetId="7">#REF!</definedName>
    <definedName name="_______________________BSG100" localSheetId="0">#REF!</definedName>
    <definedName name="_______________________BSG100">#REF!</definedName>
    <definedName name="_______________________BSG150" localSheetId="2">#REF!</definedName>
    <definedName name="_______________________BSG150" localSheetId="7">#REF!</definedName>
    <definedName name="_______________________BSG150" localSheetId="0">#REF!</definedName>
    <definedName name="_______________________BSG150">#REF!</definedName>
    <definedName name="_______________________BSG5" localSheetId="2">#REF!</definedName>
    <definedName name="_______________________BSG5" localSheetId="7">#REF!</definedName>
    <definedName name="_______________________BSG5" localSheetId="0">#REF!</definedName>
    <definedName name="_______________________BSG5">#REF!</definedName>
    <definedName name="_______________________BSG75" localSheetId="2">#REF!</definedName>
    <definedName name="_______________________BSG75" localSheetId="7">#REF!</definedName>
    <definedName name="_______________________BSG75" localSheetId="0">#REF!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 localSheetId="2">#REF!</definedName>
    <definedName name="_______________________BTC13" localSheetId="7">#REF!</definedName>
    <definedName name="_______________________BTC13" localSheetId="0">#REF!</definedName>
    <definedName name="_______________________BTC13">#REF!</definedName>
    <definedName name="_______________________BTC14" localSheetId="2">#REF!</definedName>
    <definedName name="_______________________BTC14" localSheetId="7">#REF!</definedName>
    <definedName name="_______________________BTC14" localSheetId="0">#REF!</definedName>
    <definedName name="_______________________BTC14">#REF!</definedName>
    <definedName name="_______________________BTC15" localSheetId="2">#REF!</definedName>
    <definedName name="_______________________BTC15" localSheetId="7">#REF!</definedName>
    <definedName name="_______________________BTC15" localSheetId="0">#REF!</definedName>
    <definedName name="_______________________BTC15">#REF!</definedName>
    <definedName name="_______________________BTC16" localSheetId="2">#REF!</definedName>
    <definedName name="_______________________BTC16" localSheetId="7">#REF!</definedName>
    <definedName name="_______________________BTC16" localSheetId="0">#REF!</definedName>
    <definedName name="_______________________BTC16">#REF!</definedName>
    <definedName name="_______________________BTC17" localSheetId="2">#REF!</definedName>
    <definedName name="_______________________BTC17" localSheetId="7">#REF!</definedName>
    <definedName name="_______________________BTC17" localSheetId="0">#REF!</definedName>
    <definedName name="_______________________BTC17">#REF!</definedName>
    <definedName name="_______________________BTC18" localSheetId="2">#REF!</definedName>
    <definedName name="_______________________BTC18" localSheetId="7">#REF!</definedName>
    <definedName name="_______________________BTC18" localSheetId="0">#REF!</definedName>
    <definedName name="_______________________BTC18">#REF!</definedName>
    <definedName name="_______________________BTC19" localSheetId="2">#REF!</definedName>
    <definedName name="_______________________BTC19" localSheetId="7">#REF!</definedName>
    <definedName name="_______________________BTC19" localSheetId="0">#REF!</definedName>
    <definedName name="_______________________BTC19">#REF!</definedName>
    <definedName name="_______________________BTC2">NA()</definedName>
    <definedName name="_______________________BTC20" localSheetId="2">#REF!</definedName>
    <definedName name="_______________________BTC20" localSheetId="7">#REF!</definedName>
    <definedName name="_______________________BTC20" localSheetId="0">#REF!</definedName>
    <definedName name="_______________________BTC20">#REF!</definedName>
    <definedName name="_______________________BTC21" localSheetId="2">#REF!</definedName>
    <definedName name="_______________________BTC21" localSheetId="7">#REF!</definedName>
    <definedName name="_______________________BTC21" localSheetId="0">#REF!</definedName>
    <definedName name="_______________________BTC21">#REF!</definedName>
    <definedName name="_______________________BTC22" localSheetId="2">#REF!</definedName>
    <definedName name="_______________________BTC22" localSheetId="7">#REF!</definedName>
    <definedName name="_______________________BTC22" localSheetId="0">#REF!</definedName>
    <definedName name="_______________________BTC22">#REF!</definedName>
    <definedName name="_______________________BTC23" localSheetId="2">#REF!</definedName>
    <definedName name="_______________________BTC23" localSheetId="7">#REF!</definedName>
    <definedName name="_______________________BTC23" localSheetId="0">#REF!</definedName>
    <definedName name="_______________________BTC23">#REF!</definedName>
    <definedName name="_______________________BTC24" localSheetId="2">#REF!</definedName>
    <definedName name="_______________________BTC24" localSheetId="7">#REF!</definedName>
    <definedName name="_______________________BTC24" localSheetId="0">#REF!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 localSheetId="2">#REF!</definedName>
    <definedName name="_______________________BTR13" localSheetId="7">#REF!</definedName>
    <definedName name="_______________________BTR13" localSheetId="0">#REF!</definedName>
    <definedName name="_______________________BTR13">#REF!</definedName>
    <definedName name="_______________________BTR14" localSheetId="2">#REF!</definedName>
    <definedName name="_______________________BTR14" localSheetId="7">#REF!</definedName>
    <definedName name="_______________________BTR14" localSheetId="0">#REF!</definedName>
    <definedName name="_______________________BTR14">#REF!</definedName>
    <definedName name="_______________________BTR15" localSheetId="2">#REF!</definedName>
    <definedName name="_______________________BTR15" localSheetId="7">#REF!</definedName>
    <definedName name="_______________________BTR15" localSheetId="0">#REF!</definedName>
    <definedName name="_______________________BTR15">#REF!</definedName>
    <definedName name="_______________________BTR16" localSheetId="2">#REF!</definedName>
    <definedName name="_______________________BTR16" localSheetId="7">#REF!</definedName>
    <definedName name="_______________________BTR16" localSheetId="0">#REF!</definedName>
    <definedName name="_______________________BTR16">#REF!</definedName>
    <definedName name="_______________________BTR17" localSheetId="2">#REF!</definedName>
    <definedName name="_______________________BTR17" localSheetId="7">#REF!</definedName>
    <definedName name="_______________________BTR17" localSheetId="0">#REF!</definedName>
    <definedName name="_______________________BTR17">#REF!</definedName>
    <definedName name="_______________________BTR18" localSheetId="2">#REF!</definedName>
    <definedName name="_______________________BTR18" localSheetId="7">#REF!</definedName>
    <definedName name="_______________________BTR18" localSheetId="0">#REF!</definedName>
    <definedName name="_______________________BTR18">#REF!</definedName>
    <definedName name="_______________________BTR19" localSheetId="2">#REF!</definedName>
    <definedName name="_______________________BTR19" localSheetId="7">#REF!</definedName>
    <definedName name="_______________________BTR19" localSheetId="0">#REF!</definedName>
    <definedName name="_______________________BTR19">#REF!</definedName>
    <definedName name="_______________________BTR2">NA()</definedName>
    <definedName name="_______________________BTR20" localSheetId="2">#REF!</definedName>
    <definedName name="_______________________BTR20" localSheetId="7">#REF!</definedName>
    <definedName name="_______________________BTR20" localSheetId="0">#REF!</definedName>
    <definedName name="_______________________BTR20">#REF!</definedName>
    <definedName name="_______________________BTR21" localSheetId="2">#REF!</definedName>
    <definedName name="_______________________BTR21" localSheetId="7">#REF!</definedName>
    <definedName name="_______________________BTR21" localSheetId="0">#REF!</definedName>
    <definedName name="_______________________BTR21">#REF!</definedName>
    <definedName name="_______________________BTR22" localSheetId="2">#REF!</definedName>
    <definedName name="_______________________BTR22" localSheetId="7">#REF!</definedName>
    <definedName name="_______________________BTR22" localSheetId="0">#REF!</definedName>
    <definedName name="_______________________BTR22">#REF!</definedName>
    <definedName name="_______________________BTR23" localSheetId="2">#REF!</definedName>
    <definedName name="_______________________BTR23" localSheetId="7">#REF!</definedName>
    <definedName name="_______________________BTR23" localSheetId="0">#REF!</definedName>
    <definedName name="_______________________BTR23">#REF!</definedName>
    <definedName name="_______________________BTR24" localSheetId="2">#REF!</definedName>
    <definedName name="_______________________BTR24" localSheetId="7">#REF!</definedName>
    <definedName name="_______________________BTR24" localSheetId="0">#REF!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 localSheetId="2">#REF!</definedName>
    <definedName name="_______________________BTS13" localSheetId="7">#REF!</definedName>
    <definedName name="_______________________BTS13" localSheetId="0">#REF!</definedName>
    <definedName name="_______________________BTS13">#REF!</definedName>
    <definedName name="_______________________BTS14" localSheetId="2">#REF!</definedName>
    <definedName name="_______________________BTS14" localSheetId="7">#REF!</definedName>
    <definedName name="_______________________BTS14" localSheetId="0">#REF!</definedName>
    <definedName name="_______________________BTS14">#REF!</definedName>
    <definedName name="_______________________BTS15" localSheetId="2">#REF!</definedName>
    <definedName name="_______________________BTS15" localSheetId="7">#REF!</definedName>
    <definedName name="_______________________BTS15" localSheetId="0">#REF!</definedName>
    <definedName name="_______________________BTS15">#REF!</definedName>
    <definedName name="_______________________BTS16" localSheetId="2">#REF!</definedName>
    <definedName name="_______________________BTS16" localSheetId="7">#REF!</definedName>
    <definedName name="_______________________BTS16" localSheetId="0">#REF!</definedName>
    <definedName name="_______________________BTS16">#REF!</definedName>
    <definedName name="_______________________BTS17" localSheetId="2">#REF!</definedName>
    <definedName name="_______________________BTS17" localSheetId="7">#REF!</definedName>
    <definedName name="_______________________BTS17" localSheetId="0">#REF!</definedName>
    <definedName name="_______________________BTS17">#REF!</definedName>
    <definedName name="_______________________BTS18" localSheetId="2">#REF!</definedName>
    <definedName name="_______________________BTS18" localSheetId="7">#REF!</definedName>
    <definedName name="_______________________BTS18" localSheetId="0">#REF!</definedName>
    <definedName name="_______________________BTS18">#REF!</definedName>
    <definedName name="_______________________BTS19" localSheetId="2">#REF!</definedName>
    <definedName name="_______________________BTS19" localSheetId="7">#REF!</definedName>
    <definedName name="_______________________BTS19" localSheetId="0">#REF!</definedName>
    <definedName name="_______________________BTS19">#REF!</definedName>
    <definedName name="_______________________BTS2">NA()</definedName>
    <definedName name="_______________________BTS20" localSheetId="2">#REF!</definedName>
    <definedName name="_______________________BTS20" localSheetId="7">#REF!</definedName>
    <definedName name="_______________________BTS20" localSheetId="0">#REF!</definedName>
    <definedName name="_______________________BTS20">#REF!</definedName>
    <definedName name="_______________________BTS21" localSheetId="2">#REF!</definedName>
    <definedName name="_______________________BTS21" localSheetId="7">#REF!</definedName>
    <definedName name="_______________________BTS21" localSheetId="0">#REF!</definedName>
    <definedName name="_______________________BTS21">#REF!</definedName>
    <definedName name="_______________________BTS22" localSheetId="2">#REF!</definedName>
    <definedName name="_______________________BTS22" localSheetId="7">#REF!</definedName>
    <definedName name="_______________________BTS22" localSheetId="0">#REF!</definedName>
    <definedName name="_______________________BTS22">#REF!</definedName>
    <definedName name="_______________________BTS23" localSheetId="2">#REF!</definedName>
    <definedName name="_______________________BTS23" localSheetId="7">#REF!</definedName>
    <definedName name="_______________________BTS23" localSheetId="0">#REF!</definedName>
    <definedName name="_______________________BTS23">#REF!</definedName>
    <definedName name="_______________________BTS24" localSheetId="2">#REF!</definedName>
    <definedName name="_______________________BTS24" localSheetId="7">#REF!</definedName>
    <definedName name="_______________________BTS24" localSheetId="0">#REF!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 localSheetId="2">#REF!</definedName>
    <definedName name="_______________________GBS113" localSheetId="7">#REF!</definedName>
    <definedName name="_______________________GBS113" localSheetId="0">#REF!</definedName>
    <definedName name="_______________________GBS113">#REF!</definedName>
    <definedName name="_______________________GBS114" localSheetId="2">#REF!</definedName>
    <definedName name="_______________________GBS114" localSheetId="7">#REF!</definedName>
    <definedName name="_______________________GBS114" localSheetId="0">#REF!</definedName>
    <definedName name="_______________________GBS114">#REF!</definedName>
    <definedName name="_______________________GBS115" localSheetId="2">#REF!</definedName>
    <definedName name="_______________________GBS115" localSheetId="7">#REF!</definedName>
    <definedName name="_______________________GBS115" localSheetId="0">#REF!</definedName>
    <definedName name="_______________________GBS115">#REF!</definedName>
    <definedName name="_______________________GBS116" localSheetId="2">#REF!</definedName>
    <definedName name="_______________________GBS116" localSheetId="7">#REF!</definedName>
    <definedName name="_______________________GBS116" localSheetId="0">#REF!</definedName>
    <definedName name="_______________________GBS116">#REF!</definedName>
    <definedName name="_______________________GBS117" localSheetId="2">#REF!</definedName>
    <definedName name="_______________________GBS117" localSheetId="7">#REF!</definedName>
    <definedName name="_______________________GBS117" localSheetId="0">#REF!</definedName>
    <definedName name="_______________________GBS117">#REF!</definedName>
    <definedName name="_______________________GBS118" localSheetId="2">#REF!</definedName>
    <definedName name="_______________________GBS118" localSheetId="7">#REF!</definedName>
    <definedName name="_______________________GBS118" localSheetId="0">#REF!</definedName>
    <definedName name="_______________________GBS118">#REF!</definedName>
    <definedName name="_______________________GBS119" localSheetId="2">#REF!</definedName>
    <definedName name="_______________________GBS119" localSheetId="7">#REF!</definedName>
    <definedName name="_______________________GBS119" localSheetId="0">#REF!</definedName>
    <definedName name="_______________________GBS119">#REF!</definedName>
    <definedName name="_______________________GBS12">NA()</definedName>
    <definedName name="_______________________GBS120" localSheetId="2">#REF!</definedName>
    <definedName name="_______________________GBS120" localSheetId="7">#REF!</definedName>
    <definedName name="_______________________GBS120" localSheetId="0">#REF!</definedName>
    <definedName name="_______________________GBS120">#REF!</definedName>
    <definedName name="_______________________GBS121" localSheetId="2">#REF!</definedName>
    <definedName name="_______________________GBS121" localSheetId="7">#REF!</definedName>
    <definedName name="_______________________GBS121" localSheetId="0">#REF!</definedName>
    <definedName name="_______________________GBS121">#REF!</definedName>
    <definedName name="_______________________GBS122" localSheetId="2">#REF!</definedName>
    <definedName name="_______________________GBS122" localSheetId="7">#REF!</definedName>
    <definedName name="_______________________GBS122" localSheetId="0">#REF!</definedName>
    <definedName name="_______________________GBS122">#REF!</definedName>
    <definedName name="_______________________GBS123" localSheetId="2">#REF!</definedName>
    <definedName name="_______________________GBS123" localSheetId="7">#REF!</definedName>
    <definedName name="_______________________GBS123" localSheetId="0">#REF!</definedName>
    <definedName name="_______________________GBS123">#REF!</definedName>
    <definedName name="_______________________GBS124" localSheetId="2">#REF!</definedName>
    <definedName name="_______________________GBS124" localSheetId="7">#REF!</definedName>
    <definedName name="_______________________GBS124" localSheetId="0">#REF!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 localSheetId="2">#REF!</definedName>
    <definedName name="_______________________GBS213" localSheetId="7">#REF!</definedName>
    <definedName name="_______________________GBS213" localSheetId="0">#REF!</definedName>
    <definedName name="_______________________GBS213">#REF!</definedName>
    <definedName name="_______________________GBS214" localSheetId="2">#REF!</definedName>
    <definedName name="_______________________GBS214" localSheetId="7">#REF!</definedName>
    <definedName name="_______________________GBS214" localSheetId="0">#REF!</definedName>
    <definedName name="_______________________GBS214">#REF!</definedName>
    <definedName name="_______________________GBS215" localSheetId="2">#REF!</definedName>
    <definedName name="_______________________GBS215" localSheetId="7">#REF!</definedName>
    <definedName name="_______________________GBS215" localSheetId="0">#REF!</definedName>
    <definedName name="_______________________GBS215">#REF!</definedName>
    <definedName name="_______________________GBS216" localSheetId="2">#REF!</definedName>
    <definedName name="_______________________GBS216" localSheetId="7">#REF!</definedName>
    <definedName name="_______________________GBS216" localSheetId="0">#REF!</definedName>
    <definedName name="_______________________GBS216">#REF!</definedName>
    <definedName name="_______________________GBS217" localSheetId="2">#REF!</definedName>
    <definedName name="_______________________GBS217" localSheetId="7">#REF!</definedName>
    <definedName name="_______________________GBS217" localSheetId="0">#REF!</definedName>
    <definedName name="_______________________GBS217">#REF!</definedName>
    <definedName name="_______________________GBS218" localSheetId="2">#REF!</definedName>
    <definedName name="_______________________GBS218" localSheetId="7">#REF!</definedName>
    <definedName name="_______________________GBS218" localSheetId="0">#REF!</definedName>
    <definedName name="_______________________GBS218">#REF!</definedName>
    <definedName name="_______________________GBS219" localSheetId="2">#REF!</definedName>
    <definedName name="_______________________GBS219" localSheetId="7">#REF!</definedName>
    <definedName name="_______________________GBS219" localSheetId="0">#REF!</definedName>
    <definedName name="_______________________GBS219">#REF!</definedName>
    <definedName name="_______________________GBS22">NA()</definedName>
    <definedName name="_______________________GBS220" localSheetId="2">#REF!</definedName>
    <definedName name="_______________________GBS220" localSheetId="7">#REF!</definedName>
    <definedName name="_______________________GBS220" localSheetId="0">#REF!</definedName>
    <definedName name="_______________________GBS220">#REF!</definedName>
    <definedName name="_______________________GBS221" localSheetId="2">#REF!</definedName>
    <definedName name="_______________________GBS221" localSheetId="7">#REF!</definedName>
    <definedName name="_______________________GBS221" localSheetId="0">#REF!</definedName>
    <definedName name="_______________________GBS221">#REF!</definedName>
    <definedName name="_______________________GBS222" localSheetId="2">#REF!</definedName>
    <definedName name="_______________________GBS222" localSheetId="7">#REF!</definedName>
    <definedName name="_______________________GBS222" localSheetId="0">#REF!</definedName>
    <definedName name="_______________________GBS222">#REF!</definedName>
    <definedName name="_______________________GBS223" localSheetId="2">#REF!</definedName>
    <definedName name="_______________________GBS223" localSheetId="7">#REF!</definedName>
    <definedName name="_______________________GBS223" localSheetId="0">#REF!</definedName>
    <definedName name="_______________________GBS223">#REF!</definedName>
    <definedName name="_______________________GBS224" localSheetId="2">#REF!</definedName>
    <definedName name="_______________________GBS224" localSheetId="7">#REF!</definedName>
    <definedName name="_______________________GBS224" localSheetId="0">#REF!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[3]leads!$A$3:$E$108</definedName>
    <definedName name="_______________________l12" localSheetId="2">#REF!</definedName>
    <definedName name="_______________________l12" localSheetId="7">#REF!</definedName>
    <definedName name="_______________________l12" localSheetId="0">#REF!</definedName>
    <definedName name="_______________________l12">#REF!</definedName>
    <definedName name="_______________________l2">[2]r!$F$29</definedName>
    <definedName name="_______________________l3" localSheetId="2">#REF!</definedName>
    <definedName name="_______________________l3" localSheetId="7">#REF!</definedName>
    <definedName name="_______________________l3" localSheetId="0">#REF!</definedName>
    <definedName name="_______________________l3">#REF!</definedName>
    <definedName name="_______________________l4">[4]Sheet1!$W$2:$Y$103</definedName>
    <definedName name="_______________________l5" localSheetId="2">#REF!</definedName>
    <definedName name="_______________________l5" localSheetId="7">#REF!</definedName>
    <definedName name="_______________________l5" localSheetId="0">#REF!</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j600">NA()</definedName>
    <definedName name="_______________________lj900">NA()</definedName>
    <definedName name="_______________________LL3">NA()</definedName>
    <definedName name="_______________________LSO24" localSheetId="2">[10]Lead!#REF!</definedName>
    <definedName name="_______________________LSO24" localSheetId="7">[10]Lead!#REF!</definedName>
    <definedName name="_______________________LSO24" localSheetId="0">[10]Lead!#REF!</definedName>
    <definedName name="_______________________LSO24">[10]Lead!#REF!</definedName>
    <definedName name="_______________________MA1" localSheetId="2">#REF!</definedName>
    <definedName name="_______________________MA1" localSheetId="7">#REF!</definedName>
    <definedName name="_______________________MA1" localSheetId="0">#REF!</definedName>
    <definedName name="_______________________MA1">#REF!</definedName>
    <definedName name="_______________________MA2" localSheetId="2">#REF!</definedName>
    <definedName name="_______________________MA2" localSheetId="7">#REF!</definedName>
    <definedName name="_______________________MA2" localSheetId="0">#REF!</definedName>
    <definedName name="_______________________MA2">#REF!</definedName>
    <definedName name="_______________________Met22" localSheetId="2">#REF!</definedName>
    <definedName name="_______________________Met22" localSheetId="7">#REF!</definedName>
    <definedName name="_______________________Met22" localSheetId="0">#REF!</definedName>
    <definedName name="_______________________Met22">#REF!</definedName>
    <definedName name="_______________________Met45" localSheetId="2">#REF!</definedName>
    <definedName name="_______________________Met45" localSheetId="7">#REF!</definedName>
    <definedName name="_______________________Met45" localSheetId="0">#REF!</definedName>
    <definedName name="_______________________Met45">#REF!</definedName>
    <definedName name="_______________________MEt55" localSheetId="2">#REF!</definedName>
    <definedName name="_______________________MEt55" localSheetId="7">#REF!</definedName>
    <definedName name="_______________________MEt55" localSheetId="0">#REF!</definedName>
    <definedName name="_______________________MEt55">#REF!</definedName>
    <definedName name="_______________________Met63" localSheetId="2">#REF!</definedName>
    <definedName name="_______________________Met63" localSheetId="7">#REF!</definedName>
    <definedName name="_______________________Met63" localSheetId="0">#REF!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 localSheetId="2">#REF!</definedName>
    <definedName name="_______________________ML213" localSheetId="7">#REF!</definedName>
    <definedName name="_______________________ML213" localSheetId="0">#REF!</definedName>
    <definedName name="_______________________ML213">#REF!</definedName>
    <definedName name="_______________________ML214" localSheetId="2">#REF!</definedName>
    <definedName name="_______________________ML214" localSheetId="7">#REF!</definedName>
    <definedName name="_______________________ML214" localSheetId="0">#REF!</definedName>
    <definedName name="_______________________ML214">#REF!</definedName>
    <definedName name="_______________________ML215" localSheetId="2">#REF!</definedName>
    <definedName name="_______________________ML215" localSheetId="7">#REF!</definedName>
    <definedName name="_______________________ML215" localSheetId="0">#REF!</definedName>
    <definedName name="_______________________ML215">#REF!</definedName>
    <definedName name="_______________________ML216" localSheetId="2">#REF!</definedName>
    <definedName name="_______________________ML216" localSheetId="7">#REF!</definedName>
    <definedName name="_______________________ML216" localSheetId="0">#REF!</definedName>
    <definedName name="_______________________ML216">#REF!</definedName>
    <definedName name="_______________________ML217" localSheetId="2">#REF!</definedName>
    <definedName name="_______________________ML217" localSheetId="7">#REF!</definedName>
    <definedName name="_______________________ML217" localSheetId="0">#REF!</definedName>
    <definedName name="_______________________ML217">#REF!</definedName>
    <definedName name="_______________________ML218" localSheetId="2">#REF!</definedName>
    <definedName name="_______________________ML218" localSheetId="7">#REF!</definedName>
    <definedName name="_______________________ML218" localSheetId="0">#REF!</definedName>
    <definedName name="_______________________ML218">#REF!</definedName>
    <definedName name="_______________________ML219" localSheetId="2">#REF!</definedName>
    <definedName name="_______________________ML219" localSheetId="7">#REF!</definedName>
    <definedName name="_______________________ML219" localSheetId="0">#REF!</definedName>
    <definedName name="_______________________ML219">#REF!</definedName>
    <definedName name="_______________________ML22">NA()</definedName>
    <definedName name="_______________________ML220" localSheetId="2">#REF!</definedName>
    <definedName name="_______________________ML220" localSheetId="7">#REF!</definedName>
    <definedName name="_______________________ML220" localSheetId="0">#REF!</definedName>
    <definedName name="_______________________ML220">#REF!</definedName>
    <definedName name="_______________________ML221" localSheetId="2">#REF!</definedName>
    <definedName name="_______________________ML221" localSheetId="7">#REF!</definedName>
    <definedName name="_______________________ML221" localSheetId="0">#REF!</definedName>
    <definedName name="_______________________ML221">#REF!</definedName>
    <definedName name="_______________________ML222" localSheetId="2">#REF!</definedName>
    <definedName name="_______________________ML222" localSheetId="7">#REF!</definedName>
    <definedName name="_______________________ML222" localSheetId="0">#REF!</definedName>
    <definedName name="_______________________ML222">#REF!</definedName>
    <definedName name="_______________________ML223" localSheetId="2">#REF!</definedName>
    <definedName name="_______________________ML223" localSheetId="7">#REF!</definedName>
    <definedName name="_______________________ML223" localSheetId="0">#REF!</definedName>
    <definedName name="_______________________ML223">#REF!</definedName>
    <definedName name="_______________________ML224" localSheetId="2">#REF!</definedName>
    <definedName name="_______________________ML224" localSheetId="7">#REF!</definedName>
    <definedName name="_______________________ML224" localSheetId="0">#REF!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 localSheetId="2">#REF!</definedName>
    <definedName name="_______________________ML313" localSheetId="7">#REF!</definedName>
    <definedName name="_______________________ML313" localSheetId="0">#REF!</definedName>
    <definedName name="_______________________ML313">#REF!</definedName>
    <definedName name="_______________________ML314" localSheetId="2">#REF!</definedName>
    <definedName name="_______________________ML314" localSheetId="7">#REF!</definedName>
    <definedName name="_______________________ML314" localSheetId="0">#REF!</definedName>
    <definedName name="_______________________ML314">#REF!</definedName>
    <definedName name="_______________________ML315" localSheetId="2">#REF!</definedName>
    <definedName name="_______________________ML315" localSheetId="7">#REF!</definedName>
    <definedName name="_______________________ML315" localSheetId="0">#REF!</definedName>
    <definedName name="_______________________ML315">#REF!</definedName>
    <definedName name="_______________________ML316" localSheetId="2">#REF!</definedName>
    <definedName name="_______________________ML316" localSheetId="7">#REF!</definedName>
    <definedName name="_______________________ML316" localSheetId="0">#REF!</definedName>
    <definedName name="_______________________ML316">#REF!</definedName>
    <definedName name="_______________________ML317" localSheetId="2">#REF!</definedName>
    <definedName name="_______________________ML317" localSheetId="7">#REF!</definedName>
    <definedName name="_______________________ML317" localSheetId="0">#REF!</definedName>
    <definedName name="_______________________ML317">#REF!</definedName>
    <definedName name="_______________________ML318" localSheetId="2">#REF!</definedName>
    <definedName name="_______________________ML318" localSheetId="7">#REF!</definedName>
    <definedName name="_______________________ML318" localSheetId="0">#REF!</definedName>
    <definedName name="_______________________ML318">#REF!</definedName>
    <definedName name="_______________________ML319" localSheetId="2">#REF!</definedName>
    <definedName name="_______________________ML319" localSheetId="7">#REF!</definedName>
    <definedName name="_______________________ML319" localSheetId="0">#REF!</definedName>
    <definedName name="_______________________ML319">#REF!</definedName>
    <definedName name="_______________________ML32">NA()</definedName>
    <definedName name="_______________________ML320" localSheetId="2">#REF!</definedName>
    <definedName name="_______________________ML320" localSheetId="7">#REF!</definedName>
    <definedName name="_______________________ML320" localSheetId="0">#REF!</definedName>
    <definedName name="_______________________ML320">#REF!</definedName>
    <definedName name="_______________________ML321" localSheetId="2">#REF!</definedName>
    <definedName name="_______________________ML321" localSheetId="7">#REF!</definedName>
    <definedName name="_______________________ML321" localSheetId="0">#REF!</definedName>
    <definedName name="_______________________ML321">#REF!</definedName>
    <definedName name="_______________________ML322" localSheetId="2">#REF!</definedName>
    <definedName name="_______________________ML322" localSheetId="7">#REF!</definedName>
    <definedName name="_______________________ML322" localSheetId="0">#REF!</definedName>
    <definedName name="_______________________ML322">#REF!</definedName>
    <definedName name="_______________________ML323" localSheetId="2">#REF!</definedName>
    <definedName name="_______________________ML323" localSheetId="7">#REF!</definedName>
    <definedName name="_______________________ML323" localSheetId="0">#REF!</definedName>
    <definedName name="_______________________ML323">#REF!</definedName>
    <definedName name="_______________________ML324" localSheetId="2">#REF!</definedName>
    <definedName name="_______________________ML324" localSheetId="7">#REF!</definedName>
    <definedName name="_______________________ML324" localSheetId="0">#REF!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[6]r!$F$4</definedName>
    <definedName name="_______________________mm1000" localSheetId="2">#REF!</definedName>
    <definedName name="_______________________mm1000" localSheetId="7">#REF!</definedName>
    <definedName name="_______________________mm1000" localSheetId="0">#REF!</definedName>
    <definedName name="_______________________mm1000">#REF!</definedName>
    <definedName name="_______________________mm11">[2]r!$F$4</definedName>
    <definedName name="_______________________mm111">[5]r!$F$4</definedName>
    <definedName name="_______________________mm600" localSheetId="2">#REF!</definedName>
    <definedName name="_______________________mm600" localSheetId="7">#REF!</definedName>
    <definedName name="_______________________mm600" localSheetId="0">#REF!</definedName>
    <definedName name="_______________________mm600">#REF!</definedName>
    <definedName name="_______________________mm800" localSheetId="2">#REF!</definedName>
    <definedName name="_______________________mm800" localSheetId="7">#REF!</definedName>
    <definedName name="_______________________mm800" localSheetId="0">#REF!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 localSheetId="2">#REF!</definedName>
    <definedName name="_______________________PC13" localSheetId="7">#REF!</definedName>
    <definedName name="_______________________PC13" localSheetId="0">#REF!</definedName>
    <definedName name="_______________________PC13">#REF!</definedName>
    <definedName name="_______________________PC14" localSheetId="2">#REF!</definedName>
    <definedName name="_______________________PC14" localSheetId="7">#REF!</definedName>
    <definedName name="_______________________PC14" localSheetId="0">#REF!</definedName>
    <definedName name="_______________________PC14">#REF!</definedName>
    <definedName name="_______________________PC15" localSheetId="2">#REF!</definedName>
    <definedName name="_______________________PC15" localSheetId="7">#REF!</definedName>
    <definedName name="_______________________PC15" localSheetId="0">#REF!</definedName>
    <definedName name="_______________________PC15">#REF!</definedName>
    <definedName name="_______________________PC16" localSheetId="2">#REF!</definedName>
    <definedName name="_______________________PC16" localSheetId="7">#REF!</definedName>
    <definedName name="_______________________PC16" localSheetId="0">#REF!</definedName>
    <definedName name="_______________________PC16">#REF!</definedName>
    <definedName name="_______________________PC17" localSheetId="2">#REF!</definedName>
    <definedName name="_______________________PC17" localSheetId="7">#REF!</definedName>
    <definedName name="_______________________PC17" localSheetId="0">#REF!</definedName>
    <definedName name="_______________________PC17">#REF!</definedName>
    <definedName name="_______________________PC18" localSheetId="2">#REF!</definedName>
    <definedName name="_______________________PC18" localSheetId="7">#REF!</definedName>
    <definedName name="_______________________PC18" localSheetId="0">#REF!</definedName>
    <definedName name="_______________________PC18">#REF!</definedName>
    <definedName name="_______________________PC19" localSheetId="2">#REF!</definedName>
    <definedName name="_______________________PC19" localSheetId="7">#REF!</definedName>
    <definedName name="_______________________PC19" localSheetId="0">#REF!</definedName>
    <definedName name="_______________________PC19">#REF!</definedName>
    <definedName name="_______________________pc2" localSheetId="2">#REF!</definedName>
    <definedName name="_______________________pc2" localSheetId="7">#REF!</definedName>
    <definedName name="_______________________pc2" localSheetId="0">#REF!</definedName>
    <definedName name="_______________________pc2">#REF!</definedName>
    <definedName name="_______________________PC20">NA()</definedName>
    <definedName name="_______________________PC21" localSheetId="2">#REF!</definedName>
    <definedName name="_______________________PC21" localSheetId="7">#REF!</definedName>
    <definedName name="_______________________PC21" localSheetId="0">#REF!</definedName>
    <definedName name="_______________________PC21">#REF!</definedName>
    <definedName name="_______________________PC22" localSheetId="2">#REF!</definedName>
    <definedName name="_______________________PC22" localSheetId="7">#REF!</definedName>
    <definedName name="_______________________PC22" localSheetId="0">#REF!</definedName>
    <definedName name="_______________________PC22">#REF!</definedName>
    <definedName name="_______________________PC23" localSheetId="2">#REF!</definedName>
    <definedName name="_______________________PC23" localSheetId="7">#REF!</definedName>
    <definedName name="_______________________PC23" localSheetId="0">#REF!</definedName>
    <definedName name="_______________________PC23">#REF!</definedName>
    <definedName name="_______________________PC24" localSheetId="2">#REF!</definedName>
    <definedName name="_______________________PC24" localSheetId="7">#REF!</definedName>
    <definedName name="_______________________PC24" localSheetId="0">#REF!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 localSheetId="2">#REF!</definedName>
    <definedName name="_______________________pv2" localSheetId="7">#REF!</definedName>
    <definedName name="_______________________pv2" localSheetId="0">#REF!</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 localSheetId="2">#REF!</definedName>
    <definedName name="_______________________var1" localSheetId="7">#REF!</definedName>
    <definedName name="_______________________var1" localSheetId="0">#REF!</definedName>
    <definedName name="_______________________var1">#REF!</definedName>
    <definedName name="_______________________var4" localSheetId="2">#REF!</definedName>
    <definedName name="_______________________var4" localSheetId="7">#REF!</definedName>
    <definedName name="_______________________var4" localSheetId="0">#REF!</definedName>
    <definedName name="_______________________var4">#REF!</definedName>
    <definedName name="_______________________vat1">NA()</definedName>
    <definedName name="______________________bla1">[1]leads!$H$7</definedName>
    <definedName name="______________________BSG100" localSheetId="2">#REF!</definedName>
    <definedName name="______________________BSG100" localSheetId="7">#REF!</definedName>
    <definedName name="______________________BSG100" localSheetId="0">#REF!</definedName>
    <definedName name="______________________BSG100">#REF!</definedName>
    <definedName name="______________________BSG150" localSheetId="2">#REF!</definedName>
    <definedName name="______________________BSG150" localSheetId="7">#REF!</definedName>
    <definedName name="______________________BSG150" localSheetId="0">#REF!</definedName>
    <definedName name="______________________BSG150">#REF!</definedName>
    <definedName name="______________________BSG5" localSheetId="2">#REF!</definedName>
    <definedName name="______________________BSG5" localSheetId="7">#REF!</definedName>
    <definedName name="______________________BSG5" localSheetId="0">#REF!</definedName>
    <definedName name="______________________BSG5">#REF!</definedName>
    <definedName name="______________________BSG75" localSheetId="2">#REF!</definedName>
    <definedName name="______________________BSG75" localSheetId="7">#REF!</definedName>
    <definedName name="______________________BSG75" localSheetId="0">#REF!</definedName>
    <definedName name="______________________BSG75">#REF!</definedName>
    <definedName name="______________________BTC1" localSheetId="2">#REF!</definedName>
    <definedName name="______________________BTC1" localSheetId="7">#REF!</definedName>
    <definedName name="______________________BTC1" localSheetId="0">#REF!</definedName>
    <definedName name="______________________BTC1">#REF!</definedName>
    <definedName name="______________________BTC10" localSheetId="2">#REF!</definedName>
    <definedName name="______________________BTC10" localSheetId="7">#REF!</definedName>
    <definedName name="______________________BTC10" localSheetId="0">#REF!</definedName>
    <definedName name="______________________BTC10">#REF!</definedName>
    <definedName name="______________________BTC11" localSheetId="2">#REF!</definedName>
    <definedName name="______________________BTC11" localSheetId="7">#REF!</definedName>
    <definedName name="______________________BTC11" localSheetId="0">#REF!</definedName>
    <definedName name="______________________BTC11">#REF!</definedName>
    <definedName name="______________________BTC12" localSheetId="2">#REF!</definedName>
    <definedName name="______________________BTC12" localSheetId="7">#REF!</definedName>
    <definedName name="______________________BTC12" localSheetId="0">#REF!</definedName>
    <definedName name="______________________BTC12">#REF!</definedName>
    <definedName name="______________________BTC13" localSheetId="2">#REF!</definedName>
    <definedName name="______________________BTC13" localSheetId="7">#REF!</definedName>
    <definedName name="______________________BTC13" localSheetId="0">#REF!</definedName>
    <definedName name="______________________BTC13">#REF!</definedName>
    <definedName name="______________________BTC14" localSheetId="2">#REF!</definedName>
    <definedName name="______________________BTC14" localSheetId="7">#REF!</definedName>
    <definedName name="______________________BTC14" localSheetId="0">#REF!</definedName>
    <definedName name="______________________BTC14">#REF!</definedName>
    <definedName name="______________________BTC15" localSheetId="2">#REF!</definedName>
    <definedName name="______________________BTC15" localSheetId="7">#REF!</definedName>
    <definedName name="______________________BTC15" localSheetId="0">#REF!</definedName>
    <definedName name="______________________BTC15">#REF!</definedName>
    <definedName name="______________________BTC16" localSheetId="2">#REF!</definedName>
    <definedName name="______________________BTC16" localSheetId="7">#REF!</definedName>
    <definedName name="______________________BTC16" localSheetId="0">#REF!</definedName>
    <definedName name="______________________BTC16">#REF!</definedName>
    <definedName name="______________________BTC17" localSheetId="2">#REF!</definedName>
    <definedName name="______________________BTC17" localSheetId="7">#REF!</definedName>
    <definedName name="______________________BTC17" localSheetId="0">#REF!</definedName>
    <definedName name="______________________BTC17">#REF!</definedName>
    <definedName name="______________________BTC18" localSheetId="2">#REF!</definedName>
    <definedName name="______________________BTC18" localSheetId="7">#REF!</definedName>
    <definedName name="______________________BTC18" localSheetId="0">#REF!</definedName>
    <definedName name="______________________BTC18">#REF!</definedName>
    <definedName name="______________________BTC19" localSheetId="2">#REF!</definedName>
    <definedName name="______________________BTC19" localSheetId="7">#REF!</definedName>
    <definedName name="______________________BTC19" localSheetId="0">#REF!</definedName>
    <definedName name="______________________BTC19">#REF!</definedName>
    <definedName name="______________________BTC2" localSheetId="2">#REF!</definedName>
    <definedName name="______________________BTC2" localSheetId="7">#REF!</definedName>
    <definedName name="______________________BTC2" localSheetId="0">#REF!</definedName>
    <definedName name="______________________BTC2">#REF!</definedName>
    <definedName name="______________________BTC20" localSheetId="2">#REF!</definedName>
    <definedName name="______________________BTC20" localSheetId="7">#REF!</definedName>
    <definedName name="______________________BTC20" localSheetId="0">#REF!</definedName>
    <definedName name="______________________BTC20">#REF!</definedName>
    <definedName name="______________________BTC21" localSheetId="2">#REF!</definedName>
    <definedName name="______________________BTC21" localSheetId="7">#REF!</definedName>
    <definedName name="______________________BTC21" localSheetId="0">#REF!</definedName>
    <definedName name="______________________BTC21">#REF!</definedName>
    <definedName name="______________________BTC22" localSheetId="2">#REF!</definedName>
    <definedName name="______________________BTC22" localSheetId="7">#REF!</definedName>
    <definedName name="______________________BTC22" localSheetId="0">#REF!</definedName>
    <definedName name="______________________BTC22">#REF!</definedName>
    <definedName name="______________________BTC23" localSheetId="2">#REF!</definedName>
    <definedName name="______________________BTC23" localSheetId="7">#REF!</definedName>
    <definedName name="______________________BTC23" localSheetId="0">#REF!</definedName>
    <definedName name="______________________BTC23">#REF!</definedName>
    <definedName name="______________________BTC24" localSheetId="2">#REF!</definedName>
    <definedName name="______________________BTC24" localSheetId="7">#REF!</definedName>
    <definedName name="______________________BTC24" localSheetId="0">#REF!</definedName>
    <definedName name="______________________BTC24">#REF!</definedName>
    <definedName name="______________________BTC3" localSheetId="2">#REF!</definedName>
    <definedName name="______________________BTC3" localSheetId="7">#REF!</definedName>
    <definedName name="______________________BTC3" localSheetId="0">#REF!</definedName>
    <definedName name="______________________BTC3">#REF!</definedName>
    <definedName name="______________________BTC4" localSheetId="2">#REF!</definedName>
    <definedName name="______________________BTC4" localSheetId="7">#REF!</definedName>
    <definedName name="______________________BTC4" localSheetId="0">#REF!</definedName>
    <definedName name="______________________BTC4">#REF!</definedName>
    <definedName name="______________________BTC5" localSheetId="2">#REF!</definedName>
    <definedName name="______________________BTC5" localSheetId="7">#REF!</definedName>
    <definedName name="______________________BTC5" localSheetId="0">#REF!</definedName>
    <definedName name="______________________BTC5">#REF!</definedName>
    <definedName name="______________________BTC6" localSheetId="2">#REF!</definedName>
    <definedName name="______________________BTC6" localSheetId="7">#REF!</definedName>
    <definedName name="______________________BTC6" localSheetId="0">#REF!</definedName>
    <definedName name="______________________BTC6">#REF!</definedName>
    <definedName name="______________________BTC7" localSheetId="2">#REF!</definedName>
    <definedName name="______________________BTC7" localSheetId="7">#REF!</definedName>
    <definedName name="______________________BTC7" localSheetId="0">#REF!</definedName>
    <definedName name="______________________BTC7">#REF!</definedName>
    <definedName name="______________________BTC8" localSheetId="2">#REF!</definedName>
    <definedName name="______________________BTC8" localSheetId="7">#REF!</definedName>
    <definedName name="______________________BTC8" localSheetId="0">#REF!</definedName>
    <definedName name="______________________BTC8">#REF!</definedName>
    <definedName name="______________________BTC9" localSheetId="2">#REF!</definedName>
    <definedName name="______________________BTC9" localSheetId="7">#REF!</definedName>
    <definedName name="______________________BTC9" localSheetId="0">#REF!</definedName>
    <definedName name="______________________BTC9">#REF!</definedName>
    <definedName name="______________________BTR1" localSheetId="2">#REF!</definedName>
    <definedName name="______________________BTR1" localSheetId="7">#REF!</definedName>
    <definedName name="______________________BTR1" localSheetId="0">#REF!</definedName>
    <definedName name="______________________BTR1">#REF!</definedName>
    <definedName name="______________________BTR10" localSheetId="2">#REF!</definedName>
    <definedName name="______________________BTR10" localSheetId="7">#REF!</definedName>
    <definedName name="______________________BTR10" localSheetId="0">#REF!</definedName>
    <definedName name="______________________BTR10">#REF!</definedName>
    <definedName name="______________________BTR11" localSheetId="2">#REF!</definedName>
    <definedName name="______________________BTR11" localSheetId="7">#REF!</definedName>
    <definedName name="______________________BTR11" localSheetId="0">#REF!</definedName>
    <definedName name="______________________BTR11">#REF!</definedName>
    <definedName name="______________________BTR12" localSheetId="2">#REF!</definedName>
    <definedName name="______________________BTR12" localSheetId="7">#REF!</definedName>
    <definedName name="______________________BTR12" localSheetId="0">#REF!</definedName>
    <definedName name="______________________BTR12">#REF!</definedName>
    <definedName name="______________________BTR13" localSheetId="2">#REF!</definedName>
    <definedName name="______________________BTR13" localSheetId="7">#REF!</definedName>
    <definedName name="______________________BTR13" localSheetId="0">#REF!</definedName>
    <definedName name="______________________BTR13">#REF!</definedName>
    <definedName name="______________________BTR14" localSheetId="2">#REF!</definedName>
    <definedName name="______________________BTR14" localSheetId="7">#REF!</definedName>
    <definedName name="______________________BTR14" localSheetId="0">#REF!</definedName>
    <definedName name="______________________BTR14">#REF!</definedName>
    <definedName name="______________________BTR15" localSheetId="2">#REF!</definedName>
    <definedName name="______________________BTR15" localSheetId="7">#REF!</definedName>
    <definedName name="______________________BTR15" localSheetId="0">#REF!</definedName>
    <definedName name="______________________BTR15">#REF!</definedName>
    <definedName name="______________________BTR16" localSheetId="2">#REF!</definedName>
    <definedName name="______________________BTR16" localSheetId="7">#REF!</definedName>
    <definedName name="______________________BTR16" localSheetId="0">#REF!</definedName>
    <definedName name="______________________BTR16">#REF!</definedName>
    <definedName name="______________________BTR17" localSheetId="2">#REF!</definedName>
    <definedName name="______________________BTR17" localSheetId="7">#REF!</definedName>
    <definedName name="______________________BTR17" localSheetId="0">#REF!</definedName>
    <definedName name="______________________BTR17">#REF!</definedName>
    <definedName name="______________________BTR18" localSheetId="2">#REF!</definedName>
    <definedName name="______________________BTR18" localSheetId="7">#REF!</definedName>
    <definedName name="______________________BTR18" localSheetId="0">#REF!</definedName>
    <definedName name="______________________BTR18">#REF!</definedName>
    <definedName name="______________________BTR19" localSheetId="2">#REF!</definedName>
    <definedName name="______________________BTR19" localSheetId="7">#REF!</definedName>
    <definedName name="______________________BTR19" localSheetId="0">#REF!</definedName>
    <definedName name="______________________BTR19">#REF!</definedName>
    <definedName name="______________________BTR2" localSheetId="2">#REF!</definedName>
    <definedName name="______________________BTR2" localSheetId="7">#REF!</definedName>
    <definedName name="______________________BTR2" localSheetId="0">#REF!</definedName>
    <definedName name="______________________BTR2">#REF!</definedName>
    <definedName name="______________________BTR20" localSheetId="2">#REF!</definedName>
    <definedName name="______________________BTR20" localSheetId="7">#REF!</definedName>
    <definedName name="______________________BTR20" localSheetId="0">#REF!</definedName>
    <definedName name="______________________BTR20">#REF!</definedName>
    <definedName name="______________________BTR21" localSheetId="2">#REF!</definedName>
    <definedName name="______________________BTR21" localSheetId="7">#REF!</definedName>
    <definedName name="______________________BTR21" localSheetId="0">#REF!</definedName>
    <definedName name="______________________BTR21">#REF!</definedName>
    <definedName name="______________________BTR22" localSheetId="2">#REF!</definedName>
    <definedName name="______________________BTR22" localSheetId="7">#REF!</definedName>
    <definedName name="______________________BTR22" localSheetId="0">#REF!</definedName>
    <definedName name="______________________BTR22">#REF!</definedName>
    <definedName name="______________________BTR23" localSheetId="2">#REF!</definedName>
    <definedName name="______________________BTR23" localSheetId="7">#REF!</definedName>
    <definedName name="______________________BTR23" localSheetId="0">#REF!</definedName>
    <definedName name="______________________BTR23">#REF!</definedName>
    <definedName name="______________________BTR24" localSheetId="2">#REF!</definedName>
    <definedName name="______________________BTR24" localSheetId="7">#REF!</definedName>
    <definedName name="______________________BTR24" localSheetId="0">#REF!</definedName>
    <definedName name="______________________BTR24">#REF!</definedName>
    <definedName name="______________________BTR3" localSheetId="2">#REF!</definedName>
    <definedName name="______________________BTR3" localSheetId="7">#REF!</definedName>
    <definedName name="______________________BTR3" localSheetId="0">#REF!</definedName>
    <definedName name="______________________BTR3">#REF!</definedName>
    <definedName name="______________________BTR4" localSheetId="2">#REF!</definedName>
    <definedName name="______________________BTR4" localSheetId="7">#REF!</definedName>
    <definedName name="______________________BTR4" localSheetId="0">#REF!</definedName>
    <definedName name="______________________BTR4">#REF!</definedName>
    <definedName name="______________________BTR5" localSheetId="2">#REF!</definedName>
    <definedName name="______________________BTR5" localSheetId="7">#REF!</definedName>
    <definedName name="______________________BTR5" localSheetId="0">#REF!</definedName>
    <definedName name="______________________BTR5">#REF!</definedName>
    <definedName name="______________________BTR6" localSheetId="2">#REF!</definedName>
    <definedName name="______________________BTR6" localSheetId="7">#REF!</definedName>
    <definedName name="______________________BTR6" localSheetId="0">#REF!</definedName>
    <definedName name="______________________BTR6">#REF!</definedName>
    <definedName name="______________________BTR7" localSheetId="2">#REF!</definedName>
    <definedName name="______________________BTR7" localSheetId="7">#REF!</definedName>
    <definedName name="______________________BTR7" localSheetId="0">#REF!</definedName>
    <definedName name="______________________BTR7">#REF!</definedName>
    <definedName name="______________________BTR8" localSheetId="2">#REF!</definedName>
    <definedName name="______________________BTR8" localSheetId="7">#REF!</definedName>
    <definedName name="______________________BTR8" localSheetId="0">#REF!</definedName>
    <definedName name="______________________BTR8">#REF!</definedName>
    <definedName name="______________________BTR9" localSheetId="2">#REF!</definedName>
    <definedName name="______________________BTR9" localSheetId="7">#REF!</definedName>
    <definedName name="______________________BTR9" localSheetId="0">#REF!</definedName>
    <definedName name="______________________BTR9">#REF!</definedName>
    <definedName name="______________________BTS1" localSheetId="2">#REF!</definedName>
    <definedName name="______________________BTS1" localSheetId="7">#REF!</definedName>
    <definedName name="______________________BTS1" localSheetId="0">#REF!</definedName>
    <definedName name="______________________BTS1">#REF!</definedName>
    <definedName name="______________________BTS10" localSheetId="2">#REF!</definedName>
    <definedName name="______________________BTS10" localSheetId="7">#REF!</definedName>
    <definedName name="______________________BTS10" localSheetId="0">#REF!</definedName>
    <definedName name="______________________BTS10">#REF!</definedName>
    <definedName name="______________________BTS11" localSheetId="2">#REF!</definedName>
    <definedName name="______________________BTS11" localSheetId="7">#REF!</definedName>
    <definedName name="______________________BTS11" localSheetId="0">#REF!</definedName>
    <definedName name="______________________BTS11">#REF!</definedName>
    <definedName name="______________________BTS12" localSheetId="2">#REF!</definedName>
    <definedName name="______________________BTS12" localSheetId="7">#REF!</definedName>
    <definedName name="______________________BTS12" localSheetId="0">#REF!</definedName>
    <definedName name="______________________BTS12">#REF!</definedName>
    <definedName name="______________________BTS13" localSheetId="2">#REF!</definedName>
    <definedName name="______________________BTS13" localSheetId="7">#REF!</definedName>
    <definedName name="______________________BTS13" localSheetId="0">#REF!</definedName>
    <definedName name="______________________BTS13">#REF!</definedName>
    <definedName name="______________________BTS14" localSheetId="2">#REF!</definedName>
    <definedName name="______________________BTS14" localSheetId="7">#REF!</definedName>
    <definedName name="______________________BTS14" localSheetId="0">#REF!</definedName>
    <definedName name="______________________BTS14">#REF!</definedName>
    <definedName name="______________________BTS15" localSheetId="2">#REF!</definedName>
    <definedName name="______________________BTS15" localSheetId="7">#REF!</definedName>
    <definedName name="______________________BTS15" localSheetId="0">#REF!</definedName>
    <definedName name="______________________BTS15">#REF!</definedName>
    <definedName name="______________________BTS16" localSheetId="2">#REF!</definedName>
    <definedName name="______________________BTS16" localSheetId="7">#REF!</definedName>
    <definedName name="______________________BTS16" localSheetId="0">#REF!</definedName>
    <definedName name="______________________BTS16">#REF!</definedName>
    <definedName name="______________________BTS17" localSheetId="2">#REF!</definedName>
    <definedName name="______________________BTS17" localSheetId="7">#REF!</definedName>
    <definedName name="______________________BTS17" localSheetId="0">#REF!</definedName>
    <definedName name="______________________BTS17">#REF!</definedName>
    <definedName name="______________________BTS18" localSheetId="2">#REF!</definedName>
    <definedName name="______________________BTS18" localSheetId="7">#REF!</definedName>
    <definedName name="______________________BTS18" localSheetId="0">#REF!</definedName>
    <definedName name="______________________BTS18">#REF!</definedName>
    <definedName name="______________________BTS19" localSheetId="2">#REF!</definedName>
    <definedName name="______________________BTS19" localSheetId="7">#REF!</definedName>
    <definedName name="______________________BTS19" localSheetId="0">#REF!</definedName>
    <definedName name="______________________BTS19">#REF!</definedName>
    <definedName name="______________________BTS2" localSheetId="2">#REF!</definedName>
    <definedName name="______________________BTS2" localSheetId="7">#REF!</definedName>
    <definedName name="______________________BTS2" localSheetId="0">#REF!</definedName>
    <definedName name="______________________BTS2">#REF!</definedName>
    <definedName name="______________________BTS20" localSheetId="2">#REF!</definedName>
    <definedName name="______________________BTS20" localSheetId="7">#REF!</definedName>
    <definedName name="______________________BTS20" localSheetId="0">#REF!</definedName>
    <definedName name="______________________BTS20">#REF!</definedName>
    <definedName name="______________________BTS21" localSheetId="2">#REF!</definedName>
    <definedName name="______________________BTS21" localSheetId="7">#REF!</definedName>
    <definedName name="______________________BTS21" localSheetId="0">#REF!</definedName>
    <definedName name="______________________BTS21">#REF!</definedName>
    <definedName name="______________________BTS22" localSheetId="2">#REF!</definedName>
    <definedName name="______________________BTS22" localSheetId="7">#REF!</definedName>
    <definedName name="______________________BTS22" localSheetId="0">#REF!</definedName>
    <definedName name="______________________BTS22">#REF!</definedName>
    <definedName name="______________________BTS23" localSheetId="2">#REF!</definedName>
    <definedName name="______________________BTS23" localSheetId="7">#REF!</definedName>
    <definedName name="______________________BTS23" localSheetId="0">#REF!</definedName>
    <definedName name="______________________BTS23">#REF!</definedName>
    <definedName name="______________________BTS24" localSheetId="2">#REF!</definedName>
    <definedName name="______________________BTS24" localSheetId="7">#REF!</definedName>
    <definedName name="______________________BTS24" localSheetId="0">#REF!</definedName>
    <definedName name="______________________BTS24">#REF!</definedName>
    <definedName name="______________________BTS3" localSheetId="2">#REF!</definedName>
    <definedName name="______________________BTS3" localSheetId="7">#REF!</definedName>
    <definedName name="______________________BTS3" localSheetId="0">#REF!</definedName>
    <definedName name="______________________BTS3">#REF!</definedName>
    <definedName name="______________________BTS4" localSheetId="2">#REF!</definedName>
    <definedName name="______________________BTS4" localSheetId="7">#REF!</definedName>
    <definedName name="______________________BTS4" localSheetId="0">#REF!</definedName>
    <definedName name="______________________BTS4">#REF!</definedName>
    <definedName name="______________________BTS5" localSheetId="2">#REF!</definedName>
    <definedName name="______________________BTS5" localSheetId="7">#REF!</definedName>
    <definedName name="______________________BTS5" localSheetId="0">#REF!</definedName>
    <definedName name="______________________BTS5">#REF!</definedName>
    <definedName name="______________________BTS6" localSheetId="2">#REF!</definedName>
    <definedName name="______________________BTS6" localSheetId="7">#REF!</definedName>
    <definedName name="______________________BTS6" localSheetId="0">#REF!</definedName>
    <definedName name="______________________BTS6">#REF!</definedName>
    <definedName name="______________________BTS7" localSheetId="2">#REF!</definedName>
    <definedName name="______________________BTS7" localSheetId="7">#REF!</definedName>
    <definedName name="______________________BTS7" localSheetId="0">#REF!</definedName>
    <definedName name="______________________BTS7">#REF!</definedName>
    <definedName name="______________________BTS8" localSheetId="2">#REF!</definedName>
    <definedName name="______________________BTS8" localSheetId="7">#REF!</definedName>
    <definedName name="______________________BTS8" localSheetId="0">#REF!</definedName>
    <definedName name="______________________BTS8">#REF!</definedName>
    <definedName name="______________________BTS9" localSheetId="2">#REF!</definedName>
    <definedName name="______________________BTS9" localSheetId="7">#REF!</definedName>
    <definedName name="______________________BTS9" localSheetId="0">#REF!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 localSheetId="2">#REF!</definedName>
    <definedName name="______________________GBS11" localSheetId="7">#REF!</definedName>
    <definedName name="______________________GBS11" localSheetId="0">#REF!</definedName>
    <definedName name="______________________GBS11">#REF!</definedName>
    <definedName name="______________________GBS110" localSheetId="2">#REF!</definedName>
    <definedName name="______________________GBS110" localSheetId="7">#REF!</definedName>
    <definedName name="______________________GBS110" localSheetId="0">#REF!</definedName>
    <definedName name="______________________GBS110">#REF!</definedName>
    <definedName name="______________________GBS111" localSheetId="2">#REF!</definedName>
    <definedName name="______________________GBS111" localSheetId="7">#REF!</definedName>
    <definedName name="______________________GBS111" localSheetId="0">#REF!</definedName>
    <definedName name="______________________GBS111">#REF!</definedName>
    <definedName name="______________________GBS112" localSheetId="2">#REF!</definedName>
    <definedName name="______________________GBS112" localSheetId="7">#REF!</definedName>
    <definedName name="______________________GBS112" localSheetId="0">#REF!</definedName>
    <definedName name="______________________GBS112">#REF!</definedName>
    <definedName name="______________________GBS113" localSheetId="2">#REF!</definedName>
    <definedName name="______________________GBS113" localSheetId="7">#REF!</definedName>
    <definedName name="______________________GBS113" localSheetId="0">#REF!</definedName>
    <definedName name="______________________GBS113">#REF!</definedName>
    <definedName name="______________________GBS114" localSheetId="2">#REF!</definedName>
    <definedName name="______________________GBS114" localSheetId="7">#REF!</definedName>
    <definedName name="______________________GBS114" localSheetId="0">#REF!</definedName>
    <definedName name="______________________GBS114">#REF!</definedName>
    <definedName name="______________________GBS115" localSheetId="2">#REF!</definedName>
    <definedName name="______________________GBS115" localSheetId="7">#REF!</definedName>
    <definedName name="______________________GBS115" localSheetId="0">#REF!</definedName>
    <definedName name="______________________GBS115">#REF!</definedName>
    <definedName name="______________________GBS116" localSheetId="2">#REF!</definedName>
    <definedName name="______________________GBS116" localSheetId="7">#REF!</definedName>
    <definedName name="______________________GBS116" localSheetId="0">#REF!</definedName>
    <definedName name="______________________GBS116">#REF!</definedName>
    <definedName name="______________________GBS117" localSheetId="2">#REF!</definedName>
    <definedName name="______________________GBS117" localSheetId="7">#REF!</definedName>
    <definedName name="______________________GBS117" localSheetId="0">#REF!</definedName>
    <definedName name="______________________GBS117">#REF!</definedName>
    <definedName name="______________________GBS118" localSheetId="2">#REF!</definedName>
    <definedName name="______________________GBS118" localSheetId="7">#REF!</definedName>
    <definedName name="______________________GBS118" localSheetId="0">#REF!</definedName>
    <definedName name="______________________GBS118">#REF!</definedName>
    <definedName name="______________________GBS119" localSheetId="2">#REF!</definedName>
    <definedName name="______________________GBS119" localSheetId="7">#REF!</definedName>
    <definedName name="______________________GBS119" localSheetId="0">#REF!</definedName>
    <definedName name="______________________GBS119">#REF!</definedName>
    <definedName name="______________________GBS12" localSheetId="2">#REF!</definedName>
    <definedName name="______________________GBS12" localSheetId="7">#REF!</definedName>
    <definedName name="______________________GBS12" localSheetId="0">#REF!</definedName>
    <definedName name="______________________GBS12">#REF!</definedName>
    <definedName name="______________________GBS120" localSheetId="2">#REF!</definedName>
    <definedName name="______________________GBS120" localSheetId="7">#REF!</definedName>
    <definedName name="______________________GBS120" localSheetId="0">#REF!</definedName>
    <definedName name="______________________GBS120">#REF!</definedName>
    <definedName name="______________________GBS121" localSheetId="2">#REF!</definedName>
    <definedName name="______________________GBS121" localSheetId="7">#REF!</definedName>
    <definedName name="______________________GBS121" localSheetId="0">#REF!</definedName>
    <definedName name="______________________GBS121">#REF!</definedName>
    <definedName name="______________________GBS122" localSheetId="2">#REF!</definedName>
    <definedName name="______________________GBS122" localSheetId="7">#REF!</definedName>
    <definedName name="______________________GBS122" localSheetId="0">#REF!</definedName>
    <definedName name="______________________GBS122">#REF!</definedName>
    <definedName name="______________________GBS123" localSheetId="2">#REF!</definedName>
    <definedName name="______________________GBS123" localSheetId="7">#REF!</definedName>
    <definedName name="______________________GBS123" localSheetId="0">#REF!</definedName>
    <definedName name="______________________GBS123">#REF!</definedName>
    <definedName name="______________________GBS124" localSheetId="2">#REF!</definedName>
    <definedName name="______________________GBS124" localSheetId="7">#REF!</definedName>
    <definedName name="______________________GBS124" localSheetId="0">#REF!</definedName>
    <definedName name="______________________GBS124">#REF!</definedName>
    <definedName name="______________________GBS13" localSheetId="2">#REF!</definedName>
    <definedName name="______________________GBS13" localSheetId="7">#REF!</definedName>
    <definedName name="______________________GBS13" localSheetId="0">#REF!</definedName>
    <definedName name="______________________GBS13">#REF!</definedName>
    <definedName name="______________________GBS14" localSheetId="2">#REF!</definedName>
    <definedName name="______________________GBS14" localSheetId="7">#REF!</definedName>
    <definedName name="______________________GBS14" localSheetId="0">#REF!</definedName>
    <definedName name="______________________GBS14">#REF!</definedName>
    <definedName name="______________________GBS15" localSheetId="2">#REF!</definedName>
    <definedName name="______________________GBS15" localSheetId="7">#REF!</definedName>
    <definedName name="______________________GBS15" localSheetId="0">#REF!</definedName>
    <definedName name="______________________GBS15">#REF!</definedName>
    <definedName name="______________________GBS16" localSheetId="2">#REF!</definedName>
    <definedName name="______________________GBS16" localSheetId="7">#REF!</definedName>
    <definedName name="______________________GBS16" localSheetId="0">#REF!</definedName>
    <definedName name="______________________GBS16">#REF!</definedName>
    <definedName name="______________________GBS17" localSheetId="2">#REF!</definedName>
    <definedName name="______________________GBS17" localSheetId="7">#REF!</definedName>
    <definedName name="______________________GBS17" localSheetId="0">#REF!</definedName>
    <definedName name="______________________GBS17">#REF!</definedName>
    <definedName name="______________________GBS18" localSheetId="2">#REF!</definedName>
    <definedName name="______________________GBS18" localSheetId="7">#REF!</definedName>
    <definedName name="______________________GBS18" localSheetId="0">#REF!</definedName>
    <definedName name="______________________GBS18">#REF!</definedName>
    <definedName name="______________________GBS19" localSheetId="2">#REF!</definedName>
    <definedName name="______________________GBS19" localSheetId="7">#REF!</definedName>
    <definedName name="______________________GBS19" localSheetId="0">#REF!</definedName>
    <definedName name="______________________GBS19">#REF!</definedName>
    <definedName name="______________________GBS21" localSheetId="2">#REF!</definedName>
    <definedName name="______________________GBS21" localSheetId="7">#REF!</definedName>
    <definedName name="______________________GBS21" localSheetId="0">#REF!</definedName>
    <definedName name="______________________GBS21">#REF!</definedName>
    <definedName name="______________________GBS210" localSheetId="2">#REF!</definedName>
    <definedName name="______________________GBS210" localSheetId="7">#REF!</definedName>
    <definedName name="______________________GBS210" localSheetId="0">#REF!</definedName>
    <definedName name="______________________GBS210">#REF!</definedName>
    <definedName name="______________________GBS211" localSheetId="2">#REF!</definedName>
    <definedName name="______________________GBS211" localSheetId="7">#REF!</definedName>
    <definedName name="______________________GBS211" localSheetId="0">#REF!</definedName>
    <definedName name="______________________GBS211">#REF!</definedName>
    <definedName name="______________________GBS212" localSheetId="2">#REF!</definedName>
    <definedName name="______________________GBS212" localSheetId="7">#REF!</definedName>
    <definedName name="______________________GBS212" localSheetId="0">#REF!</definedName>
    <definedName name="______________________GBS212">#REF!</definedName>
    <definedName name="______________________GBS213" localSheetId="2">#REF!</definedName>
    <definedName name="______________________GBS213" localSheetId="7">#REF!</definedName>
    <definedName name="______________________GBS213" localSheetId="0">#REF!</definedName>
    <definedName name="______________________GBS213">#REF!</definedName>
    <definedName name="______________________GBS214" localSheetId="2">#REF!</definedName>
    <definedName name="______________________GBS214" localSheetId="7">#REF!</definedName>
    <definedName name="______________________GBS214" localSheetId="0">#REF!</definedName>
    <definedName name="______________________GBS214">#REF!</definedName>
    <definedName name="______________________GBS215" localSheetId="2">#REF!</definedName>
    <definedName name="______________________GBS215" localSheetId="7">#REF!</definedName>
    <definedName name="______________________GBS215" localSheetId="0">#REF!</definedName>
    <definedName name="______________________GBS215">#REF!</definedName>
    <definedName name="______________________GBS216" localSheetId="2">#REF!</definedName>
    <definedName name="______________________GBS216" localSheetId="7">#REF!</definedName>
    <definedName name="______________________GBS216" localSheetId="0">#REF!</definedName>
    <definedName name="______________________GBS216">#REF!</definedName>
    <definedName name="______________________GBS217" localSheetId="2">#REF!</definedName>
    <definedName name="______________________GBS217" localSheetId="7">#REF!</definedName>
    <definedName name="______________________GBS217" localSheetId="0">#REF!</definedName>
    <definedName name="______________________GBS217">#REF!</definedName>
    <definedName name="______________________GBS218" localSheetId="2">#REF!</definedName>
    <definedName name="______________________GBS218" localSheetId="7">#REF!</definedName>
    <definedName name="______________________GBS218" localSheetId="0">#REF!</definedName>
    <definedName name="______________________GBS218">#REF!</definedName>
    <definedName name="______________________GBS219" localSheetId="2">#REF!</definedName>
    <definedName name="______________________GBS219" localSheetId="7">#REF!</definedName>
    <definedName name="______________________GBS219" localSheetId="0">#REF!</definedName>
    <definedName name="______________________GBS219">#REF!</definedName>
    <definedName name="______________________GBS22" localSheetId="2">#REF!</definedName>
    <definedName name="______________________GBS22" localSheetId="7">#REF!</definedName>
    <definedName name="______________________GBS22" localSheetId="0">#REF!</definedName>
    <definedName name="______________________GBS22">#REF!</definedName>
    <definedName name="______________________GBS220" localSheetId="2">#REF!</definedName>
    <definedName name="______________________GBS220" localSheetId="7">#REF!</definedName>
    <definedName name="______________________GBS220" localSheetId="0">#REF!</definedName>
    <definedName name="______________________GBS220">#REF!</definedName>
    <definedName name="______________________GBS221" localSheetId="2">#REF!</definedName>
    <definedName name="______________________GBS221" localSheetId="7">#REF!</definedName>
    <definedName name="______________________GBS221" localSheetId="0">#REF!</definedName>
    <definedName name="______________________GBS221">#REF!</definedName>
    <definedName name="______________________GBS222" localSheetId="2">#REF!</definedName>
    <definedName name="______________________GBS222" localSheetId="7">#REF!</definedName>
    <definedName name="______________________GBS222" localSheetId="0">#REF!</definedName>
    <definedName name="______________________GBS222">#REF!</definedName>
    <definedName name="______________________GBS223" localSheetId="2">#REF!</definedName>
    <definedName name="______________________GBS223" localSheetId="7">#REF!</definedName>
    <definedName name="______________________GBS223" localSheetId="0">#REF!</definedName>
    <definedName name="______________________GBS223">#REF!</definedName>
    <definedName name="______________________GBS224" localSheetId="2">#REF!</definedName>
    <definedName name="______________________GBS224" localSheetId="7">#REF!</definedName>
    <definedName name="______________________GBS224" localSheetId="0">#REF!</definedName>
    <definedName name="______________________GBS224">#REF!</definedName>
    <definedName name="______________________GBS23" localSheetId="2">#REF!</definedName>
    <definedName name="______________________GBS23" localSheetId="7">#REF!</definedName>
    <definedName name="______________________GBS23" localSheetId="0">#REF!</definedName>
    <definedName name="______________________GBS23">#REF!</definedName>
    <definedName name="______________________GBS24" localSheetId="2">#REF!</definedName>
    <definedName name="______________________GBS24" localSheetId="7">#REF!</definedName>
    <definedName name="______________________GBS24" localSheetId="0">#REF!</definedName>
    <definedName name="______________________GBS24">#REF!</definedName>
    <definedName name="______________________GBS25" localSheetId="2">#REF!</definedName>
    <definedName name="______________________GBS25" localSheetId="7">#REF!</definedName>
    <definedName name="______________________GBS25" localSheetId="0">#REF!</definedName>
    <definedName name="______________________GBS25">#REF!</definedName>
    <definedName name="______________________GBS26" localSheetId="2">#REF!</definedName>
    <definedName name="______________________GBS26" localSheetId="7">#REF!</definedName>
    <definedName name="______________________GBS26" localSheetId="0">#REF!</definedName>
    <definedName name="______________________GBS26">#REF!</definedName>
    <definedName name="______________________GBS27" localSheetId="2">#REF!</definedName>
    <definedName name="______________________GBS27" localSheetId="7">#REF!</definedName>
    <definedName name="______________________GBS27" localSheetId="0">#REF!</definedName>
    <definedName name="______________________GBS27">#REF!</definedName>
    <definedName name="______________________GBS28" localSheetId="2">#REF!</definedName>
    <definedName name="______________________GBS28" localSheetId="7">#REF!</definedName>
    <definedName name="______________________GBS28" localSheetId="0">#REF!</definedName>
    <definedName name="______________________GBS28">#REF!</definedName>
    <definedName name="______________________GBS29" localSheetId="2">#REF!</definedName>
    <definedName name="______________________GBS29" localSheetId="7">#REF!</definedName>
    <definedName name="______________________GBS29" localSheetId="0">#REF!</definedName>
    <definedName name="______________________GBS29">#REF!</definedName>
    <definedName name="______________________imp1">[11]DATA_PRG!$H$245</definedName>
    <definedName name="______________________knr2">NA()</definedName>
    <definedName name="______________________l1">[3]leads!$A$3:$E$108</definedName>
    <definedName name="______________________l12" localSheetId="2">#REF!</definedName>
    <definedName name="______________________l12" localSheetId="7">#REF!</definedName>
    <definedName name="______________________l12" localSheetId="0">#REF!</definedName>
    <definedName name="______________________l12">#REF!</definedName>
    <definedName name="______________________l2">[2]r!$F$29</definedName>
    <definedName name="______________________l3" localSheetId="2">#REF!</definedName>
    <definedName name="______________________l3" localSheetId="7">#REF!</definedName>
    <definedName name="______________________l3" localSheetId="0">#REF!</definedName>
    <definedName name="______________________l3">#REF!</definedName>
    <definedName name="______________________l4">[4]Sheet1!$W$2:$Y$103</definedName>
    <definedName name="______________________l5" localSheetId="2">#REF!</definedName>
    <definedName name="______________________l5" localSheetId="7">#REF!</definedName>
    <definedName name="______________________l5" localSheetId="0">#REF!</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 localSheetId="2">#REF!</definedName>
    <definedName name="______________________lj600" localSheetId="7">#REF!</definedName>
    <definedName name="______________________lj600" localSheetId="0">#REF!</definedName>
    <definedName name="______________________lj600">#REF!</definedName>
    <definedName name="______________________lj900" localSheetId="2">#REF!</definedName>
    <definedName name="______________________lj900" localSheetId="7">#REF!</definedName>
    <definedName name="______________________lj900" localSheetId="0">#REF!</definedName>
    <definedName name="______________________lj900">#REF!</definedName>
    <definedName name="______________________LL3" localSheetId="2">#REF!</definedName>
    <definedName name="______________________LL3" localSheetId="7">#REF!</definedName>
    <definedName name="______________________LL3" localSheetId="0">#REF!</definedName>
    <definedName name="______________________LL3">#REF!</definedName>
    <definedName name="______________________LSO24">"[14]lead!#ref!"</definedName>
    <definedName name="______________________MA1" localSheetId="2">#REF!</definedName>
    <definedName name="______________________MA1" localSheetId="7">#REF!</definedName>
    <definedName name="______________________MA1" localSheetId="0">#REF!</definedName>
    <definedName name="______________________MA1">#REF!</definedName>
    <definedName name="______________________MA2" localSheetId="2">#REF!</definedName>
    <definedName name="______________________MA2" localSheetId="7">#REF!</definedName>
    <definedName name="______________________MA2" localSheetId="0">#REF!</definedName>
    <definedName name="______________________MA2">#REF!</definedName>
    <definedName name="______________________Met22" localSheetId="2">#REF!</definedName>
    <definedName name="______________________Met22" localSheetId="7">#REF!</definedName>
    <definedName name="______________________Met22" localSheetId="0">#REF!</definedName>
    <definedName name="______________________Met22">#REF!</definedName>
    <definedName name="______________________Met45" localSheetId="2">#REF!</definedName>
    <definedName name="______________________Met45" localSheetId="7">#REF!</definedName>
    <definedName name="______________________Met45" localSheetId="0">#REF!</definedName>
    <definedName name="______________________Met45">#REF!</definedName>
    <definedName name="______________________MEt55" localSheetId="2">#REF!</definedName>
    <definedName name="______________________MEt55" localSheetId="7">#REF!</definedName>
    <definedName name="______________________MEt55" localSheetId="0">#REF!</definedName>
    <definedName name="______________________MEt55">#REF!</definedName>
    <definedName name="______________________Met63" localSheetId="2">#REF!</definedName>
    <definedName name="______________________Met63" localSheetId="7">#REF!</definedName>
    <definedName name="______________________Met63" localSheetId="0">#REF!</definedName>
    <definedName name="______________________Met63">#REF!</definedName>
    <definedName name="______________________ML21" localSheetId="2">#REF!</definedName>
    <definedName name="______________________ML21" localSheetId="7">#REF!</definedName>
    <definedName name="______________________ML21" localSheetId="0">#REF!</definedName>
    <definedName name="______________________ML21">#REF!</definedName>
    <definedName name="______________________ML210" localSheetId="2">#REF!</definedName>
    <definedName name="______________________ML210" localSheetId="7">#REF!</definedName>
    <definedName name="______________________ML210" localSheetId="0">#REF!</definedName>
    <definedName name="______________________ML210">#REF!</definedName>
    <definedName name="______________________ML211" localSheetId="2">#REF!</definedName>
    <definedName name="______________________ML211" localSheetId="7">#REF!</definedName>
    <definedName name="______________________ML211" localSheetId="0">#REF!</definedName>
    <definedName name="______________________ML211">#REF!</definedName>
    <definedName name="______________________ML212" localSheetId="2">#REF!</definedName>
    <definedName name="______________________ML212" localSheetId="7">#REF!</definedName>
    <definedName name="______________________ML212" localSheetId="0">#REF!</definedName>
    <definedName name="______________________ML212">#REF!</definedName>
    <definedName name="______________________ML213" localSheetId="2">#REF!</definedName>
    <definedName name="______________________ML213" localSheetId="7">#REF!</definedName>
    <definedName name="______________________ML213" localSheetId="0">#REF!</definedName>
    <definedName name="______________________ML213">#REF!</definedName>
    <definedName name="______________________ML214" localSheetId="2">#REF!</definedName>
    <definedName name="______________________ML214" localSheetId="7">#REF!</definedName>
    <definedName name="______________________ML214" localSheetId="0">#REF!</definedName>
    <definedName name="______________________ML214">#REF!</definedName>
    <definedName name="______________________ML215" localSheetId="2">#REF!</definedName>
    <definedName name="______________________ML215" localSheetId="7">#REF!</definedName>
    <definedName name="______________________ML215" localSheetId="0">#REF!</definedName>
    <definedName name="______________________ML215">#REF!</definedName>
    <definedName name="______________________ML216" localSheetId="2">#REF!</definedName>
    <definedName name="______________________ML216" localSheetId="7">#REF!</definedName>
    <definedName name="______________________ML216" localSheetId="0">#REF!</definedName>
    <definedName name="______________________ML216">#REF!</definedName>
    <definedName name="______________________ML217" localSheetId="2">#REF!</definedName>
    <definedName name="______________________ML217" localSheetId="7">#REF!</definedName>
    <definedName name="______________________ML217" localSheetId="0">#REF!</definedName>
    <definedName name="______________________ML217">#REF!</definedName>
    <definedName name="______________________ML218" localSheetId="2">#REF!</definedName>
    <definedName name="______________________ML218" localSheetId="7">#REF!</definedName>
    <definedName name="______________________ML218" localSheetId="0">#REF!</definedName>
    <definedName name="______________________ML218">#REF!</definedName>
    <definedName name="______________________ML219" localSheetId="2">#REF!</definedName>
    <definedName name="______________________ML219" localSheetId="7">#REF!</definedName>
    <definedName name="______________________ML219" localSheetId="0">#REF!</definedName>
    <definedName name="______________________ML219">#REF!</definedName>
    <definedName name="______________________ML22" localSheetId="2">#REF!</definedName>
    <definedName name="______________________ML22" localSheetId="7">#REF!</definedName>
    <definedName name="______________________ML22" localSheetId="0">#REF!</definedName>
    <definedName name="______________________ML22">#REF!</definedName>
    <definedName name="______________________ML220" localSheetId="2">#REF!</definedName>
    <definedName name="______________________ML220" localSheetId="7">#REF!</definedName>
    <definedName name="______________________ML220" localSheetId="0">#REF!</definedName>
    <definedName name="______________________ML220">#REF!</definedName>
    <definedName name="______________________ML221" localSheetId="2">#REF!</definedName>
    <definedName name="______________________ML221" localSheetId="7">#REF!</definedName>
    <definedName name="______________________ML221" localSheetId="0">#REF!</definedName>
    <definedName name="______________________ML221">#REF!</definedName>
    <definedName name="______________________ML222" localSheetId="2">#REF!</definedName>
    <definedName name="______________________ML222" localSheetId="7">#REF!</definedName>
    <definedName name="______________________ML222" localSheetId="0">#REF!</definedName>
    <definedName name="______________________ML222">#REF!</definedName>
    <definedName name="______________________ML223" localSheetId="2">#REF!</definedName>
    <definedName name="______________________ML223" localSheetId="7">#REF!</definedName>
    <definedName name="______________________ML223" localSheetId="0">#REF!</definedName>
    <definedName name="______________________ML223">#REF!</definedName>
    <definedName name="______________________ML224" localSheetId="2">#REF!</definedName>
    <definedName name="______________________ML224" localSheetId="7">#REF!</definedName>
    <definedName name="______________________ML224" localSheetId="0">#REF!</definedName>
    <definedName name="______________________ML224">#REF!</definedName>
    <definedName name="______________________ML23" localSheetId="2">#REF!</definedName>
    <definedName name="______________________ML23" localSheetId="7">#REF!</definedName>
    <definedName name="______________________ML23" localSheetId="0">#REF!</definedName>
    <definedName name="______________________ML23">#REF!</definedName>
    <definedName name="______________________ML24" localSheetId="2">#REF!</definedName>
    <definedName name="______________________ML24" localSheetId="7">#REF!</definedName>
    <definedName name="______________________ML24" localSheetId="0">#REF!</definedName>
    <definedName name="______________________ML24">#REF!</definedName>
    <definedName name="______________________ML25" localSheetId="2">#REF!</definedName>
    <definedName name="______________________ML25" localSheetId="7">#REF!</definedName>
    <definedName name="______________________ML25" localSheetId="0">#REF!</definedName>
    <definedName name="______________________ML25">#REF!</definedName>
    <definedName name="______________________ML26" localSheetId="2">#REF!</definedName>
    <definedName name="______________________ML26" localSheetId="7">#REF!</definedName>
    <definedName name="______________________ML26" localSheetId="0">#REF!</definedName>
    <definedName name="______________________ML26">#REF!</definedName>
    <definedName name="______________________ML27" localSheetId="2">#REF!</definedName>
    <definedName name="______________________ML27" localSheetId="7">#REF!</definedName>
    <definedName name="______________________ML27" localSheetId="0">#REF!</definedName>
    <definedName name="______________________ML27">#REF!</definedName>
    <definedName name="______________________ML28" localSheetId="2">#REF!</definedName>
    <definedName name="______________________ML28" localSheetId="7">#REF!</definedName>
    <definedName name="______________________ML28" localSheetId="0">#REF!</definedName>
    <definedName name="______________________ML28">#REF!</definedName>
    <definedName name="______________________ML29" localSheetId="2">#REF!</definedName>
    <definedName name="______________________ML29" localSheetId="7">#REF!</definedName>
    <definedName name="______________________ML29" localSheetId="0">#REF!</definedName>
    <definedName name="______________________ML29">#REF!</definedName>
    <definedName name="______________________ML31" localSheetId="2">#REF!</definedName>
    <definedName name="______________________ML31" localSheetId="7">#REF!</definedName>
    <definedName name="______________________ML31" localSheetId="0">#REF!</definedName>
    <definedName name="______________________ML31">#REF!</definedName>
    <definedName name="______________________ML310" localSheetId="2">#REF!</definedName>
    <definedName name="______________________ML310" localSheetId="7">#REF!</definedName>
    <definedName name="______________________ML310" localSheetId="0">#REF!</definedName>
    <definedName name="______________________ML310">#REF!</definedName>
    <definedName name="______________________ML311" localSheetId="2">#REF!</definedName>
    <definedName name="______________________ML311" localSheetId="7">#REF!</definedName>
    <definedName name="______________________ML311" localSheetId="0">#REF!</definedName>
    <definedName name="______________________ML311">#REF!</definedName>
    <definedName name="______________________ML312" localSheetId="2">#REF!</definedName>
    <definedName name="______________________ML312" localSheetId="7">#REF!</definedName>
    <definedName name="______________________ML312" localSheetId="0">#REF!</definedName>
    <definedName name="______________________ML312">#REF!</definedName>
    <definedName name="______________________ML313" localSheetId="2">#REF!</definedName>
    <definedName name="______________________ML313" localSheetId="7">#REF!</definedName>
    <definedName name="______________________ML313" localSheetId="0">#REF!</definedName>
    <definedName name="______________________ML313">#REF!</definedName>
    <definedName name="______________________ML314" localSheetId="2">#REF!</definedName>
    <definedName name="______________________ML314" localSheetId="7">#REF!</definedName>
    <definedName name="______________________ML314" localSheetId="0">#REF!</definedName>
    <definedName name="______________________ML314">#REF!</definedName>
    <definedName name="______________________ML315" localSheetId="2">#REF!</definedName>
    <definedName name="______________________ML315" localSheetId="7">#REF!</definedName>
    <definedName name="______________________ML315" localSheetId="0">#REF!</definedName>
    <definedName name="______________________ML315">#REF!</definedName>
    <definedName name="______________________ML316" localSheetId="2">#REF!</definedName>
    <definedName name="______________________ML316" localSheetId="7">#REF!</definedName>
    <definedName name="______________________ML316" localSheetId="0">#REF!</definedName>
    <definedName name="______________________ML316">#REF!</definedName>
    <definedName name="______________________ML317" localSheetId="2">#REF!</definedName>
    <definedName name="______________________ML317" localSheetId="7">#REF!</definedName>
    <definedName name="______________________ML317" localSheetId="0">#REF!</definedName>
    <definedName name="______________________ML317">#REF!</definedName>
    <definedName name="______________________ML318" localSheetId="2">#REF!</definedName>
    <definedName name="______________________ML318" localSheetId="7">#REF!</definedName>
    <definedName name="______________________ML318" localSheetId="0">#REF!</definedName>
    <definedName name="______________________ML318">#REF!</definedName>
    <definedName name="______________________ML319" localSheetId="2">#REF!</definedName>
    <definedName name="______________________ML319" localSheetId="7">#REF!</definedName>
    <definedName name="______________________ML319" localSheetId="0">#REF!</definedName>
    <definedName name="______________________ML319">#REF!</definedName>
    <definedName name="______________________ML32" localSheetId="2">#REF!</definedName>
    <definedName name="______________________ML32" localSheetId="7">#REF!</definedName>
    <definedName name="______________________ML32" localSheetId="0">#REF!</definedName>
    <definedName name="______________________ML32">#REF!</definedName>
    <definedName name="______________________ML320" localSheetId="2">#REF!</definedName>
    <definedName name="______________________ML320" localSheetId="7">#REF!</definedName>
    <definedName name="______________________ML320" localSheetId="0">#REF!</definedName>
    <definedName name="______________________ML320">#REF!</definedName>
    <definedName name="______________________ML321" localSheetId="2">#REF!</definedName>
    <definedName name="______________________ML321" localSheetId="7">#REF!</definedName>
    <definedName name="______________________ML321" localSheetId="0">#REF!</definedName>
    <definedName name="______________________ML321">#REF!</definedName>
    <definedName name="______________________ML322" localSheetId="2">#REF!</definedName>
    <definedName name="______________________ML322" localSheetId="7">#REF!</definedName>
    <definedName name="______________________ML322" localSheetId="0">#REF!</definedName>
    <definedName name="______________________ML322">#REF!</definedName>
    <definedName name="______________________ML323" localSheetId="2">#REF!</definedName>
    <definedName name="______________________ML323" localSheetId="7">#REF!</definedName>
    <definedName name="______________________ML323" localSheetId="0">#REF!</definedName>
    <definedName name="______________________ML323">#REF!</definedName>
    <definedName name="______________________ML324" localSheetId="2">#REF!</definedName>
    <definedName name="______________________ML324" localSheetId="7">#REF!</definedName>
    <definedName name="______________________ML324" localSheetId="0">#REF!</definedName>
    <definedName name="______________________ML324">#REF!</definedName>
    <definedName name="______________________ML33" localSheetId="2">#REF!</definedName>
    <definedName name="______________________ML33" localSheetId="7">#REF!</definedName>
    <definedName name="______________________ML33" localSheetId="0">#REF!</definedName>
    <definedName name="______________________ML33">#REF!</definedName>
    <definedName name="______________________ML34" localSheetId="2">#REF!</definedName>
    <definedName name="______________________ML34" localSheetId="7">#REF!</definedName>
    <definedName name="______________________ML34" localSheetId="0">#REF!</definedName>
    <definedName name="______________________ML34">#REF!</definedName>
    <definedName name="______________________ML35" localSheetId="2">#REF!</definedName>
    <definedName name="______________________ML35" localSheetId="7">#REF!</definedName>
    <definedName name="______________________ML35" localSheetId="0">#REF!</definedName>
    <definedName name="______________________ML35">#REF!</definedName>
    <definedName name="______________________ML36" localSheetId="2">#REF!</definedName>
    <definedName name="______________________ML36" localSheetId="7">#REF!</definedName>
    <definedName name="______________________ML36" localSheetId="0">#REF!</definedName>
    <definedName name="______________________ML36">#REF!</definedName>
    <definedName name="______________________ML37" localSheetId="2">#REF!</definedName>
    <definedName name="______________________ML37" localSheetId="7">#REF!</definedName>
    <definedName name="______________________ML37" localSheetId="0">#REF!</definedName>
    <definedName name="______________________ML37">#REF!</definedName>
    <definedName name="______________________ML38" localSheetId="2">#REF!</definedName>
    <definedName name="______________________ML38" localSheetId="7">#REF!</definedName>
    <definedName name="______________________ML38" localSheetId="0">#REF!</definedName>
    <definedName name="______________________ML38">#REF!</definedName>
    <definedName name="______________________ML39" localSheetId="2">#REF!</definedName>
    <definedName name="______________________ML39" localSheetId="7">#REF!</definedName>
    <definedName name="______________________ML39" localSheetId="0">#REF!</definedName>
    <definedName name="______________________ML39">#REF!</definedName>
    <definedName name="______________________ML7" localSheetId="2">#REF!</definedName>
    <definedName name="______________________ML7" localSheetId="7">#REF!</definedName>
    <definedName name="______________________ML7" localSheetId="0">#REF!</definedName>
    <definedName name="______________________ML7">#REF!</definedName>
    <definedName name="______________________ML8" localSheetId="2">#REF!</definedName>
    <definedName name="______________________ML8" localSheetId="7">#REF!</definedName>
    <definedName name="______________________ML8" localSheetId="0">#REF!</definedName>
    <definedName name="______________________ML8">#REF!</definedName>
    <definedName name="______________________ML9" localSheetId="2">#REF!</definedName>
    <definedName name="______________________ML9" localSheetId="7">#REF!</definedName>
    <definedName name="______________________ML9" localSheetId="0">#REF!</definedName>
    <definedName name="______________________ML9">#REF!</definedName>
    <definedName name="______________________mm1">[6]r!$F$4</definedName>
    <definedName name="______________________mm1000" localSheetId="2">#REF!</definedName>
    <definedName name="______________________mm1000" localSheetId="7">#REF!</definedName>
    <definedName name="______________________mm1000" localSheetId="0">#REF!</definedName>
    <definedName name="______________________mm1000">#REF!</definedName>
    <definedName name="______________________mm11">[2]r!$F$4</definedName>
    <definedName name="______________________mm111">[5]r!$F$4</definedName>
    <definedName name="______________________mm600" localSheetId="2">#REF!</definedName>
    <definedName name="______________________mm600" localSheetId="7">#REF!</definedName>
    <definedName name="______________________mm600" localSheetId="0">#REF!</definedName>
    <definedName name="______________________mm600">#REF!</definedName>
    <definedName name="______________________mm800" localSheetId="2">#REF!</definedName>
    <definedName name="______________________mm800" localSheetId="7">#REF!</definedName>
    <definedName name="______________________mm800" localSheetId="0">#REF!</definedName>
    <definedName name="______________________mm800">#REF!</definedName>
    <definedName name="______________________PC1" localSheetId="2">#REF!</definedName>
    <definedName name="______________________PC1" localSheetId="7">#REF!</definedName>
    <definedName name="______________________PC1" localSheetId="0">#REF!</definedName>
    <definedName name="______________________PC1">#REF!</definedName>
    <definedName name="______________________PC10" localSheetId="2">#REF!</definedName>
    <definedName name="______________________PC10" localSheetId="7">#REF!</definedName>
    <definedName name="______________________PC10" localSheetId="0">#REF!</definedName>
    <definedName name="______________________PC10">#REF!</definedName>
    <definedName name="______________________PC11" localSheetId="2">#REF!</definedName>
    <definedName name="______________________PC11" localSheetId="7">#REF!</definedName>
    <definedName name="______________________PC11" localSheetId="0">#REF!</definedName>
    <definedName name="______________________PC11">#REF!</definedName>
    <definedName name="______________________PC12" localSheetId="2">#REF!</definedName>
    <definedName name="______________________PC12" localSheetId="7">#REF!</definedName>
    <definedName name="______________________PC12" localSheetId="0">#REF!</definedName>
    <definedName name="______________________PC12">#REF!</definedName>
    <definedName name="______________________PC13" localSheetId="2">#REF!</definedName>
    <definedName name="______________________PC13" localSheetId="7">#REF!</definedName>
    <definedName name="______________________PC13" localSheetId="0">#REF!</definedName>
    <definedName name="______________________PC13">#REF!</definedName>
    <definedName name="______________________PC14" localSheetId="2">#REF!</definedName>
    <definedName name="______________________PC14" localSheetId="7">#REF!</definedName>
    <definedName name="______________________PC14" localSheetId="0">#REF!</definedName>
    <definedName name="______________________PC14">#REF!</definedName>
    <definedName name="______________________PC15" localSheetId="2">#REF!</definedName>
    <definedName name="______________________PC15" localSheetId="7">#REF!</definedName>
    <definedName name="______________________PC15" localSheetId="0">#REF!</definedName>
    <definedName name="______________________PC15">#REF!</definedName>
    <definedName name="______________________PC16" localSheetId="2">#REF!</definedName>
    <definedName name="______________________PC16" localSheetId="7">#REF!</definedName>
    <definedName name="______________________PC16" localSheetId="0">#REF!</definedName>
    <definedName name="______________________PC16">#REF!</definedName>
    <definedName name="______________________PC17" localSheetId="2">#REF!</definedName>
    <definedName name="______________________PC17" localSheetId="7">#REF!</definedName>
    <definedName name="______________________PC17" localSheetId="0">#REF!</definedName>
    <definedName name="______________________PC17">#REF!</definedName>
    <definedName name="______________________PC18" localSheetId="2">#REF!</definedName>
    <definedName name="______________________PC18" localSheetId="7">#REF!</definedName>
    <definedName name="______________________PC18" localSheetId="0">#REF!</definedName>
    <definedName name="______________________PC18">#REF!</definedName>
    <definedName name="______________________PC19" localSheetId="2">#REF!</definedName>
    <definedName name="______________________PC19" localSheetId="7">#REF!</definedName>
    <definedName name="______________________PC19" localSheetId="0">#REF!</definedName>
    <definedName name="______________________PC19">#REF!</definedName>
    <definedName name="______________________pc2" localSheetId="2">#REF!</definedName>
    <definedName name="______________________pc2" localSheetId="7">#REF!</definedName>
    <definedName name="______________________pc2" localSheetId="0">#REF!</definedName>
    <definedName name="______________________pc2">#REF!</definedName>
    <definedName name="______________________PC20">NA()</definedName>
    <definedName name="______________________PC21" localSheetId="2">#REF!</definedName>
    <definedName name="______________________PC21" localSheetId="7">#REF!</definedName>
    <definedName name="______________________PC21" localSheetId="0">#REF!</definedName>
    <definedName name="______________________PC21">#REF!</definedName>
    <definedName name="______________________PC22" localSheetId="2">#REF!</definedName>
    <definedName name="______________________PC22" localSheetId="7">#REF!</definedName>
    <definedName name="______________________PC22" localSheetId="0">#REF!</definedName>
    <definedName name="______________________PC22">#REF!</definedName>
    <definedName name="______________________PC23" localSheetId="2">#REF!</definedName>
    <definedName name="______________________PC23" localSheetId="7">#REF!</definedName>
    <definedName name="______________________PC23" localSheetId="0">#REF!</definedName>
    <definedName name="______________________PC23">#REF!</definedName>
    <definedName name="______________________PC24" localSheetId="2">#REF!</definedName>
    <definedName name="______________________PC24" localSheetId="7">#REF!</definedName>
    <definedName name="______________________PC24" localSheetId="0">#REF!</definedName>
    <definedName name="______________________PC24">#REF!</definedName>
    <definedName name="______________________PC3" localSheetId="2">#REF!</definedName>
    <definedName name="______________________PC3" localSheetId="7">#REF!</definedName>
    <definedName name="______________________PC3" localSheetId="0">#REF!</definedName>
    <definedName name="______________________PC3">#REF!</definedName>
    <definedName name="______________________PC4" localSheetId="2">#REF!</definedName>
    <definedName name="______________________PC4" localSheetId="7">#REF!</definedName>
    <definedName name="______________________PC4" localSheetId="0">#REF!</definedName>
    <definedName name="______________________PC4">#REF!</definedName>
    <definedName name="______________________PC5" localSheetId="2">#REF!</definedName>
    <definedName name="______________________PC5" localSheetId="7">#REF!</definedName>
    <definedName name="______________________PC5" localSheetId="0">#REF!</definedName>
    <definedName name="______________________PC5">#REF!</definedName>
    <definedName name="______________________PC6" localSheetId="2">#REF!</definedName>
    <definedName name="______________________PC6" localSheetId="7">#REF!</definedName>
    <definedName name="______________________PC6" localSheetId="0">#REF!</definedName>
    <definedName name="______________________PC6">#REF!</definedName>
    <definedName name="______________________pc600" localSheetId="2">#REF!</definedName>
    <definedName name="______________________pc600" localSheetId="7">#REF!</definedName>
    <definedName name="______________________pc600" localSheetId="0">#REF!</definedName>
    <definedName name="______________________pc600">#REF!</definedName>
    <definedName name="______________________PC7" localSheetId="2">#REF!</definedName>
    <definedName name="______________________PC7" localSheetId="7">#REF!</definedName>
    <definedName name="______________________PC7" localSheetId="0">#REF!</definedName>
    <definedName name="______________________PC7">#REF!</definedName>
    <definedName name="______________________PC8" localSheetId="2">#REF!</definedName>
    <definedName name="______________________PC8" localSheetId="7">#REF!</definedName>
    <definedName name="______________________PC8" localSheetId="0">#REF!</definedName>
    <definedName name="______________________PC8">#REF!</definedName>
    <definedName name="______________________PC9" localSheetId="2">#REF!</definedName>
    <definedName name="______________________PC9" localSheetId="7">#REF!</definedName>
    <definedName name="______________________PC9" localSheetId="0">#REF!</definedName>
    <definedName name="______________________PC9">#REF!</definedName>
    <definedName name="______________________pc900" localSheetId="2">#REF!</definedName>
    <definedName name="______________________pc900" localSheetId="7">#REF!</definedName>
    <definedName name="______________________pc900" localSheetId="0">#REF!</definedName>
    <definedName name="______________________pc900">#REF!</definedName>
    <definedName name="______________________pla4">[12]DATA_PRG!$H$269</definedName>
    <definedName name="______________________pv2" localSheetId="2">#REF!</definedName>
    <definedName name="______________________pv2" localSheetId="7">#REF!</definedName>
    <definedName name="______________________pv2" localSheetId="0">#REF!</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 localSheetId="2">#REF!</definedName>
    <definedName name="______________________var1" localSheetId="7">#REF!</definedName>
    <definedName name="______________________var1" localSheetId="0">#REF!</definedName>
    <definedName name="______________________var1">#REF!</definedName>
    <definedName name="______________________var4" localSheetId="2">#REF!</definedName>
    <definedName name="______________________var4" localSheetId="7">#REF!</definedName>
    <definedName name="______________________var4" localSheetId="0">#REF!</definedName>
    <definedName name="______________________var4">#REF!</definedName>
    <definedName name="______________________vat1">NA()</definedName>
    <definedName name="_____________________bla1">[1]leads!$H$7</definedName>
    <definedName name="_____________________BSG100" localSheetId="2">#REF!</definedName>
    <definedName name="_____________________BSG100" localSheetId="7">#REF!</definedName>
    <definedName name="_____________________BSG100" localSheetId="0">#REF!</definedName>
    <definedName name="_____________________BSG100">#REF!</definedName>
    <definedName name="_____________________BSG150" localSheetId="2">#REF!</definedName>
    <definedName name="_____________________BSG150" localSheetId="7">#REF!</definedName>
    <definedName name="_____________________BSG150" localSheetId="0">#REF!</definedName>
    <definedName name="_____________________BSG150">#REF!</definedName>
    <definedName name="_____________________BSG5" localSheetId="2">#REF!</definedName>
    <definedName name="_____________________BSG5" localSheetId="7">#REF!</definedName>
    <definedName name="_____________________BSG5" localSheetId="0">#REF!</definedName>
    <definedName name="_____________________BSG5">#REF!</definedName>
    <definedName name="_____________________BSG75" localSheetId="2">#REF!</definedName>
    <definedName name="_____________________BSG75" localSheetId="7">#REF!</definedName>
    <definedName name="_____________________BSG75" localSheetId="0">#REF!</definedName>
    <definedName name="_____________________BSG75">#REF!</definedName>
    <definedName name="_____________________BTC1" localSheetId="2">#REF!</definedName>
    <definedName name="_____________________BTC1" localSheetId="7">#REF!</definedName>
    <definedName name="_____________________BTC1" localSheetId="0">#REF!</definedName>
    <definedName name="_____________________BTC1">#REF!</definedName>
    <definedName name="_____________________BTC10" localSheetId="2">#REF!</definedName>
    <definedName name="_____________________BTC10" localSheetId="7">#REF!</definedName>
    <definedName name="_____________________BTC10" localSheetId="0">#REF!</definedName>
    <definedName name="_____________________BTC10">#REF!</definedName>
    <definedName name="_____________________BTC11" localSheetId="2">#REF!</definedName>
    <definedName name="_____________________BTC11" localSheetId="7">#REF!</definedName>
    <definedName name="_____________________BTC11" localSheetId="0">#REF!</definedName>
    <definedName name="_____________________BTC11">#REF!</definedName>
    <definedName name="_____________________BTC12" localSheetId="2">#REF!</definedName>
    <definedName name="_____________________BTC12" localSheetId="7">#REF!</definedName>
    <definedName name="_____________________BTC12" localSheetId="0">#REF!</definedName>
    <definedName name="_____________________BTC12">#REF!</definedName>
    <definedName name="_____________________BTC13" localSheetId="2">#REF!</definedName>
    <definedName name="_____________________BTC13" localSheetId="7">#REF!</definedName>
    <definedName name="_____________________BTC13" localSheetId="0">#REF!</definedName>
    <definedName name="_____________________BTC13">#REF!</definedName>
    <definedName name="_____________________BTC14" localSheetId="2">#REF!</definedName>
    <definedName name="_____________________BTC14" localSheetId="7">#REF!</definedName>
    <definedName name="_____________________BTC14" localSheetId="0">#REF!</definedName>
    <definedName name="_____________________BTC14">#REF!</definedName>
    <definedName name="_____________________BTC15" localSheetId="2">#REF!</definedName>
    <definedName name="_____________________BTC15" localSheetId="7">#REF!</definedName>
    <definedName name="_____________________BTC15" localSheetId="0">#REF!</definedName>
    <definedName name="_____________________BTC15">#REF!</definedName>
    <definedName name="_____________________BTC16" localSheetId="2">#REF!</definedName>
    <definedName name="_____________________BTC16" localSheetId="7">#REF!</definedName>
    <definedName name="_____________________BTC16" localSheetId="0">#REF!</definedName>
    <definedName name="_____________________BTC16">#REF!</definedName>
    <definedName name="_____________________BTC17" localSheetId="2">#REF!</definedName>
    <definedName name="_____________________BTC17" localSheetId="7">#REF!</definedName>
    <definedName name="_____________________BTC17" localSheetId="0">#REF!</definedName>
    <definedName name="_____________________BTC17">#REF!</definedName>
    <definedName name="_____________________BTC18" localSheetId="2">#REF!</definedName>
    <definedName name="_____________________BTC18" localSheetId="7">#REF!</definedName>
    <definedName name="_____________________BTC18" localSheetId="0">#REF!</definedName>
    <definedName name="_____________________BTC18">#REF!</definedName>
    <definedName name="_____________________BTC19" localSheetId="2">#REF!</definedName>
    <definedName name="_____________________BTC19" localSheetId="7">#REF!</definedName>
    <definedName name="_____________________BTC19" localSheetId="0">#REF!</definedName>
    <definedName name="_____________________BTC19">#REF!</definedName>
    <definedName name="_____________________BTC2" localSheetId="2">#REF!</definedName>
    <definedName name="_____________________BTC2" localSheetId="7">#REF!</definedName>
    <definedName name="_____________________BTC2" localSheetId="0">#REF!</definedName>
    <definedName name="_____________________BTC2">#REF!</definedName>
    <definedName name="_____________________BTC20" localSheetId="2">#REF!</definedName>
    <definedName name="_____________________BTC20" localSheetId="7">#REF!</definedName>
    <definedName name="_____________________BTC20" localSheetId="0">#REF!</definedName>
    <definedName name="_____________________BTC20">#REF!</definedName>
    <definedName name="_____________________BTC21" localSheetId="2">#REF!</definedName>
    <definedName name="_____________________BTC21" localSheetId="7">#REF!</definedName>
    <definedName name="_____________________BTC21" localSheetId="0">#REF!</definedName>
    <definedName name="_____________________BTC21">#REF!</definedName>
    <definedName name="_____________________BTC22" localSheetId="2">#REF!</definedName>
    <definedName name="_____________________BTC22" localSheetId="7">#REF!</definedName>
    <definedName name="_____________________BTC22" localSheetId="0">#REF!</definedName>
    <definedName name="_____________________BTC22">#REF!</definedName>
    <definedName name="_____________________BTC23" localSheetId="2">#REF!</definedName>
    <definedName name="_____________________BTC23" localSheetId="7">#REF!</definedName>
    <definedName name="_____________________BTC23" localSheetId="0">#REF!</definedName>
    <definedName name="_____________________BTC23">#REF!</definedName>
    <definedName name="_____________________BTC24" localSheetId="2">#REF!</definedName>
    <definedName name="_____________________BTC24" localSheetId="7">#REF!</definedName>
    <definedName name="_____________________BTC24" localSheetId="0">#REF!</definedName>
    <definedName name="_____________________BTC24">#REF!</definedName>
    <definedName name="_____________________BTC3" localSheetId="2">#REF!</definedName>
    <definedName name="_____________________BTC3" localSheetId="7">#REF!</definedName>
    <definedName name="_____________________BTC3" localSheetId="0">#REF!</definedName>
    <definedName name="_____________________BTC3">#REF!</definedName>
    <definedName name="_____________________BTC4" localSheetId="2">#REF!</definedName>
    <definedName name="_____________________BTC4" localSheetId="7">#REF!</definedName>
    <definedName name="_____________________BTC4" localSheetId="0">#REF!</definedName>
    <definedName name="_____________________BTC4">#REF!</definedName>
    <definedName name="_____________________BTC5" localSheetId="2">#REF!</definedName>
    <definedName name="_____________________BTC5" localSheetId="7">#REF!</definedName>
    <definedName name="_____________________BTC5" localSheetId="0">#REF!</definedName>
    <definedName name="_____________________BTC5">#REF!</definedName>
    <definedName name="_____________________BTC6" localSheetId="2">#REF!</definedName>
    <definedName name="_____________________BTC6" localSheetId="7">#REF!</definedName>
    <definedName name="_____________________BTC6" localSheetId="0">#REF!</definedName>
    <definedName name="_____________________BTC6">#REF!</definedName>
    <definedName name="_____________________BTC7" localSheetId="2">#REF!</definedName>
    <definedName name="_____________________BTC7" localSheetId="7">#REF!</definedName>
    <definedName name="_____________________BTC7" localSheetId="0">#REF!</definedName>
    <definedName name="_____________________BTC7">#REF!</definedName>
    <definedName name="_____________________BTC8" localSheetId="2">#REF!</definedName>
    <definedName name="_____________________BTC8" localSheetId="7">#REF!</definedName>
    <definedName name="_____________________BTC8" localSheetId="0">#REF!</definedName>
    <definedName name="_____________________BTC8">#REF!</definedName>
    <definedName name="_____________________BTC9" localSheetId="2">#REF!</definedName>
    <definedName name="_____________________BTC9" localSheetId="7">#REF!</definedName>
    <definedName name="_____________________BTC9" localSheetId="0">#REF!</definedName>
    <definedName name="_____________________BTC9">#REF!</definedName>
    <definedName name="_____________________BTR1" localSheetId="2">#REF!</definedName>
    <definedName name="_____________________BTR1" localSheetId="7">#REF!</definedName>
    <definedName name="_____________________BTR1" localSheetId="0">#REF!</definedName>
    <definedName name="_____________________BTR1">#REF!</definedName>
    <definedName name="_____________________BTR10" localSheetId="2">#REF!</definedName>
    <definedName name="_____________________BTR10" localSheetId="7">#REF!</definedName>
    <definedName name="_____________________BTR10" localSheetId="0">#REF!</definedName>
    <definedName name="_____________________BTR10">#REF!</definedName>
    <definedName name="_____________________BTR11" localSheetId="2">#REF!</definedName>
    <definedName name="_____________________BTR11" localSheetId="7">#REF!</definedName>
    <definedName name="_____________________BTR11" localSheetId="0">#REF!</definedName>
    <definedName name="_____________________BTR11">#REF!</definedName>
    <definedName name="_____________________BTR12" localSheetId="2">#REF!</definedName>
    <definedName name="_____________________BTR12" localSheetId="7">#REF!</definedName>
    <definedName name="_____________________BTR12" localSheetId="0">#REF!</definedName>
    <definedName name="_____________________BTR12">#REF!</definedName>
    <definedName name="_____________________BTR13" localSheetId="2">#REF!</definedName>
    <definedName name="_____________________BTR13" localSheetId="7">#REF!</definedName>
    <definedName name="_____________________BTR13" localSheetId="0">#REF!</definedName>
    <definedName name="_____________________BTR13">#REF!</definedName>
    <definedName name="_____________________BTR14" localSheetId="2">#REF!</definedName>
    <definedName name="_____________________BTR14" localSheetId="7">#REF!</definedName>
    <definedName name="_____________________BTR14" localSheetId="0">#REF!</definedName>
    <definedName name="_____________________BTR14">#REF!</definedName>
    <definedName name="_____________________BTR15" localSheetId="2">#REF!</definedName>
    <definedName name="_____________________BTR15" localSheetId="7">#REF!</definedName>
    <definedName name="_____________________BTR15" localSheetId="0">#REF!</definedName>
    <definedName name="_____________________BTR15">#REF!</definedName>
    <definedName name="_____________________BTR16" localSheetId="2">#REF!</definedName>
    <definedName name="_____________________BTR16" localSheetId="7">#REF!</definedName>
    <definedName name="_____________________BTR16" localSheetId="0">#REF!</definedName>
    <definedName name="_____________________BTR16">#REF!</definedName>
    <definedName name="_____________________BTR17" localSheetId="2">#REF!</definedName>
    <definedName name="_____________________BTR17" localSheetId="7">#REF!</definedName>
    <definedName name="_____________________BTR17" localSheetId="0">#REF!</definedName>
    <definedName name="_____________________BTR17">#REF!</definedName>
    <definedName name="_____________________BTR18" localSheetId="2">#REF!</definedName>
    <definedName name="_____________________BTR18" localSheetId="7">#REF!</definedName>
    <definedName name="_____________________BTR18" localSheetId="0">#REF!</definedName>
    <definedName name="_____________________BTR18">#REF!</definedName>
    <definedName name="_____________________BTR19" localSheetId="2">#REF!</definedName>
    <definedName name="_____________________BTR19" localSheetId="7">#REF!</definedName>
    <definedName name="_____________________BTR19" localSheetId="0">#REF!</definedName>
    <definedName name="_____________________BTR19">#REF!</definedName>
    <definedName name="_____________________BTR2" localSheetId="2">#REF!</definedName>
    <definedName name="_____________________BTR2" localSheetId="7">#REF!</definedName>
    <definedName name="_____________________BTR2" localSheetId="0">#REF!</definedName>
    <definedName name="_____________________BTR2">#REF!</definedName>
    <definedName name="_____________________BTR20" localSheetId="2">#REF!</definedName>
    <definedName name="_____________________BTR20" localSheetId="7">#REF!</definedName>
    <definedName name="_____________________BTR20" localSheetId="0">#REF!</definedName>
    <definedName name="_____________________BTR20">#REF!</definedName>
    <definedName name="_____________________BTR21" localSheetId="2">#REF!</definedName>
    <definedName name="_____________________BTR21" localSheetId="7">#REF!</definedName>
    <definedName name="_____________________BTR21" localSheetId="0">#REF!</definedName>
    <definedName name="_____________________BTR21">#REF!</definedName>
    <definedName name="_____________________BTR22" localSheetId="2">#REF!</definedName>
    <definedName name="_____________________BTR22" localSheetId="7">#REF!</definedName>
    <definedName name="_____________________BTR22" localSheetId="0">#REF!</definedName>
    <definedName name="_____________________BTR22">#REF!</definedName>
    <definedName name="_____________________BTR23" localSheetId="2">#REF!</definedName>
    <definedName name="_____________________BTR23" localSheetId="7">#REF!</definedName>
    <definedName name="_____________________BTR23" localSheetId="0">#REF!</definedName>
    <definedName name="_____________________BTR23">#REF!</definedName>
    <definedName name="_____________________BTR24" localSheetId="2">#REF!</definedName>
    <definedName name="_____________________BTR24" localSheetId="7">#REF!</definedName>
    <definedName name="_____________________BTR24" localSheetId="0">#REF!</definedName>
    <definedName name="_____________________BTR24">#REF!</definedName>
    <definedName name="_____________________BTR3" localSheetId="2">#REF!</definedName>
    <definedName name="_____________________BTR3" localSheetId="7">#REF!</definedName>
    <definedName name="_____________________BTR3" localSheetId="0">#REF!</definedName>
    <definedName name="_____________________BTR3">#REF!</definedName>
    <definedName name="_____________________BTR4" localSheetId="2">#REF!</definedName>
    <definedName name="_____________________BTR4" localSheetId="7">#REF!</definedName>
    <definedName name="_____________________BTR4" localSheetId="0">#REF!</definedName>
    <definedName name="_____________________BTR4">#REF!</definedName>
    <definedName name="_____________________BTR5" localSheetId="2">#REF!</definedName>
    <definedName name="_____________________BTR5" localSheetId="7">#REF!</definedName>
    <definedName name="_____________________BTR5" localSheetId="0">#REF!</definedName>
    <definedName name="_____________________BTR5">#REF!</definedName>
    <definedName name="_____________________BTR6" localSheetId="2">#REF!</definedName>
    <definedName name="_____________________BTR6" localSheetId="7">#REF!</definedName>
    <definedName name="_____________________BTR6" localSheetId="0">#REF!</definedName>
    <definedName name="_____________________BTR6">#REF!</definedName>
    <definedName name="_____________________BTR7" localSheetId="2">#REF!</definedName>
    <definedName name="_____________________BTR7" localSheetId="7">#REF!</definedName>
    <definedName name="_____________________BTR7" localSheetId="0">#REF!</definedName>
    <definedName name="_____________________BTR7">#REF!</definedName>
    <definedName name="_____________________BTR8" localSheetId="2">#REF!</definedName>
    <definedName name="_____________________BTR8" localSheetId="7">#REF!</definedName>
    <definedName name="_____________________BTR8" localSheetId="0">#REF!</definedName>
    <definedName name="_____________________BTR8">#REF!</definedName>
    <definedName name="_____________________BTR9" localSheetId="2">#REF!</definedName>
    <definedName name="_____________________BTR9" localSheetId="7">#REF!</definedName>
    <definedName name="_____________________BTR9" localSheetId="0">#REF!</definedName>
    <definedName name="_____________________BTR9">#REF!</definedName>
    <definedName name="_____________________BTS1" localSheetId="2">#REF!</definedName>
    <definedName name="_____________________BTS1" localSheetId="7">#REF!</definedName>
    <definedName name="_____________________BTS1" localSheetId="0">#REF!</definedName>
    <definedName name="_____________________BTS1">#REF!</definedName>
    <definedName name="_____________________BTS10" localSheetId="2">#REF!</definedName>
    <definedName name="_____________________BTS10" localSheetId="7">#REF!</definedName>
    <definedName name="_____________________BTS10" localSheetId="0">#REF!</definedName>
    <definedName name="_____________________BTS10">#REF!</definedName>
    <definedName name="_____________________BTS11" localSheetId="2">#REF!</definedName>
    <definedName name="_____________________BTS11" localSheetId="7">#REF!</definedName>
    <definedName name="_____________________BTS11" localSheetId="0">#REF!</definedName>
    <definedName name="_____________________BTS11">#REF!</definedName>
    <definedName name="_____________________BTS12" localSheetId="2">#REF!</definedName>
    <definedName name="_____________________BTS12" localSheetId="7">#REF!</definedName>
    <definedName name="_____________________BTS12" localSheetId="0">#REF!</definedName>
    <definedName name="_____________________BTS12">#REF!</definedName>
    <definedName name="_____________________BTS13" localSheetId="2">#REF!</definedName>
    <definedName name="_____________________BTS13" localSheetId="7">#REF!</definedName>
    <definedName name="_____________________BTS13" localSheetId="0">#REF!</definedName>
    <definedName name="_____________________BTS13">#REF!</definedName>
    <definedName name="_____________________BTS14" localSheetId="2">#REF!</definedName>
    <definedName name="_____________________BTS14" localSheetId="7">#REF!</definedName>
    <definedName name="_____________________BTS14" localSheetId="0">#REF!</definedName>
    <definedName name="_____________________BTS14">#REF!</definedName>
    <definedName name="_____________________BTS15" localSheetId="2">#REF!</definedName>
    <definedName name="_____________________BTS15" localSheetId="7">#REF!</definedName>
    <definedName name="_____________________BTS15" localSheetId="0">#REF!</definedName>
    <definedName name="_____________________BTS15">#REF!</definedName>
    <definedName name="_____________________BTS16" localSheetId="2">#REF!</definedName>
    <definedName name="_____________________BTS16" localSheetId="7">#REF!</definedName>
    <definedName name="_____________________BTS16" localSheetId="0">#REF!</definedName>
    <definedName name="_____________________BTS16">#REF!</definedName>
    <definedName name="_____________________BTS17" localSheetId="2">#REF!</definedName>
    <definedName name="_____________________BTS17" localSheetId="7">#REF!</definedName>
    <definedName name="_____________________BTS17" localSheetId="0">#REF!</definedName>
    <definedName name="_____________________BTS17">#REF!</definedName>
    <definedName name="_____________________BTS18" localSheetId="2">#REF!</definedName>
    <definedName name="_____________________BTS18" localSheetId="7">#REF!</definedName>
    <definedName name="_____________________BTS18" localSheetId="0">#REF!</definedName>
    <definedName name="_____________________BTS18">#REF!</definedName>
    <definedName name="_____________________BTS19" localSheetId="2">#REF!</definedName>
    <definedName name="_____________________BTS19" localSheetId="7">#REF!</definedName>
    <definedName name="_____________________BTS19" localSheetId="0">#REF!</definedName>
    <definedName name="_____________________BTS19">#REF!</definedName>
    <definedName name="_____________________BTS2" localSheetId="2">#REF!</definedName>
    <definedName name="_____________________BTS2" localSheetId="7">#REF!</definedName>
    <definedName name="_____________________BTS2" localSheetId="0">#REF!</definedName>
    <definedName name="_____________________BTS2">#REF!</definedName>
    <definedName name="_____________________BTS20" localSheetId="2">#REF!</definedName>
    <definedName name="_____________________BTS20" localSheetId="7">#REF!</definedName>
    <definedName name="_____________________BTS20" localSheetId="0">#REF!</definedName>
    <definedName name="_____________________BTS20">#REF!</definedName>
    <definedName name="_____________________BTS21" localSheetId="2">#REF!</definedName>
    <definedName name="_____________________BTS21" localSheetId="7">#REF!</definedName>
    <definedName name="_____________________BTS21" localSheetId="0">#REF!</definedName>
    <definedName name="_____________________BTS21">#REF!</definedName>
    <definedName name="_____________________BTS22" localSheetId="2">#REF!</definedName>
    <definedName name="_____________________BTS22" localSheetId="7">#REF!</definedName>
    <definedName name="_____________________BTS22" localSheetId="0">#REF!</definedName>
    <definedName name="_____________________BTS22">#REF!</definedName>
    <definedName name="_____________________BTS23" localSheetId="2">#REF!</definedName>
    <definedName name="_____________________BTS23" localSheetId="7">#REF!</definedName>
    <definedName name="_____________________BTS23" localSheetId="0">#REF!</definedName>
    <definedName name="_____________________BTS23">#REF!</definedName>
    <definedName name="_____________________BTS24" localSheetId="2">#REF!</definedName>
    <definedName name="_____________________BTS24" localSheetId="7">#REF!</definedName>
    <definedName name="_____________________BTS24" localSheetId="0">#REF!</definedName>
    <definedName name="_____________________BTS24">#REF!</definedName>
    <definedName name="_____________________BTS3" localSheetId="2">#REF!</definedName>
    <definedName name="_____________________BTS3" localSheetId="7">#REF!</definedName>
    <definedName name="_____________________BTS3" localSheetId="0">#REF!</definedName>
    <definedName name="_____________________BTS3">#REF!</definedName>
    <definedName name="_____________________BTS4" localSheetId="2">#REF!</definedName>
    <definedName name="_____________________BTS4" localSheetId="7">#REF!</definedName>
    <definedName name="_____________________BTS4" localSheetId="0">#REF!</definedName>
    <definedName name="_____________________BTS4">#REF!</definedName>
    <definedName name="_____________________BTS5" localSheetId="2">#REF!</definedName>
    <definedName name="_____________________BTS5" localSheetId="7">#REF!</definedName>
    <definedName name="_____________________BTS5" localSheetId="0">#REF!</definedName>
    <definedName name="_____________________BTS5">#REF!</definedName>
    <definedName name="_____________________BTS6" localSheetId="2">#REF!</definedName>
    <definedName name="_____________________BTS6" localSheetId="7">#REF!</definedName>
    <definedName name="_____________________BTS6" localSheetId="0">#REF!</definedName>
    <definedName name="_____________________BTS6">#REF!</definedName>
    <definedName name="_____________________BTS7" localSheetId="2">#REF!</definedName>
    <definedName name="_____________________BTS7" localSheetId="7">#REF!</definedName>
    <definedName name="_____________________BTS7" localSheetId="0">#REF!</definedName>
    <definedName name="_____________________BTS7">#REF!</definedName>
    <definedName name="_____________________BTS8" localSheetId="2">#REF!</definedName>
    <definedName name="_____________________BTS8" localSheetId="7">#REF!</definedName>
    <definedName name="_____________________BTS8" localSheetId="0">#REF!</definedName>
    <definedName name="_____________________BTS8">#REF!</definedName>
    <definedName name="_____________________BTS9" localSheetId="2">#REF!</definedName>
    <definedName name="_____________________BTS9" localSheetId="7">#REF!</definedName>
    <definedName name="_____________________BTS9" localSheetId="0">#REF!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 localSheetId="2">#REF!</definedName>
    <definedName name="_____________________GBS11" localSheetId="7">#REF!</definedName>
    <definedName name="_____________________GBS11" localSheetId="0">#REF!</definedName>
    <definedName name="_____________________GBS11">#REF!</definedName>
    <definedName name="_____________________GBS110" localSheetId="2">#REF!</definedName>
    <definedName name="_____________________GBS110" localSheetId="7">#REF!</definedName>
    <definedName name="_____________________GBS110" localSheetId="0">#REF!</definedName>
    <definedName name="_____________________GBS110">#REF!</definedName>
    <definedName name="_____________________GBS111" localSheetId="2">#REF!</definedName>
    <definedName name="_____________________GBS111" localSheetId="7">#REF!</definedName>
    <definedName name="_____________________GBS111" localSheetId="0">#REF!</definedName>
    <definedName name="_____________________GBS111">#REF!</definedName>
    <definedName name="_____________________GBS112" localSheetId="2">#REF!</definedName>
    <definedName name="_____________________GBS112" localSheetId="7">#REF!</definedName>
    <definedName name="_____________________GBS112" localSheetId="0">#REF!</definedName>
    <definedName name="_____________________GBS112">#REF!</definedName>
    <definedName name="_____________________GBS113" localSheetId="2">#REF!</definedName>
    <definedName name="_____________________GBS113" localSheetId="7">#REF!</definedName>
    <definedName name="_____________________GBS113" localSheetId="0">#REF!</definedName>
    <definedName name="_____________________GBS113">#REF!</definedName>
    <definedName name="_____________________GBS114" localSheetId="2">#REF!</definedName>
    <definedName name="_____________________GBS114" localSheetId="7">#REF!</definedName>
    <definedName name="_____________________GBS114" localSheetId="0">#REF!</definedName>
    <definedName name="_____________________GBS114">#REF!</definedName>
    <definedName name="_____________________GBS115" localSheetId="2">#REF!</definedName>
    <definedName name="_____________________GBS115" localSheetId="7">#REF!</definedName>
    <definedName name="_____________________GBS115" localSheetId="0">#REF!</definedName>
    <definedName name="_____________________GBS115">#REF!</definedName>
    <definedName name="_____________________GBS116" localSheetId="2">#REF!</definedName>
    <definedName name="_____________________GBS116" localSheetId="7">#REF!</definedName>
    <definedName name="_____________________GBS116" localSheetId="0">#REF!</definedName>
    <definedName name="_____________________GBS116">#REF!</definedName>
    <definedName name="_____________________GBS117" localSheetId="2">#REF!</definedName>
    <definedName name="_____________________GBS117" localSheetId="7">#REF!</definedName>
    <definedName name="_____________________GBS117" localSheetId="0">#REF!</definedName>
    <definedName name="_____________________GBS117">#REF!</definedName>
    <definedName name="_____________________GBS118" localSheetId="2">#REF!</definedName>
    <definedName name="_____________________GBS118" localSheetId="7">#REF!</definedName>
    <definedName name="_____________________GBS118" localSheetId="0">#REF!</definedName>
    <definedName name="_____________________GBS118">#REF!</definedName>
    <definedName name="_____________________GBS119" localSheetId="2">#REF!</definedName>
    <definedName name="_____________________GBS119" localSheetId="7">#REF!</definedName>
    <definedName name="_____________________GBS119" localSheetId="0">#REF!</definedName>
    <definedName name="_____________________GBS119">#REF!</definedName>
    <definedName name="_____________________GBS12" localSheetId="2">#REF!</definedName>
    <definedName name="_____________________GBS12" localSheetId="7">#REF!</definedName>
    <definedName name="_____________________GBS12" localSheetId="0">#REF!</definedName>
    <definedName name="_____________________GBS12">#REF!</definedName>
    <definedName name="_____________________GBS120" localSheetId="2">#REF!</definedName>
    <definedName name="_____________________GBS120" localSheetId="7">#REF!</definedName>
    <definedName name="_____________________GBS120" localSheetId="0">#REF!</definedName>
    <definedName name="_____________________GBS120">#REF!</definedName>
    <definedName name="_____________________GBS121" localSheetId="2">#REF!</definedName>
    <definedName name="_____________________GBS121" localSheetId="7">#REF!</definedName>
    <definedName name="_____________________GBS121" localSheetId="0">#REF!</definedName>
    <definedName name="_____________________GBS121">#REF!</definedName>
    <definedName name="_____________________GBS122" localSheetId="2">#REF!</definedName>
    <definedName name="_____________________GBS122" localSheetId="7">#REF!</definedName>
    <definedName name="_____________________GBS122" localSheetId="0">#REF!</definedName>
    <definedName name="_____________________GBS122">#REF!</definedName>
    <definedName name="_____________________GBS123" localSheetId="2">#REF!</definedName>
    <definedName name="_____________________GBS123" localSheetId="7">#REF!</definedName>
    <definedName name="_____________________GBS123" localSheetId="0">#REF!</definedName>
    <definedName name="_____________________GBS123">#REF!</definedName>
    <definedName name="_____________________GBS124" localSheetId="2">#REF!</definedName>
    <definedName name="_____________________GBS124" localSheetId="7">#REF!</definedName>
    <definedName name="_____________________GBS124" localSheetId="0">#REF!</definedName>
    <definedName name="_____________________GBS124">#REF!</definedName>
    <definedName name="_____________________GBS13" localSheetId="2">#REF!</definedName>
    <definedName name="_____________________GBS13" localSheetId="7">#REF!</definedName>
    <definedName name="_____________________GBS13" localSheetId="0">#REF!</definedName>
    <definedName name="_____________________GBS13">#REF!</definedName>
    <definedName name="_____________________GBS14" localSheetId="2">#REF!</definedName>
    <definedName name="_____________________GBS14" localSheetId="7">#REF!</definedName>
    <definedName name="_____________________GBS14" localSheetId="0">#REF!</definedName>
    <definedName name="_____________________GBS14">#REF!</definedName>
    <definedName name="_____________________GBS15" localSheetId="2">#REF!</definedName>
    <definedName name="_____________________GBS15" localSheetId="7">#REF!</definedName>
    <definedName name="_____________________GBS15" localSheetId="0">#REF!</definedName>
    <definedName name="_____________________GBS15">#REF!</definedName>
    <definedName name="_____________________GBS16" localSheetId="2">#REF!</definedName>
    <definedName name="_____________________GBS16" localSheetId="7">#REF!</definedName>
    <definedName name="_____________________GBS16" localSheetId="0">#REF!</definedName>
    <definedName name="_____________________GBS16">#REF!</definedName>
    <definedName name="_____________________GBS17" localSheetId="2">#REF!</definedName>
    <definedName name="_____________________GBS17" localSheetId="7">#REF!</definedName>
    <definedName name="_____________________GBS17" localSheetId="0">#REF!</definedName>
    <definedName name="_____________________GBS17">#REF!</definedName>
    <definedName name="_____________________GBS18" localSheetId="2">#REF!</definedName>
    <definedName name="_____________________GBS18" localSheetId="7">#REF!</definedName>
    <definedName name="_____________________GBS18" localSheetId="0">#REF!</definedName>
    <definedName name="_____________________GBS18">#REF!</definedName>
    <definedName name="_____________________GBS19" localSheetId="2">#REF!</definedName>
    <definedName name="_____________________GBS19" localSheetId="7">#REF!</definedName>
    <definedName name="_____________________GBS19" localSheetId="0">#REF!</definedName>
    <definedName name="_____________________GBS19">#REF!</definedName>
    <definedName name="_____________________GBS21" localSheetId="2">#REF!</definedName>
    <definedName name="_____________________GBS21" localSheetId="7">#REF!</definedName>
    <definedName name="_____________________GBS21" localSheetId="0">#REF!</definedName>
    <definedName name="_____________________GBS21">#REF!</definedName>
    <definedName name="_____________________GBS210" localSheetId="2">#REF!</definedName>
    <definedName name="_____________________GBS210" localSheetId="7">#REF!</definedName>
    <definedName name="_____________________GBS210" localSheetId="0">#REF!</definedName>
    <definedName name="_____________________GBS210">#REF!</definedName>
    <definedName name="_____________________GBS211" localSheetId="2">#REF!</definedName>
    <definedName name="_____________________GBS211" localSheetId="7">#REF!</definedName>
    <definedName name="_____________________GBS211" localSheetId="0">#REF!</definedName>
    <definedName name="_____________________GBS211">#REF!</definedName>
    <definedName name="_____________________GBS212" localSheetId="2">#REF!</definedName>
    <definedName name="_____________________GBS212" localSheetId="7">#REF!</definedName>
    <definedName name="_____________________GBS212" localSheetId="0">#REF!</definedName>
    <definedName name="_____________________GBS212">#REF!</definedName>
    <definedName name="_____________________GBS213" localSheetId="2">#REF!</definedName>
    <definedName name="_____________________GBS213" localSheetId="7">#REF!</definedName>
    <definedName name="_____________________GBS213" localSheetId="0">#REF!</definedName>
    <definedName name="_____________________GBS213">#REF!</definedName>
    <definedName name="_____________________GBS214" localSheetId="2">#REF!</definedName>
    <definedName name="_____________________GBS214" localSheetId="7">#REF!</definedName>
    <definedName name="_____________________GBS214" localSheetId="0">#REF!</definedName>
    <definedName name="_____________________GBS214">#REF!</definedName>
    <definedName name="_____________________GBS215" localSheetId="2">#REF!</definedName>
    <definedName name="_____________________GBS215" localSheetId="7">#REF!</definedName>
    <definedName name="_____________________GBS215" localSheetId="0">#REF!</definedName>
    <definedName name="_____________________GBS215">#REF!</definedName>
    <definedName name="_____________________GBS216" localSheetId="2">#REF!</definedName>
    <definedName name="_____________________GBS216" localSheetId="7">#REF!</definedName>
    <definedName name="_____________________GBS216" localSheetId="0">#REF!</definedName>
    <definedName name="_____________________GBS216">#REF!</definedName>
    <definedName name="_____________________GBS217" localSheetId="2">#REF!</definedName>
    <definedName name="_____________________GBS217" localSheetId="7">#REF!</definedName>
    <definedName name="_____________________GBS217" localSheetId="0">#REF!</definedName>
    <definedName name="_____________________GBS217">#REF!</definedName>
    <definedName name="_____________________GBS218" localSheetId="2">#REF!</definedName>
    <definedName name="_____________________GBS218" localSheetId="7">#REF!</definedName>
    <definedName name="_____________________GBS218" localSheetId="0">#REF!</definedName>
    <definedName name="_____________________GBS218">#REF!</definedName>
    <definedName name="_____________________GBS219" localSheetId="2">#REF!</definedName>
    <definedName name="_____________________GBS219" localSheetId="7">#REF!</definedName>
    <definedName name="_____________________GBS219" localSheetId="0">#REF!</definedName>
    <definedName name="_____________________GBS219">#REF!</definedName>
    <definedName name="_____________________GBS22" localSheetId="2">#REF!</definedName>
    <definedName name="_____________________GBS22" localSheetId="7">#REF!</definedName>
    <definedName name="_____________________GBS22" localSheetId="0">#REF!</definedName>
    <definedName name="_____________________GBS22">#REF!</definedName>
    <definedName name="_____________________GBS220" localSheetId="2">#REF!</definedName>
    <definedName name="_____________________GBS220" localSheetId="7">#REF!</definedName>
    <definedName name="_____________________GBS220" localSheetId="0">#REF!</definedName>
    <definedName name="_____________________GBS220">#REF!</definedName>
    <definedName name="_____________________GBS221" localSheetId="2">#REF!</definedName>
    <definedName name="_____________________GBS221" localSheetId="7">#REF!</definedName>
    <definedName name="_____________________GBS221" localSheetId="0">#REF!</definedName>
    <definedName name="_____________________GBS221">#REF!</definedName>
    <definedName name="_____________________GBS222" localSheetId="2">#REF!</definedName>
    <definedName name="_____________________GBS222" localSheetId="7">#REF!</definedName>
    <definedName name="_____________________GBS222" localSheetId="0">#REF!</definedName>
    <definedName name="_____________________GBS222">#REF!</definedName>
    <definedName name="_____________________GBS223" localSheetId="2">#REF!</definedName>
    <definedName name="_____________________GBS223" localSheetId="7">#REF!</definedName>
    <definedName name="_____________________GBS223" localSheetId="0">#REF!</definedName>
    <definedName name="_____________________GBS223">#REF!</definedName>
    <definedName name="_____________________GBS224" localSheetId="2">#REF!</definedName>
    <definedName name="_____________________GBS224" localSheetId="7">#REF!</definedName>
    <definedName name="_____________________GBS224" localSheetId="0">#REF!</definedName>
    <definedName name="_____________________GBS224">#REF!</definedName>
    <definedName name="_____________________GBS23" localSheetId="2">#REF!</definedName>
    <definedName name="_____________________GBS23" localSheetId="7">#REF!</definedName>
    <definedName name="_____________________GBS23" localSheetId="0">#REF!</definedName>
    <definedName name="_____________________GBS23">#REF!</definedName>
    <definedName name="_____________________GBS24" localSheetId="2">#REF!</definedName>
    <definedName name="_____________________GBS24" localSheetId="7">#REF!</definedName>
    <definedName name="_____________________GBS24" localSheetId="0">#REF!</definedName>
    <definedName name="_____________________GBS24">#REF!</definedName>
    <definedName name="_____________________GBS25" localSheetId="2">#REF!</definedName>
    <definedName name="_____________________GBS25" localSheetId="7">#REF!</definedName>
    <definedName name="_____________________GBS25" localSheetId="0">#REF!</definedName>
    <definedName name="_____________________GBS25">#REF!</definedName>
    <definedName name="_____________________GBS26" localSheetId="2">#REF!</definedName>
    <definedName name="_____________________GBS26" localSheetId="7">#REF!</definedName>
    <definedName name="_____________________GBS26" localSheetId="0">#REF!</definedName>
    <definedName name="_____________________GBS26">#REF!</definedName>
    <definedName name="_____________________GBS27" localSheetId="2">#REF!</definedName>
    <definedName name="_____________________GBS27" localSheetId="7">#REF!</definedName>
    <definedName name="_____________________GBS27" localSheetId="0">#REF!</definedName>
    <definedName name="_____________________GBS27">#REF!</definedName>
    <definedName name="_____________________GBS28" localSheetId="2">#REF!</definedName>
    <definedName name="_____________________GBS28" localSheetId="7">#REF!</definedName>
    <definedName name="_____________________GBS28" localSheetId="0">#REF!</definedName>
    <definedName name="_____________________GBS28">#REF!</definedName>
    <definedName name="_____________________GBS29" localSheetId="2">#REF!</definedName>
    <definedName name="_____________________GBS29" localSheetId="7">#REF!</definedName>
    <definedName name="_____________________GBS29" localSheetId="0">#REF!</definedName>
    <definedName name="_____________________GBS29">#REF!</definedName>
    <definedName name="_____________________imp1">[11]DATA_PRG!$H$245</definedName>
    <definedName name="_____________________knr2">NA()</definedName>
    <definedName name="_____________________l1">[3]leads!$A$3:$E$108</definedName>
    <definedName name="_____________________l12" localSheetId="2">#REF!</definedName>
    <definedName name="_____________________l12" localSheetId="7">#REF!</definedName>
    <definedName name="_____________________l12" localSheetId="0">#REF!</definedName>
    <definedName name="_____________________l12">#REF!</definedName>
    <definedName name="_____________________l2">[2]r!$F$29</definedName>
    <definedName name="_____________________l3" localSheetId="2">#REF!</definedName>
    <definedName name="_____________________l3" localSheetId="7">#REF!</definedName>
    <definedName name="_____________________l3" localSheetId="0">#REF!</definedName>
    <definedName name="_____________________l3">#REF!</definedName>
    <definedName name="_____________________l4">[4]Sheet1!$W$2:$Y$103</definedName>
    <definedName name="_____________________l5" localSheetId="2">#REF!</definedName>
    <definedName name="_____________________l5" localSheetId="7">#REF!</definedName>
    <definedName name="_____________________l5" localSheetId="0">#REF!</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 localSheetId="2">#REF!</definedName>
    <definedName name="_____________________lj600" localSheetId="7">#REF!</definedName>
    <definedName name="_____________________lj600" localSheetId="0">#REF!</definedName>
    <definedName name="_____________________lj600">#REF!</definedName>
    <definedName name="_____________________lj900" localSheetId="2">#REF!</definedName>
    <definedName name="_____________________lj900" localSheetId="7">#REF!</definedName>
    <definedName name="_____________________lj900" localSheetId="0">#REF!</definedName>
    <definedName name="_____________________lj900">#REF!</definedName>
    <definedName name="_____________________LL3" localSheetId="2">#REF!</definedName>
    <definedName name="_____________________LL3" localSheetId="7">#REF!</definedName>
    <definedName name="_____________________LL3" localSheetId="0">#REF!</definedName>
    <definedName name="_____________________LL3">#REF!</definedName>
    <definedName name="_____________________LSO24" localSheetId="2">[10]Lead!#REF!</definedName>
    <definedName name="_____________________LSO24" localSheetId="7">[10]Lead!#REF!</definedName>
    <definedName name="_____________________LSO24" localSheetId="0">[10]Lead!#REF!</definedName>
    <definedName name="_____________________LSO24">[10]Lead!#REF!</definedName>
    <definedName name="_____________________MA1" localSheetId="2">#REF!</definedName>
    <definedName name="_____________________MA1" localSheetId="7">#REF!</definedName>
    <definedName name="_____________________MA1" localSheetId="0">#REF!</definedName>
    <definedName name="_____________________MA1">#REF!</definedName>
    <definedName name="_____________________MA2" localSheetId="2">#REF!</definedName>
    <definedName name="_____________________MA2" localSheetId="7">#REF!</definedName>
    <definedName name="_____________________MA2" localSheetId="0">#REF!</definedName>
    <definedName name="_____________________MA2">#REF!</definedName>
    <definedName name="_____________________Met22" localSheetId="2">#REF!</definedName>
    <definedName name="_____________________Met22" localSheetId="7">#REF!</definedName>
    <definedName name="_____________________Met22" localSheetId="0">#REF!</definedName>
    <definedName name="_____________________Met22">#REF!</definedName>
    <definedName name="_____________________Met45" localSheetId="2">#REF!</definedName>
    <definedName name="_____________________Met45" localSheetId="7">#REF!</definedName>
    <definedName name="_____________________Met45" localSheetId="0">#REF!</definedName>
    <definedName name="_____________________Met45">#REF!</definedName>
    <definedName name="_____________________MEt55" localSheetId="2">#REF!</definedName>
    <definedName name="_____________________MEt55" localSheetId="7">#REF!</definedName>
    <definedName name="_____________________MEt55" localSheetId="0">#REF!</definedName>
    <definedName name="_____________________MEt55">#REF!</definedName>
    <definedName name="_____________________Met63" localSheetId="2">#REF!</definedName>
    <definedName name="_____________________Met63" localSheetId="7">#REF!</definedName>
    <definedName name="_____________________Met63" localSheetId="0">#REF!</definedName>
    <definedName name="_____________________Met63">#REF!</definedName>
    <definedName name="_____________________ML21" localSheetId="2">#REF!</definedName>
    <definedName name="_____________________ML21" localSheetId="7">#REF!</definedName>
    <definedName name="_____________________ML21" localSheetId="0">#REF!</definedName>
    <definedName name="_____________________ML21">#REF!</definedName>
    <definedName name="_____________________ML210" localSheetId="2">#REF!</definedName>
    <definedName name="_____________________ML210" localSheetId="7">#REF!</definedName>
    <definedName name="_____________________ML210" localSheetId="0">#REF!</definedName>
    <definedName name="_____________________ML210">#REF!</definedName>
    <definedName name="_____________________ML211" localSheetId="2">#REF!</definedName>
    <definedName name="_____________________ML211" localSheetId="7">#REF!</definedName>
    <definedName name="_____________________ML211" localSheetId="0">#REF!</definedName>
    <definedName name="_____________________ML211">#REF!</definedName>
    <definedName name="_____________________ML212" localSheetId="2">#REF!</definedName>
    <definedName name="_____________________ML212" localSheetId="7">#REF!</definedName>
    <definedName name="_____________________ML212" localSheetId="0">#REF!</definedName>
    <definedName name="_____________________ML212">#REF!</definedName>
    <definedName name="_____________________ML213" localSheetId="2">#REF!</definedName>
    <definedName name="_____________________ML213" localSheetId="7">#REF!</definedName>
    <definedName name="_____________________ML213" localSheetId="0">#REF!</definedName>
    <definedName name="_____________________ML213">#REF!</definedName>
    <definedName name="_____________________ML214" localSheetId="2">#REF!</definedName>
    <definedName name="_____________________ML214" localSheetId="7">#REF!</definedName>
    <definedName name="_____________________ML214" localSheetId="0">#REF!</definedName>
    <definedName name="_____________________ML214">#REF!</definedName>
    <definedName name="_____________________ML215" localSheetId="2">#REF!</definedName>
    <definedName name="_____________________ML215" localSheetId="7">#REF!</definedName>
    <definedName name="_____________________ML215" localSheetId="0">#REF!</definedName>
    <definedName name="_____________________ML215">#REF!</definedName>
    <definedName name="_____________________ML216" localSheetId="2">#REF!</definedName>
    <definedName name="_____________________ML216" localSheetId="7">#REF!</definedName>
    <definedName name="_____________________ML216" localSheetId="0">#REF!</definedName>
    <definedName name="_____________________ML216">#REF!</definedName>
    <definedName name="_____________________ML217" localSheetId="2">#REF!</definedName>
    <definedName name="_____________________ML217" localSheetId="7">#REF!</definedName>
    <definedName name="_____________________ML217" localSheetId="0">#REF!</definedName>
    <definedName name="_____________________ML217">#REF!</definedName>
    <definedName name="_____________________ML218" localSheetId="2">#REF!</definedName>
    <definedName name="_____________________ML218" localSheetId="7">#REF!</definedName>
    <definedName name="_____________________ML218" localSheetId="0">#REF!</definedName>
    <definedName name="_____________________ML218">#REF!</definedName>
    <definedName name="_____________________ML219" localSheetId="2">#REF!</definedName>
    <definedName name="_____________________ML219" localSheetId="7">#REF!</definedName>
    <definedName name="_____________________ML219" localSheetId="0">#REF!</definedName>
    <definedName name="_____________________ML219">#REF!</definedName>
    <definedName name="_____________________ML22" localSheetId="2">#REF!</definedName>
    <definedName name="_____________________ML22" localSheetId="7">#REF!</definedName>
    <definedName name="_____________________ML22" localSheetId="0">#REF!</definedName>
    <definedName name="_____________________ML22">#REF!</definedName>
    <definedName name="_____________________ML220" localSheetId="2">#REF!</definedName>
    <definedName name="_____________________ML220" localSheetId="7">#REF!</definedName>
    <definedName name="_____________________ML220" localSheetId="0">#REF!</definedName>
    <definedName name="_____________________ML220">#REF!</definedName>
    <definedName name="_____________________ML221" localSheetId="2">#REF!</definedName>
    <definedName name="_____________________ML221" localSheetId="7">#REF!</definedName>
    <definedName name="_____________________ML221" localSheetId="0">#REF!</definedName>
    <definedName name="_____________________ML221">#REF!</definedName>
    <definedName name="_____________________ML222" localSheetId="2">#REF!</definedName>
    <definedName name="_____________________ML222" localSheetId="7">#REF!</definedName>
    <definedName name="_____________________ML222" localSheetId="0">#REF!</definedName>
    <definedName name="_____________________ML222">#REF!</definedName>
    <definedName name="_____________________ML223" localSheetId="2">#REF!</definedName>
    <definedName name="_____________________ML223" localSheetId="7">#REF!</definedName>
    <definedName name="_____________________ML223" localSheetId="0">#REF!</definedName>
    <definedName name="_____________________ML223">#REF!</definedName>
    <definedName name="_____________________ML224" localSheetId="2">#REF!</definedName>
    <definedName name="_____________________ML224" localSheetId="7">#REF!</definedName>
    <definedName name="_____________________ML224" localSheetId="0">#REF!</definedName>
    <definedName name="_____________________ML224">#REF!</definedName>
    <definedName name="_____________________ML23" localSheetId="2">#REF!</definedName>
    <definedName name="_____________________ML23" localSheetId="7">#REF!</definedName>
    <definedName name="_____________________ML23" localSheetId="0">#REF!</definedName>
    <definedName name="_____________________ML23">#REF!</definedName>
    <definedName name="_____________________ML24" localSheetId="2">#REF!</definedName>
    <definedName name="_____________________ML24" localSheetId="7">#REF!</definedName>
    <definedName name="_____________________ML24" localSheetId="0">#REF!</definedName>
    <definedName name="_____________________ML24">#REF!</definedName>
    <definedName name="_____________________ML25" localSheetId="2">#REF!</definedName>
    <definedName name="_____________________ML25" localSheetId="7">#REF!</definedName>
    <definedName name="_____________________ML25" localSheetId="0">#REF!</definedName>
    <definedName name="_____________________ML25">#REF!</definedName>
    <definedName name="_____________________ML26" localSheetId="2">#REF!</definedName>
    <definedName name="_____________________ML26" localSheetId="7">#REF!</definedName>
    <definedName name="_____________________ML26" localSheetId="0">#REF!</definedName>
    <definedName name="_____________________ML26">#REF!</definedName>
    <definedName name="_____________________ML27" localSheetId="2">#REF!</definedName>
    <definedName name="_____________________ML27" localSheetId="7">#REF!</definedName>
    <definedName name="_____________________ML27" localSheetId="0">#REF!</definedName>
    <definedName name="_____________________ML27">#REF!</definedName>
    <definedName name="_____________________ML28" localSheetId="2">#REF!</definedName>
    <definedName name="_____________________ML28" localSheetId="7">#REF!</definedName>
    <definedName name="_____________________ML28" localSheetId="0">#REF!</definedName>
    <definedName name="_____________________ML28">#REF!</definedName>
    <definedName name="_____________________ML29" localSheetId="2">#REF!</definedName>
    <definedName name="_____________________ML29" localSheetId="7">#REF!</definedName>
    <definedName name="_____________________ML29" localSheetId="0">#REF!</definedName>
    <definedName name="_____________________ML29">#REF!</definedName>
    <definedName name="_____________________ML31" localSheetId="2">#REF!</definedName>
    <definedName name="_____________________ML31" localSheetId="7">#REF!</definedName>
    <definedName name="_____________________ML31" localSheetId="0">#REF!</definedName>
    <definedName name="_____________________ML31">#REF!</definedName>
    <definedName name="_____________________ML310" localSheetId="2">#REF!</definedName>
    <definedName name="_____________________ML310" localSheetId="7">#REF!</definedName>
    <definedName name="_____________________ML310" localSheetId="0">#REF!</definedName>
    <definedName name="_____________________ML310">#REF!</definedName>
    <definedName name="_____________________ML311" localSheetId="2">#REF!</definedName>
    <definedName name="_____________________ML311" localSheetId="7">#REF!</definedName>
    <definedName name="_____________________ML311" localSheetId="0">#REF!</definedName>
    <definedName name="_____________________ML311">#REF!</definedName>
    <definedName name="_____________________ML312" localSheetId="2">#REF!</definedName>
    <definedName name="_____________________ML312" localSheetId="7">#REF!</definedName>
    <definedName name="_____________________ML312" localSheetId="0">#REF!</definedName>
    <definedName name="_____________________ML312">#REF!</definedName>
    <definedName name="_____________________ML313" localSheetId="2">#REF!</definedName>
    <definedName name="_____________________ML313" localSheetId="7">#REF!</definedName>
    <definedName name="_____________________ML313" localSheetId="0">#REF!</definedName>
    <definedName name="_____________________ML313">#REF!</definedName>
    <definedName name="_____________________ML314" localSheetId="2">#REF!</definedName>
    <definedName name="_____________________ML314" localSheetId="7">#REF!</definedName>
    <definedName name="_____________________ML314" localSheetId="0">#REF!</definedName>
    <definedName name="_____________________ML314">#REF!</definedName>
    <definedName name="_____________________ML315" localSheetId="2">#REF!</definedName>
    <definedName name="_____________________ML315" localSheetId="7">#REF!</definedName>
    <definedName name="_____________________ML315" localSheetId="0">#REF!</definedName>
    <definedName name="_____________________ML315">#REF!</definedName>
    <definedName name="_____________________ML316" localSheetId="2">#REF!</definedName>
    <definedName name="_____________________ML316" localSheetId="7">#REF!</definedName>
    <definedName name="_____________________ML316" localSheetId="0">#REF!</definedName>
    <definedName name="_____________________ML316">#REF!</definedName>
    <definedName name="_____________________ML317" localSheetId="2">#REF!</definedName>
    <definedName name="_____________________ML317" localSheetId="7">#REF!</definedName>
    <definedName name="_____________________ML317" localSheetId="0">#REF!</definedName>
    <definedName name="_____________________ML317">#REF!</definedName>
    <definedName name="_____________________ML318" localSheetId="2">#REF!</definedName>
    <definedName name="_____________________ML318" localSheetId="7">#REF!</definedName>
    <definedName name="_____________________ML318" localSheetId="0">#REF!</definedName>
    <definedName name="_____________________ML318">#REF!</definedName>
    <definedName name="_____________________ML319" localSheetId="2">#REF!</definedName>
    <definedName name="_____________________ML319" localSheetId="7">#REF!</definedName>
    <definedName name="_____________________ML319" localSheetId="0">#REF!</definedName>
    <definedName name="_____________________ML319">#REF!</definedName>
    <definedName name="_____________________ML32" localSheetId="2">#REF!</definedName>
    <definedName name="_____________________ML32" localSheetId="7">#REF!</definedName>
    <definedName name="_____________________ML32" localSheetId="0">#REF!</definedName>
    <definedName name="_____________________ML32">#REF!</definedName>
    <definedName name="_____________________ML320" localSheetId="2">#REF!</definedName>
    <definedName name="_____________________ML320" localSheetId="7">#REF!</definedName>
    <definedName name="_____________________ML320" localSheetId="0">#REF!</definedName>
    <definedName name="_____________________ML320">#REF!</definedName>
    <definedName name="_____________________ML321" localSheetId="2">#REF!</definedName>
    <definedName name="_____________________ML321" localSheetId="7">#REF!</definedName>
    <definedName name="_____________________ML321" localSheetId="0">#REF!</definedName>
    <definedName name="_____________________ML321">#REF!</definedName>
    <definedName name="_____________________ML322" localSheetId="2">#REF!</definedName>
    <definedName name="_____________________ML322" localSheetId="7">#REF!</definedName>
    <definedName name="_____________________ML322" localSheetId="0">#REF!</definedName>
    <definedName name="_____________________ML322">#REF!</definedName>
    <definedName name="_____________________ML323" localSheetId="2">#REF!</definedName>
    <definedName name="_____________________ML323" localSheetId="7">#REF!</definedName>
    <definedName name="_____________________ML323" localSheetId="0">#REF!</definedName>
    <definedName name="_____________________ML323">#REF!</definedName>
    <definedName name="_____________________ML324" localSheetId="2">#REF!</definedName>
    <definedName name="_____________________ML324" localSheetId="7">#REF!</definedName>
    <definedName name="_____________________ML324" localSheetId="0">#REF!</definedName>
    <definedName name="_____________________ML324">#REF!</definedName>
    <definedName name="_____________________ML33" localSheetId="2">#REF!</definedName>
    <definedName name="_____________________ML33" localSheetId="7">#REF!</definedName>
    <definedName name="_____________________ML33" localSheetId="0">#REF!</definedName>
    <definedName name="_____________________ML33">#REF!</definedName>
    <definedName name="_____________________ML34" localSheetId="2">#REF!</definedName>
    <definedName name="_____________________ML34" localSheetId="7">#REF!</definedName>
    <definedName name="_____________________ML34" localSheetId="0">#REF!</definedName>
    <definedName name="_____________________ML34">#REF!</definedName>
    <definedName name="_____________________ML35" localSheetId="2">#REF!</definedName>
    <definedName name="_____________________ML35" localSheetId="7">#REF!</definedName>
    <definedName name="_____________________ML35" localSheetId="0">#REF!</definedName>
    <definedName name="_____________________ML35">#REF!</definedName>
    <definedName name="_____________________ML36" localSheetId="2">#REF!</definedName>
    <definedName name="_____________________ML36" localSheetId="7">#REF!</definedName>
    <definedName name="_____________________ML36" localSheetId="0">#REF!</definedName>
    <definedName name="_____________________ML36">#REF!</definedName>
    <definedName name="_____________________ML37" localSheetId="2">#REF!</definedName>
    <definedName name="_____________________ML37" localSheetId="7">#REF!</definedName>
    <definedName name="_____________________ML37" localSheetId="0">#REF!</definedName>
    <definedName name="_____________________ML37">#REF!</definedName>
    <definedName name="_____________________ML38" localSheetId="2">#REF!</definedName>
    <definedName name="_____________________ML38" localSheetId="7">#REF!</definedName>
    <definedName name="_____________________ML38" localSheetId="0">#REF!</definedName>
    <definedName name="_____________________ML38">#REF!</definedName>
    <definedName name="_____________________ML39" localSheetId="2">#REF!</definedName>
    <definedName name="_____________________ML39" localSheetId="7">#REF!</definedName>
    <definedName name="_____________________ML39" localSheetId="0">#REF!</definedName>
    <definedName name="_____________________ML39">#REF!</definedName>
    <definedName name="_____________________ML7" localSheetId="2">#REF!</definedName>
    <definedName name="_____________________ML7" localSheetId="7">#REF!</definedName>
    <definedName name="_____________________ML7" localSheetId="0">#REF!</definedName>
    <definedName name="_____________________ML7">#REF!</definedName>
    <definedName name="_____________________ML8" localSheetId="2">#REF!</definedName>
    <definedName name="_____________________ML8" localSheetId="7">#REF!</definedName>
    <definedName name="_____________________ML8" localSheetId="0">#REF!</definedName>
    <definedName name="_____________________ML8">#REF!</definedName>
    <definedName name="_____________________ML9" localSheetId="2">#REF!</definedName>
    <definedName name="_____________________ML9" localSheetId="7">#REF!</definedName>
    <definedName name="_____________________ML9" localSheetId="0">#REF!</definedName>
    <definedName name="_____________________ML9">#REF!</definedName>
    <definedName name="_____________________mm1">[6]r!$F$4</definedName>
    <definedName name="_____________________mm1000" localSheetId="2">#REF!</definedName>
    <definedName name="_____________________mm1000" localSheetId="7">#REF!</definedName>
    <definedName name="_____________________mm1000" localSheetId="0">#REF!</definedName>
    <definedName name="_____________________mm1000">#REF!</definedName>
    <definedName name="_____________________mm11">[2]r!$F$4</definedName>
    <definedName name="_____________________mm111">[5]r!$F$4</definedName>
    <definedName name="_____________________mm600" localSheetId="2">#REF!</definedName>
    <definedName name="_____________________mm600" localSheetId="7">#REF!</definedName>
    <definedName name="_____________________mm600" localSheetId="0">#REF!</definedName>
    <definedName name="_____________________mm600">#REF!</definedName>
    <definedName name="_____________________mm800" localSheetId="2">#REF!</definedName>
    <definedName name="_____________________mm800" localSheetId="7">#REF!</definedName>
    <definedName name="_____________________mm800" localSheetId="0">#REF!</definedName>
    <definedName name="_____________________mm800">#REF!</definedName>
    <definedName name="_____________________PC1" localSheetId="2">#REF!</definedName>
    <definedName name="_____________________PC1" localSheetId="7">#REF!</definedName>
    <definedName name="_____________________PC1" localSheetId="0">#REF!</definedName>
    <definedName name="_____________________PC1">#REF!</definedName>
    <definedName name="_____________________PC10" localSheetId="2">#REF!</definedName>
    <definedName name="_____________________PC10" localSheetId="7">#REF!</definedName>
    <definedName name="_____________________PC10" localSheetId="0">#REF!</definedName>
    <definedName name="_____________________PC10">#REF!</definedName>
    <definedName name="_____________________PC11" localSheetId="2">#REF!</definedName>
    <definedName name="_____________________PC11" localSheetId="7">#REF!</definedName>
    <definedName name="_____________________PC11" localSheetId="0">#REF!</definedName>
    <definedName name="_____________________PC11">#REF!</definedName>
    <definedName name="_____________________PC12" localSheetId="2">#REF!</definedName>
    <definedName name="_____________________PC12" localSheetId="7">#REF!</definedName>
    <definedName name="_____________________PC12" localSheetId="0">#REF!</definedName>
    <definedName name="_____________________PC12">#REF!</definedName>
    <definedName name="_____________________PC13" localSheetId="2">#REF!</definedName>
    <definedName name="_____________________PC13" localSheetId="7">#REF!</definedName>
    <definedName name="_____________________PC13" localSheetId="0">#REF!</definedName>
    <definedName name="_____________________PC13">#REF!</definedName>
    <definedName name="_____________________PC14" localSheetId="2">#REF!</definedName>
    <definedName name="_____________________PC14" localSheetId="7">#REF!</definedName>
    <definedName name="_____________________PC14" localSheetId="0">#REF!</definedName>
    <definedName name="_____________________PC14">#REF!</definedName>
    <definedName name="_____________________PC15" localSheetId="2">#REF!</definedName>
    <definedName name="_____________________PC15" localSheetId="7">#REF!</definedName>
    <definedName name="_____________________PC15" localSheetId="0">#REF!</definedName>
    <definedName name="_____________________PC15">#REF!</definedName>
    <definedName name="_____________________PC16" localSheetId="2">#REF!</definedName>
    <definedName name="_____________________PC16" localSheetId="7">#REF!</definedName>
    <definedName name="_____________________PC16" localSheetId="0">#REF!</definedName>
    <definedName name="_____________________PC16">#REF!</definedName>
    <definedName name="_____________________PC17" localSheetId="2">#REF!</definedName>
    <definedName name="_____________________PC17" localSheetId="7">#REF!</definedName>
    <definedName name="_____________________PC17" localSheetId="0">#REF!</definedName>
    <definedName name="_____________________PC17">#REF!</definedName>
    <definedName name="_____________________PC18" localSheetId="2">#REF!</definedName>
    <definedName name="_____________________PC18" localSheetId="7">#REF!</definedName>
    <definedName name="_____________________PC18" localSheetId="0">#REF!</definedName>
    <definedName name="_____________________PC18">#REF!</definedName>
    <definedName name="_____________________PC19" localSheetId="2">#REF!</definedName>
    <definedName name="_____________________PC19" localSheetId="7">#REF!</definedName>
    <definedName name="_____________________PC19" localSheetId="0">#REF!</definedName>
    <definedName name="_____________________PC19">#REF!</definedName>
    <definedName name="_____________________pc2" localSheetId="2">#REF!</definedName>
    <definedName name="_____________________pc2" localSheetId="7">#REF!</definedName>
    <definedName name="_____________________pc2" localSheetId="0">#REF!</definedName>
    <definedName name="_____________________pc2">#REF!</definedName>
    <definedName name="_____________________PC20">NA()</definedName>
    <definedName name="_____________________PC21" localSheetId="2">#REF!</definedName>
    <definedName name="_____________________PC21" localSheetId="7">#REF!</definedName>
    <definedName name="_____________________PC21" localSheetId="0">#REF!</definedName>
    <definedName name="_____________________PC21">#REF!</definedName>
    <definedName name="_____________________PC22" localSheetId="2">#REF!</definedName>
    <definedName name="_____________________PC22" localSheetId="7">#REF!</definedName>
    <definedName name="_____________________PC22" localSheetId="0">#REF!</definedName>
    <definedName name="_____________________PC22">#REF!</definedName>
    <definedName name="_____________________PC23" localSheetId="2">#REF!</definedName>
    <definedName name="_____________________PC23" localSheetId="7">#REF!</definedName>
    <definedName name="_____________________PC23" localSheetId="0">#REF!</definedName>
    <definedName name="_____________________PC23">#REF!</definedName>
    <definedName name="_____________________PC24" localSheetId="2">#REF!</definedName>
    <definedName name="_____________________PC24" localSheetId="7">#REF!</definedName>
    <definedName name="_____________________PC24" localSheetId="0">#REF!</definedName>
    <definedName name="_____________________PC24">#REF!</definedName>
    <definedName name="_____________________PC3" localSheetId="2">#REF!</definedName>
    <definedName name="_____________________PC3" localSheetId="7">#REF!</definedName>
    <definedName name="_____________________PC3" localSheetId="0">#REF!</definedName>
    <definedName name="_____________________PC3">#REF!</definedName>
    <definedName name="_____________________PC4" localSheetId="2">#REF!</definedName>
    <definedName name="_____________________PC4" localSheetId="7">#REF!</definedName>
    <definedName name="_____________________PC4" localSheetId="0">#REF!</definedName>
    <definedName name="_____________________PC4">#REF!</definedName>
    <definedName name="_____________________PC5" localSheetId="2">#REF!</definedName>
    <definedName name="_____________________PC5" localSheetId="7">#REF!</definedName>
    <definedName name="_____________________PC5" localSheetId="0">#REF!</definedName>
    <definedName name="_____________________PC5">#REF!</definedName>
    <definedName name="_____________________PC6" localSheetId="2">#REF!</definedName>
    <definedName name="_____________________PC6" localSheetId="7">#REF!</definedName>
    <definedName name="_____________________PC6" localSheetId="0">#REF!</definedName>
    <definedName name="_____________________PC6">#REF!</definedName>
    <definedName name="_____________________pc600" localSheetId="2">#REF!</definedName>
    <definedName name="_____________________pc600" localSheetId="7">#REF!</definedName>
    <definedName name="_____________________pc600" localSheetId="0">#REF!</definedName>
    <definedName name="_____________________pc600">#REF!</definedName>
    <definedName name="_____________________PC7" localSheetId="2">#REF!</definedName>
    <definedName name="_____________________PC7" localSheetId="7">#REF!</definedName>
    <definedName name="_____________________PC7" localSheetId="0">#REF!</definedName>
    <definedName name="_____________________PC7">#REF!</definedName>
    <definedName name="_____________________PC8" localSheetId="2">#REF!</definedName>
    <definedName name="_____________________PC8" localSheetId="7">#REF!</definedName>
    <definedName name="_____________________PC8" localSheetId="0">#REF!</definedName>
    <definedName name="_____________________PC8">#REF!</definedName>
    <definedName name="_____________________PC9" localSheetId="2">#REF!</definedName>
    <definedName name="_____________________PC9" localSheetId="7">#REF!</definedName>
    <definedName name="_____________________PC9" localSheetId="0">#REF!</definedName>
    <definedName name="_____________________PC9">#REF!</definedName>
    <definedName name="_____________________pc900" localSheetId="2">#REF!</definedName>
    <definedName name="_____________________pc900" localSheetId="7">#REF!</definedName>
    <definedName name="_____________________pc900" localSheetId="0">#REF!</definedName>
    <definedName name="_____________________pc900">#REF!</definedName>
    <definedName name="_____________________pla4">[12]DATA_PRG!$H$269</definedName>
    <definedName name="_____________________pv2" localSheetId="2">#REF!</definedName>
    <definedName name="_____________________pv2" localSheetId="7">#REF!</definedName>
    <definedName name="_____________________pv2" localSheetId="0">#REF!</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 localSheetId="2">#REF!</definedName>
    <definedName name="_____________________var1" localSheetId="7">#REF!</definedName>
    <definedName name="_____________________var1" localSheetId="0">#REF!</definedName>
    <definedName name="_____________________var1">#REF!</definedName>
    <definedName name="_____________________var4" localSheetId="2">#REF!</definedName>
    <definedName name="_____________________var4" localSheetId="7">#REF!</definedName>
    <definedName name="_____________________var4" localSheetId="0">#REF!</definedName>
    <definedName name="_____________________var4">#REF!</definedName>
    <definedName name="_____________________vat1">NA()</definedName>
    <definedName name="____________________bla1">[1]leads!$H$7</definedName>
    <definedName name="____________________BSG100" localSheetId="2">#REF!</definedName>
    <definedName name="____________________BSG100" localSheetId="7">#REF!</definedName>
    <definedName name="____________________BSG100" localSheetId="0">#REF!</definedName>
    <definedName name="____________________BSG100">#REF!</definedName>
    <definedName name="____________________BSG150" localSheetId="2">#REF!</definedName>
    <definedName name="____________________BSG150" localSheetId="7">#REF!</definedName>
    <definedName name="____________________BSG150" localSheetId="0">#REF!</definedName>
    <definedName name="____________________BSG150">#REF!</definedName>
    <definedName name="____________________BSG5" localSheetId="2">#REF!</definedName>
    <definedName name="____________________BSG5" localSheetId="7">#REF!</definedName>
    <definedName name="____________________BSG5" localSheetId="0">#REF!</definedName>
    <definedName name="____________________BSG5">#REF!</definedName>
    <definedName name="____________________BSG75" localSheetId="2">#REF!</definedName>
    <definedName name="____________________BSG75" localSheetId="7">#REF!</definedName>
    <definedName name="____________________BSG75" localSheetId="0">#REF!</definedName>
    <definedName name="____________________BSG75">#REF!</definedName>
    <definedName name="____________________BTC1" localSheetId="2">#REF!</definedName>
    <definedName name="____________________BTC1" localSheetId="7">#REF!</definedName>
    <definedName name="____________________BTC1" localSheetId="0">#REF!</definedName>
    <definedName name="____________________BTC1">#REF!</definedName>
    <definedName name="____________________BTC10" localSheetId="2">#REF!</definedName>
    <definedName name="____________________BTC10" localSheetId="7">#REF!</definedName>
    <definedName name="____________________BTC10" localSheetId="0">#REF!</definedName>
    <definedName name="____________________BTC10">#REF!</definedName>
    <definedName name="____________________BTC11" localSheetId="2">#REF!</definedName>
    <definedName name="____________________BTC11" localSheetId="7">#REF!</definedName>
    <definedName name="____________________BTC11" localSheetId="0">#REF!</definedName>
    <definedName name="____________________BTC11">#REF!</definedName>
    <definedName name="____________________BTC12" localSheetId="2">#REF!</definedName>
    <definedName name="____________________BTC12" localSheetId="7">#REF!</definedName>
    <definedName name="____________________BTC12" localSheetId="0">#REF!</definedName>
    <definedName name="____________________BTC12">#REF!</definedName>
    <definedName name="____________________BTC13" localSheetId="2">#REF!</definedName>
    <definedName name="____________________BTC13" localSheetId="7">#REF!</definedName>
    <definedName name="____________________BTC13" localSheetId="0">#REF!</definedName>
    <definedName name="____________________BTC13">#REF!</definedName>
    <definedName name="____________________BTC14" localSheetId="2">#REF!</definedName>
    <definedName name="____________________BTC14" localSheetId="7">#REF!</definedName>
    <definedName name="____________________BTC14" localSheetId="0">#REF!</definedName>
    <definedName name="____________________BTC14">#REF!</definedName>
    <definedName name="____________________BTC15" localSheetId="2">#REF!</definedName>
    <definedName name="____________________BTC15" localSheetId="7">#REF!</definedName>
    <definedName name="____________________BTC15" localSheetId="0">#REF!</definedName>
    <definedName name="____________________BTC15">#REF!</definedName>
    <definedName name="____________________BTC16" localSheetId="2">#REF!</definedName>
    <definedName name="____________________BTC16" localSheetId="7">#REF!</definedName>
    <definedName name="____________________BTC16" localSheetId="0">#REF!</definedName>
    <definedName name="____________________BTC16">#REF!</definedName>
    <definedName name="____________________BTC17" localSheetId="2">#REF!</definedName>
    <definedName name="____________________BTC17" localSheetId="7">#REF!</definedName>
    <definedName name="____________________BTC17" localSheetId="0">#REF!</definedName>
    <definedName name="____________________BTC17">#REF!</definedName>
    <definedName name="____________________BTC18" localSheetId="2">#REF!</definedName>
    <definedName name="____________________BTC18" localSheetId="7">#REF!</definedName>
    <definedName name="____________________BTC18" localSheetId="0">#REF!</definedName>
    <definedName name="____________________BTC18">#REF!</definedName>
    <definedName name="____________________BTC19" localSheetId="2">#REF!</definedName>
    <definedName name="____________________BTC19" localSheetId="7">#REF!</definedName>
    <definedName name="____________________BTC19" localSheetId="0">#REF!</definedName>
    <definedName name="____________________BTC19">#REF!</definedName>
    <definedName name="____________________BTC2" localSheetId="2">#REF!</definedName>
    <definedName name="____________________BTC2" localSheetId="7">#REF!</definedName>
    <definedName name="____________________BTC2" localSheetId="0">#REF!</definedName>
    <definedName name="____________________BTC2">#REF!</definedName>
    <definedName name="____________________BTC20" localSheetId="2">#REF!</definedName>
    <definedName name="____________________BTC20" localSheetId="7">#REF!</definedName>
    <definedName name="____________________BTC20" localSheetId="0">#REF!</definedName>
    <definedName name="____________________BTC20">#REF!</definedName>
    <definedName name="____________________BTC21" localSheetId="2">#REF!</definedName>
    <definedName name="____________________BTC21" localSheetId="7">#REF!</definedName>
    <definedName name="____________________BTC21" localSheetId="0">#REF!</definedName>
    <definedName name="____________________BTC21">#REF!</definedName>
    <definedName name="____________________BTC22" localSheetId="2">#REF!</definedName>
    <definedName name="____________________BTC22" localSheetId="7">#REF!</definedName>
    <definedName name="____________________BTC22" localSheetId="0">#REF!</definedName>
    <definedName name="____________________BTC22">#REF!</definedName>
    <definedName name="____________________BTC23" localSheetId="2">#REF!</definedName>
    <definedName name="____________________BTC23" localSheetId="7">#REF!</definedName>
    <definedName name="____________________BTC23" localSheetId="0">#REF!</definedName>
    <definedName name="____________________BTC23">#REF!</definedName>
    <definedName name="____________________BTC24" localSheetId="2">#REF!</definedName>
    <definedName name="____________________BTC24" localSheetId="7">#REF!</definedName>
    <definedName name="____________________BTC24" localSheetId="0">#REF!</definedName>
    <definedName name="____________________BTC24">#REF!</definedName>
    <definedName name="____________________BTC3" localSheetId="2">#REF!</definedName>
    <definedName name="____________________BTC3" localSheetId="7">#REF!</definedName>
    <definedName name="____________________BTC3" localSheetId="0">#REF!</definedName>
    <definedName name="____________________BTC3">#REF!</definedName>
    <definedName name="____________________BTC4" localSheetId="2">#REF!</definedName>
    <definedName name="____________________BTC4" localSheetId="7">#REF!</definedName>
    <definedName name="____________________BTC4" localSheetId="0">#REF!</definedName>
    <definedName name="____________________BTC4">#REF!</definedName>
    <definedName name="____________________BTC5" localSheetId="2">#REF!</definedName>
    <definedName name="____________________BTC5" localSheetId="7">#REF!</definedName>
    <definedName name="____________________BTC5" localSheetId="0">#REF!</definedName>
    <definedName name="____________________BTC5">#REF!</definedName>
    <definedName name="____________________BTC6" localSheetId="2">#REF!</definedName>
    <definedName name="____________________BTC6" localSheetId="7">#REF!</definedName>
    <definedName name="____________________BTC6" localSheetId="0">#REF!</definedName>
    <definedName name="____________________BTC6">#REF!</definedName>
    <definedName name="____________________BTC7" localSheetId="2">#REF!</definedName>
    <definedName name="____________________BTC7" localSheetId="7">#REF!</definedName>
    <definedName name="____________________BTC7" localSheetId="0">#REF!</definedName>
    <definedName name="____________________BTC7">#REF!</definedName>
    <definedName name="____________________BTC8" localSheetId="2">#REF!</definedName>
    <definedName name="____________________BTC8" localSheetId="7">#REF!</definedName>
    <definedName name="____________________BTC8" localSheetId="0">#REF!</definedName>
    <definedName name="____________________BTC8">#REF!</definedName>
    <definedName name="____________________BTC9" localSheetId="2">#REF!</definedName>
    <definedName name="____________________BTC9" localSheetId="7">#REF!</definedName>
    <definedName name="____________________BTC9" localSheetId="0">#REF!</definedName>
    <definedName name="____________________BTC9">#REF!</definedName>
    <definedName name="____________________BTR1" localSheetId="2">#REF!</definedName>
    <definedName name="____________________BTR1" localSheetId="7">#REF!</definedName>
    <definedName name="____________________BTR1" localSheetId="0">#REF!</definedName>
    <definedName name="____________________BTR1">#REF!</definedName>
    <definedName name="____________________BTR10" localSheetId="2">#REF!</definedName>
    <definedName name="____________________BTR10" localSheetId="7">#REF!</definedName>
    <definedName name="____________________BTR10" localSheetId="0">#REF!</definedName>
    <definedName name="____________________BTR10">#REF!</definedName>
    <definedName name="____________________BTR11" localSheetId="2">#REF!</definedName>
    <definedName name="____________________BTR11" localSheetId="7">#REF!</definedName>
    <definedName name="____________________BTR11" localSheetId="0">#REF!</definedName>
    <definedName name="____________________BTR11">#REF!</definedName>
    <definedName name="____________________BTR12" localSheetId="2">#REF!</definedName>
    <definedName name="____________________BTR12" localSheetId="7">#REF!</definedName>
    <definedName name="____________________BTR12" localSheetId="0">#REF!</definedName>
    <definedName name="____________________BTR12">#REF!</definedName>
    <definedName name="____________________BTR13" localSheetId="2">#REF!</definedName>
    <definedName name="____________________BTR13" localSheetId="7">#REF!</definedName>
    <definedName name="____________________BTR13" localSheetId="0">#REF!</definedName>
    <definedName name="____________________BTR13">#REF!</definedName>
    <definedName name="____________________BTR14" localSheetId="2">#REF!</definedName>
    <definedName name="____________________BTR14" localSheetId="7">#REF!</definedName>
    <definedName name="____________________BTR14" localSheetId="0">#REF!</definedName>
    <definedName name="____________________BTR14">#REF!</definedName>
    <definedName name="____________________BTR15" localSheetId="2">#REF!</definedName>
    <definedName name="____________________BTR15" localSheetId="7">#REF!</definedName>
    <definedName name="____________________BTR15" localSheetId="0">#REF!</definedName>
    <definedName name="____________________BTR15">#REF!</definedName>
    <definedName name="____________________BTR16" localSheetId="2">#REF!</definedName>
    <definedName name="____________________BTR16" localSheetId="7">#REF!</definedName>
    <definedName name="____________________BTR16" localSheetId="0">#REF!</definedName>
    <definedName name="____________________BTR16">#REF!</definedName>
    <definedName name="____________________BTR17" localSheetId="2">#REF!</definedName>
    <definedName name="____________________BTR17" localSheetId="7">#REF!</definedName>
    <definedName name="____________________BTR17" localSheetId="0">#REF!</definedName>
    <definedName name="____________________BTR17">#REF!</definedName>
    <definedName name="____________________BTR18" localSheetId="2">#REF!</definedName>
    <definedName name="____________________BTR18" localSheetId="7">#REF!</definedName>
    <definedName name="____________________BTR18" localSheetId="0">#REF!</definedName>
    <definedName name="____________________BTR18">#REF!</definedName>
    <definedName name="____________________BTR19" localSheetId="2">#REF!</definedName>
    <definedName name="____________________BTR19" localSheetId="7">#REF!</definedName>
    <definedName name="____________________BTR19" localSheetId="0">#REF!</definedName>
    <definedName name="____________________BTR19">#REF!</definedName>
    <definedName name="____________________BTR2" localSheetId="2">#REF!</definedName>
    <definedName name="____________________BTR2" localSheetId="7">#REF!</definedName>
    <definedName name="____________________BTR2" localSheetId="0">#REF!</definedName>
    <definedName name="____________________BTR2">#REF!</definedName>
    <definedName name="____________________BTR20" localSheetId="2">#REF!</definedName>
    <definedName name="____________________BTR20" localSheetId="7">#REF!</definedName>
    <definedName name="____________________BTR20" localSheetId="0">#REF!</definedName>
    <definedName name="____________________BTR20">#REF!</definedName>
    <definedName name="____________________BTR21" localSheetId="2">#REF!</definedName>
    <definedName name="____________________BTR21" localSheetId="7">#REF!</definedName>
    <definedName name="____________________BTR21" localSheetId="0">#REF!</definedName>
    <definedName name="____________________BTR21">#REF!</definedName>
    <definedName name="____________________BTR22" localSheetId="2">#REF!</definedName>
    <definedName name="____________________BTR22" localSheetId="7">#REF!</definedName>
    <definedName name="____________________BTR22" localSheetId="0">#REF!</definedName>
    <definedName name="____________________BTR22">#REF!</definedName>
    <definedName name="____________________BTR23" localSheetId="2">#REF!</definedName>
    <definedName name="____________________BTR23" localSheetId="7">#REF!</definedName>
    <definedName name="____________________BTR23" localSheetId="0">#REF!</definedName>
    <definedName name="____________________BTR23">#REF!</definedName>
    <definedName name="____________________BTR24" localSheetId="2">#REF!</definedName>
    <definedName name="____________________BTR24" localSheetId="7">#REF!</definedName>
    <definedName name="____________________BTR24" localSheetId="0">#REF!</definedName>
    <definedName name="____________________BTR24">#REF!</definedName>
    <definedName name="____________________BTR3" localSheetId="2">#REF!</definedName>
    <definedName name="____________________BTR3" localSheetId="7">#REF!</definedName>
    <definedName name="____________________BTR3" localSheetId="0">#REF!</definedName>
    <definedName name="____________________BTR3">#REF!</definedName>
    <definedName name="____________________BTR4" localSheetId="2">#REF!</definedName>
    <definedName name="____________________BTR4" localSheetId="7">#REF!</definedName>
    <definedName name="____________________BTR4" localSheetId="0">#REF!</definedName>
    <definedName name="____________________BTR4">#REF!</definedName>
    <definedName name="____________________BTR5" localSheetId="2">#REF!</definedName>
    <definedName name="____________________BTR5" localSheetId="7">#REF!</definedName>
    <definedName name="____________________BTR5" localSheetId="0">#REF!</definedName>
    <definedName name="____________________BTR5">#REF!</definedName>
    <definedName name="____________________BTR6" localSheetId="2">#REF!</definedName>
    <definedName name="____________________BTR6" localSheetId="7">#REF!</definedName>
    <definedName name="____________________BTR6" localSheetId="0">#REF!</definedName>
    <definedName name="____________________BTR6">#REF!</definedName>
    <definedName name="____________________BTR7" localSheetId="2">#REF!</definedName>
    <definedName name="____________________BTR7" localSheetId="7">#REF!</definedName>
    <definedName name="____________________BTR7" localSheetId="0">#REF!</definedName>
    <definedName name="____________________BTR7">#REF!</definedName>
    <definedName name="____________________BTR8" localSheetId="2">#REF!</definedName>
    <definedName name="____________________BTR8" localSheetId="7">#REF!</definedName>
    <definedName name="____________________BTR8" localSheetId="0">#REF!</definedName>
    <definedName name="____________________BTR8">#REF!</definedName>
    <definedName name="____________________BTR9" localSheetId="2">#REF!</definedName>
    <definedName name="____________________BTR9" localSheetId="7">#REF!</definedName>
    <definedName name="____________________BTR9" localSheetId="0">#REF!</definedName>
    <definedName name="____________________BTR9">#REF!</definedName>
    <definedName name="____________________BTS1" localSheetId="2">#REF!</definedName>
    <definedName name="____________________BTS1" localSheetId="7">#REF!</definedName>
    <definedName name="____________________BTS1" localSheetId="0">#REF!</definedName>
    <definedName name="____________________BTS1">#REF!</definedName>
    <definedName name="____________________BTS10" localSheetId="2">#REF!</definedName>
    <definedName name="____________________BTS10" localSheetId="7">#REF!</definedName>
    <definedName name="____________________BTS10" localSheetId="0">#REF!</definedName>
    <definedName name="____________________BTS10">#REF!</definedName>
    <definedName name="____________________BTS11" localSheetId="2">#REF!</definedName>
    <definedName name="____________________BTS11" localSheetId="7">#REF!</definedName>
    <definedName name="____________________BTS11" localSheetId="0">#REF!</definedName>
    <definedName name="____________________BTS11">#REF!</definedName>
    <definedName name="____________________BTS12" localSheetId="2">#REF!</definedName>
    <definedName name="____________________BTS12" localSheetId="7">#REF!</definedName>
    <definedName name="____________________BTS12" localSheetId="0">#REF!</definedName>
    <definedName name="____________________BTS12">#REF!</definedName>
    <definedName name="____________________BTS13" localSheetId="2">#REF!</definedName>
    <definedName name="____________________BTS13" localSheetId="7">#REF!</definedName>
    <definedName name="____________________BTS13" localSheetId="0">#REF!</definedName>
    <definedName name="____________________BTS13">#REF!</definedName>
    <definedName name="____________________BTS14" localSheetId="2">#REF!</definedName>
    <definedName name="____________________BTS14" localSheetId="7">#REF!</definedName>
    <definedName name="____________________BTS14" localSheetId="0">#REF!</definedName>
    <definedName name="____________________BTS14">#REF!</definedName>
    <definedName name="____________________BTS15" localSheetId="2">#REF!</definedName>
    <definedName name="____________________BTS15" localSheetId="7">#REF!</definedName>
    <definedName name="____________________BTS15" localSheetId="0">#REF!</definedName>
    <definedName name="____________________BTS15">#REF!</definedName>
    <definedName name="____________________BTS16" localSheetId="2">#REF!</definedName>
    <definedName name="____________________BTS16" localSheetId="7">#REF!</definedName>
    <definedName name="____________________BTS16" localSheetId="0">#REF!</definedName>
    <definedName name="____________________BTS16">#REF!</definedName>
    <definedName name="____________________BTS17" localSheetId="2">#REF!</definedName>
    <definedName name="____________________BTS17" localSheetId="7">#REF!</definedName>
    <definedName name="____________________BTS17" localSheetId="0">#REF!</definedName>
    <definedName name="____________________BTS17">#REF!</definedName>
    <definedName name="____________________BTS18" localSheetId="2">#REF!</definedName>
    <definedName name="____________________BTS18" localSheetId="7">#REF!</definedName>
    <definedName name="____________________BTS18" localSheetId="0">#REF!</definedName>
    <definedName name="____________________BTS18">#REF!</definedName>
    <definedName name="____________________BTS19" localSheetId="2">#REF!</definedName>
    <definedName name="____________________BTS19" localSheetId="7">#REF!</definedName>
    <definedName name="____________________BTS19" localSheetId="0">#REF!</definedName>
    <definedName name="____________________BTS19">#REF!</definedName>
    <definedName name="____________________BTS2" localSheetId="2">#REF!</definedName>
    <definedName name="____________________BTS2" localSheetId="7">#REF!</definedName>
    <definedName name="____________________BTS2" localSheetId="0">#REF!</definedName>
    <definedName name="____________________BTS2">#REF!</definedName>
    <definedName name="____________________BTS20" localSheetId="2">#REF!</definedName>
    <definedName name="____________________BTS20" localSheetId="7">#REF!</definedName>
    <definedName name="____________________BTS20" localSheetId="0">#REF!</definedName>
    <definedName name="____________________BTS20">#REF!</definedName>
    <definedName name="____________________BTS21" localSheetId="2">#REF!</definedName>
    <definedName name="____________________BTS21" localSheetId="7">#REF!</definedName>
    <definedName name="____________________BTS21" localSheetId="0">#REF!</definedName>
    <definedName name="____________________BTS21">#REF!</definedName>
    <definedName name="____________________BTS22" localSheetId="2">#REF!</definedName>
    <definedName name="____________________BTS22" localSheetId="7">#REF!</definedName>
    <definedName name="____________________BTS22" localSheetId="0">#REF!</definedName>
    <definedName name="____________________BTS22">#REF!</definedName>
    <definedName name="____________________BTS23" localSheetId="2">#REF!</definedName>
    <definedName name="____________________BTS23" localSheetId="7">#REF!</definedName>
    <definedName name="____________________BTS23" localSheetId="0">#REF!</definedName>
    <definedName name="____________________BTS23">#REF!</definedName>
    <definedName name="____________________BTS24" localSheetId="2">#REF!</definedName>
    <definedName name="____________________BTS24" localSheetId="7">#REF!</definedName>
    <definedName name="____________________BTS24" localSheetId="0">#REF!</definedName>
    <definedName name="____________________BTS24">#REF!</definedName>
    <definedName name="____________________BTS3" localSheetId="2">#REF!</definedName>
    <definedName name="____________________BTS3" localSheetId="7">#REF!</definedName>
    <definedName name="____________________BTS3" localSheetId="0">#REF!</definedName>
    <definedName name="____________________BTS3">#REF!</definedName>
    <definedName name="____________________BTS4" localSheetId="2">#REF!</definedName>
    <definedName name="____________________BTS4" localSheetId="7">#REF!</definedName>
    <definedName name="____________________BTS4" localSheetId="0">#REF!</definedName>
    <definedName name="____________________BTS4">#REF!</definedName>
    <definedName name="____________________BTS5" localSheetId="2">#REF!</definedName>
    <definedName name="____________________BTS5" localSheetId="7">#REF!</definedName>
    <definedName name="____________________BTS5" localSheetId="0">#REF!</definedName>
    <definedName name="____________________BTS5">#REF!</definedName>
    <definedName name="____________________BTS6" localSheetId="2">#REF!</definedName>
    <definedName name="____________________BTS6" localSheetId="7">#REF!</definedName>
    <definedName name="____________________BTS6" localSheetId="0">#REF!</definedName>
    <definedName name="____________________BTS6">#REF!</definedName>
    <definedName name="____________________BTS7" localSheetId="2">#REF!</definedName>
    <definedName name="____________________BTS7" localSheetId="7">#REF!</definedName>
    <definedName name="____________________BTS7" localSheetId="0">#REF!</definedName>
    <definedName name="____________________BTS7">#REF!</definedName>
    <definedName name="____________________BTS8" localSheetId="2">#REF!</definedName>
    <definedName name="____________________BTS8" localSheetId="7">#REF!</definedName>
    <definedName name="____________________BTS8" localSheetId="0">#REF!</definedName>
    <definedName name="____________________BTS8">#REF!</definedName>
    <definedName name="____________________BTS9" localSheetId="2">#REF!</definedName>
    <definedName name="____________________BTS9" localSheetId="7">#REF!</definedName>
    <definedName name="____________________BTS9" localSheetId="0">#REF!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 localSheetId="2">#REF!</definedName>
    <definedName name="____________________GBS11" localSheetId="7">#REF!</definedName>
    <definedName name="____________________GBS11" localSheetId="0">#REF!</definedName>
    <definedName name="____________________GBS11">#REF!</definedName>
    <definedName name="____________________GBS110" localSheetId="2">#REF!</definedName>
    <definedName name="____________________GBS110" localSheetId="7">#REF!</definedName>
    <definedName name="____________________GBS110" localSheetId="0">#REF!</definedName>
    <definedName name="____________________GBS110">#REF!</definedName>
    <definedName name="____________________GBS111" localSheetId="2">#REF!</definedName>
    <definedName name="____________________GBS111" localSheetId="7">#REF!</definedName>
    <definedName name="____________________GBS111" localSheetId="0">#REF!</definedName>
    <definedName name="____________________GBS111">#REF!</definedName>
    <definedName name="____________________GBS112" localSheetId="2">#REF!</definedName>
    <definedName name="____________________GBS112" localSheetId="7">#REF!</definedName>
    <definedName name="____________________GBS112" localSheetId="0">#REF!</definedName>
    <definedName name="____________________GBS112">#REF!</definedName>
    <definedName name="____________________GBS113" localSheetId="2">#REF!</definedName>
    <definedName name="____________________GBS113" localSheetId="7">#REF!</definedName>
    <definedName name="____________________GBS113" localSheetId="0">#REF!</definedName>
    <definedName name="____________________GBS113">#REF!</definedName>
    <definedName name="____________________GBS114" localSheetId="2">#REF!</definedName>
    <definedName name="____________________GBS114" localSheetId="7">#REF!</definedName>
    <definedName name="____________________GBS114" localSheetId="0">#REF!</definedName>
    <definedName name="____________________GBS114">#REF!</definedName>
    <definedName name="____________________GBS115" localSheetId="2">#REF!</definedName>
    <definedName name="____________________GBS115" localSheetId="7">#REF!</definedName>
    <definedName name="____________________GBS115" localSheetId="0">#REF!</definedName>
    <definedName name="____________________GBS115">#REF!</definedName>
    <definedName name="____________________GBS116" localSheetId="2">#REF!</definedName>
    <definedName name="____________________GBS116" localSheetId="7">#REF!</definedName>
    <definedName name="____________________GBS116" localSheetId="0">#REF!</definedName>
    <definedName name="____________________GBS116">#REF!</definedName>
    <definedName name="____________________GBS117" localSheetId="2">#REF!</definedName>
    <definedName name="____________________GBS117" localSheetId="7">#REF!</definedName>
    <definedName name="____________________GBS117" localSheetId="0">#REF!</definedName>
    <definedName name="____________________GBS117">#REF!</definedName>
    <definedName name="____________________GBS118" localSheetId="2">#REF!</definedName>
    <definedName name="____________________GBS118" localSheetId="7">#REF!</definedName>
    <definedName name="____________________GBS118" localSheetId="0">#REF!</definedName>
    <definedName name="____________________GBS118">#REF!</definedName>
    <definedName name="____________________GBS119" localSheetId="2">#REF!</definedName>
    <definedName name="____________________GBS119" localSheetId="7">#REF!</definedName>
    <definedName name="____________________GBS119" localSheetId="0">#REF!</definedName>
    <definedName name="____________________GBS119">#REF!</definedName>
    <definedName name="____________________GBS12" localSheetId="2">#REF!</definedName>
    <definedName name="____________________GBS12" localSheetId="7">#REF!</definedName>
    <definedName name="____________________GBS12" localSheetId="0">#REF!</definedName>
    <definedName name="____________________GBS12">#REF!</definedName>
    <definedName name="____________________GBS120" localSheetId="2">#REF!</definedName>
    <definedName name="____________________GBS120" localSheetId="7">#REF!</definedName>
    <definedName name="____________________GBS120" localSheetId="0">#REF!</definedName>
    <definedName name="____________________GBS120">#REF!</definedName>
    <definedName name="____________________GBS121" localSheetId="2">#REF!</definedName>
    <definedName name="____________________GBS121" localSheetId="7">#REF!</definedName>
    <definedName name="____________________GBS121" localSheetId="0">#REF!</definedName>
    <definedName name="____________________GBS121">#REF!</definedName>
    <definedName name="____________________GBS122" localSheetId="2">#REF!</definedName>
    <definedName name="____________________GBS122" localSheetId="7">#REF!</definedName>
    <definedName name="____________________GBS122" localSheetId="0">#REF!</definedName>
    <definedName name="____________________GBS122">#REF!</definedName>
    <definedName name="____________________GBS123" localSheetId="2">#REF!</definedName>
    <definedName name="____________________GBS123" localSheetId="7">#REF!</definedName>
    <definedName name="____________________GBS123" localSheetId="0">#REF!</definedName>
    <definedName name="____________________GBS123">#REF!</definedName>
    <definedName name="____________________GBS124" localSheetId="2">#REF!</definedName>
    <definedName name="____________________GBS124" localSheetId="7">#REF!</definedName>
    <definedName name="____________________GBS124" localSheetId="0">#REF!</definedName>
    <definedName name="____________________GBS124">#REF!</definedName>
    <definedName name="____________________GBS13" localSheetId="2">#REF!</definedName>
    <definedName name="____________________GBS13" localSheetId="7">#REF!</definedName>
    <definedName name="____________________GBS13" localSheetId="0">#REF!</definedName>
    <definedName name="____________________GBS13">#REF!</definedName>
    <definedName name="____________________GBS14" localSheetId="2">#REF!</definedName>
    <definedName name="____________________GBS14" localSheetId="7">#REF!</definedName>
    <definedName name="____________________GBS14" localSheetId="0">#REF!</definedName>
    <definedName name="____________________GBS14">#REF!</definedName>
    <definedName name="____________________GBS15" localSheetId="2">#REF!</definedName>
    <definedName name="____________________GBS15" localSheetId="7">#REF!</definedName>
    <definedName name="____________________GBS15" localSheetId="0">#REF!</definedName>
    <definedName name="____________________GBS15">#REF!</definedName>
    <definedName name="____________________GBS16" localSheetId="2">#REF!</definedName>
    <definedName name="____________________GBS16" localSheetId="7">#REF!</definedName>
    <definedName name="____________________GBS16" localSheetId="0">#REF!</definedName>
    <definedName name="____________________GBS16">#REF!</definedName>
    <definedName name="____________________GBS17" localSheetId="2">#REF!</definedName>
    <definedName name="____________________GBS17" localSheetId="7">#REF!</definedName>
    <definedName name="____________________GBS17" localSheetId="0">#REF!</definedName>
    <definedName name="____________________GBS17">#REF!</definedName>
    <definedName name="____________________GBS18" localSheetId="2">#REF!</definedName>
    <definedName name="____________________GBS18" localSheetId="7">#REF!</definedName>
    <definedName name="____________________GBS18" localSheetId="0">#REF!</definedName>
    <definedName name="____________________GBS18">#REF!</definedName>
    <definedName name="____________________GBS19" localSheetId="2">#REF!</definedName>
    <definedName name="____________________GBS19" localSheetId="7">#REF!</definedName>
    <definedName name="____________________GBS19" localSheetId="0">#REF!</definedName>
    <definedName name="____________________GBS19">#REF!</definedName>
    <definedName name="____________________GBS21" localSheetId="2">#REF!</definedName>
    <definedName name="____________________GBS21" localSheetId="7">#REF!</definedName>
    <definedName name="____________________GBS21" localSheetId="0">#REF!</definedName>
    <definedName name="____________________GBS21">#REF!</definedName>
    <definedName name="____________________GBS210" localSheetId="2">#REF!</definedName>
    <definedName name="____________________GBS210" localSheetId="7">#REF!</definedName>
    <definedName name="____________________GBS210" localSheetId="0">#REF!</definedName>
    <definedName name="____________________GBS210">#REF!</definedName>
    <definedName name="____________________GBS211" localSheetId="2">#REF!</definedName>
    <definedName name="____________________GBS211" localSheetId="7">#REF!</definedName>
    <definedName name="____________________GBS211" localSheetId="0">#REF!</definedName>
    <definedName name="____________________GBS211">#REF!</definedName>
    <definedName name="____________________GBS212" localSheetId="2">#REF!</definedName>
    <definedName name="____________________GBS212" localSheetId="7">#REF!</definedName>
    <definedName name="____________________GBS212" localSheetId="0">#REF!</definedName>
    <definedName name="____________________GBS212">#REF!</definedName>
    <definedName name="____________________GBS213" localSheetId="2">#REF!</definedName>
    <definedName name="____________________GBS213" localSheetId="7">#REF!</definedName>
    <definedName name="____________________GBS213" localSheetId="0">#REF!</definedName>
    <definedName name="____________________GBS213">#REF!</definedName>
    <definedName name="____________________GBS214" localSheetId="2">#REF!</definedName>
    <definedName name="____________________GBS214" localSheetId="7">#REF!</definedName>
    <definedName name="____________________GBS214" localSheetId="0">#REF!</definedName>
    <definedName name="____________________GBS214">#REF!</definedName>
    <definedName name="____________________GBS215" localSheetId="2">#REF!</definedName>
    <definedName name="____________________GBS215" localSheetId="7">#REF!</definedName>
    <definedName name="____________________GBS215" localSheetId="0">#REF!</definedName>
    <definedName name="____________________GBS215">#REF!</definedName>
    <definedName name="____________________GBS216" localSheetId="2">#REF!</definedName>
    <definedName name="____________________GBS216" localSheetId="7">#REF!</definedName>
    <definedName name="____________________GBS216" localSheetId="0">#REF!</definedName>
    <definedName name="____________________GBS216">#REF!</definedName>
    <definedName name="____________________GBS217" localSheetId="2">#REF!</definedName>
    <definedName name="____________________GBS217" localSheetId="7">#REF!</definedName>
    <definedName name="____________________GBS217" localSheetId="0">#REF!</definedName>
    <definedName name="____________________GBS217">#REF!</definedName>
    <definedName name="____________________GBS218" localSheetId="2">#REF!</definedName>
    <definedName name="____________________GBS218" localSheetId="7">#REF!</definedName>
    <definedName name="____________________GBS218" localSheetId="0">#REF!</definedName>
    <definedName name="____________________GBS218">#REF!</definedName>
    <definedName name="____________________GBS219" localSheetId="2">#REF!</definedName>
    <definedName name="____________________GBS219" localSheetId="7">#REF!</definedName>
    <definedName name="____________________GBS219" localSheetId="0">#REF!</definedName>
    <definedName name="____________________GBS219">#REF!</definedName>
    <definedName name="____________________GBS22" localSheetId="2">#REF!</definedName>
    <definedName name="____________________GBS22" localSheetId="7">#REF!</definedName>
    <definedName name="____________________GBS22" localSheetId="0">#REF!</definedName>
    <definedName name="____________________GBS22">#REF!</definedName>
    <definedName name="____________________GBS220" localSheetId="2">#REF!</definedName>
    <definedName name="____________________GBS220" localSheetId="7">#REF!</definedName>
    <definedName name="____________________GBS220" localSheetId="0">#REF!</definedName>
    <definedName name="____________________GBS220">#REF!</definedName>
    <definedName name="____________________GBS221" localSheetId="2">#REF!</definedName>
    <definedName name="____________________GBS221" localSheetId="7">#REF!</definedName>
    <definedName name="____________________GBS221" localSheetId="0">#REF!</definedName>
    <definedName name="____________________GBS221">#REF!</definedName>
    <definedName name="____________________GBS222" localSheetId="2">#REF!</definedName>
    <definedName name="____________________GBS222" localSheetId="7">#REF!</definedName>
    <definedName name="____________________GBS222" localSheetId="0">#REF!</definedName>
    <definedName name="____________________GBS222">#REF!</definedName>
    <definedName name="____________________GBS223" localSheetId="2">#REF!</definedName>
    <definedName name="____________________GBS223" localSheetId="7">#REF!</definedName>
    <definedName name="____________________GBS223" localSheetId="0">#REF!</definedName>
    <definedName name="____________________GBS223">#REF!</definedName>
    <definedName name="____________________GBS224" localSheetId="2">#REF!</definedName>
    <definedName name="____________________GBS224" localSheetId="7">#REF!</definedName>
    <definedName name="____________________GBS224" localSheetId="0">#REF!</definedName>
    <definedName name="____________________GBS224">#REF!</definedName>
    <definedName name="____________________GBS23" localSheetId="2">#REF!</definedName>
    <definedName name="____________________GBS23" localSheetId="7">#REF!</definedName>
    <definedName name="____________________GBS23" localSheetId="0">#REF!</definedName>
    <definedName name="____________________GBS23">#REF!</definedName>
    <definedName name="____________________GBS24" localSheetId="2">#REF!</definedName>
    <definedName name="____________________GBS24" localSheetId="7">#REF!</definedName>
    <definedName name="____________________GBS24" localSheetId="0">#REF!</definedName>
    <definedName name="____________________GBS24">#REF!</definedName>
    <definedName name="____________________GBS25" localSheetId="2">#REF!</definedName>
    <definedName name="____________________GBS25" localSheetId="7">#REF!</definedName>
    <definedName name="____________________GBS25" localSheetId="0">#REF!</definedName>
    <definedName name="____________________GBS25">#REF!</definedName>
    <definedName name="____________________GBS26" localSheetId="2">#REF!</definedName>
    <definedName name="____________________GBS26" localSheetId="7">#REF!</definedName>
    <definedName name="____________________GBS26" localSheetId="0">#REF!</definedName>
    <definedName name="____________________GBS26">#REF!</definedName>
    <definedName name="____________________GBS27" localSheetId="2">#REF!</definedName>
    <definedName name="____________________GBS27" localSheetId="7">#REF!</definedName>
    <definedName name="____________________GBS27" localSheetId="0">#REF!</definedName>
    <definedName name="____________________GBS27">#REF!</definedName>
    <definedName name="____________________GBS28" localSheetId="2">#REF!</definedName>
    <definedName name="____________________GBS28" localSheetId="7">#REF!</definedName>
    <definedName name="____________________GBS28" localSheetId="0">#REF!</definedName>
    <definedName name="____________________GBS28">#REF!</definedName>
    <definedName name="____________________GBS29" localSheetId="2">#REF!</definedName>
    <definedName name="____________________GBS29" localSheetId="7">#REF!</definedName>
    <definedName name="____________________GBS29" localSheetId="0">#REF!</definedName>
    <definedName name="____________________GBS29">#REF!</definedName>
    <definedName name="____________________imp1">[11]DATA_PRG!$H$245</definedName>
    <definedName name="____________________knr2" localSheetId="2">#REF!</definedName>
    <definedName name="____________________knr2" localSheetId="7">#REF!</definedName>
    <definedName name="____________________knr2" localSheetId="0">#REF!</definedName>
    <definedName name="____________________knr2">#REF!</definedName>
    <definedName name="____________________l1">[3]leads!$A$3:$E$108</definedName>
    <definedName name="____________________l12" localSheetId="2">#REF!</definedName>
    <definedName name="____________________l12" localSheetId="7">#REF!</definedName>
    <definedName name="____________________l12" localSheetId="0">#REF!</definedName>
    <definedName name="____________________l12">#REF!</definedName>
    <definedName name="____________________l2">[2]r!$F$29</definedName>
    <definedName name="____________________l3" localSheetId="2">#REF!</definedName>
    <definedName name="____________________l3" localSheetId="7">#REF!</definedName>
    <definedName name="____________________l3" localSheetId="0">#REF!</definedName>
    <definedName name="____________________l3">#REF!</definedName>
    <definedName name="____________________l4">[4]Sheet1!$W$2:$Y$103</definedName>
    <definedName name="____________________l5" localSheetId="2">#REF!</definedName>
    <definedName name="____________________l5" localSheetId="7">#REF!</definedName>
    <definedName name="____________________l5" localSheetId="0">#REF!</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 localSheetId="2">#REF!</definedName>
    <definedName name="____________________lj600" localSheetId="7">#REF!</definedName>
    <definedName name="____________________lj600" localSheetId="0">#REF!</definedName>
    <definedName name="____________________lj600">#REF!</definedName>
    <definedName name="____________________lj900" localSheetId="2">#REF!</definedName>
    <definedName name="____________________lj900" localSheetId="7">#REF!</definedName>
    <definedName name="____________________lj900" localSheetId="0">#REF!</definedName>
    <definedName name="____________________lj900">#REF!</definedName>
    <definedName name="____________________LL3" localSheetId="2">#REF!</definedName>
    <definedName name="____________________LL3" localSheetId="7">#REF!</definedName>
    <definedName name="____________________LL3" localSheetId="0">#REF!</definedName>
    <definedName name="____________________LL3">#REF!</definedName>
    <definedName name="____________________LSO24" localSheetId="2">[10]Lead!#REF!</definedName>
    <definedName name="____________________LSO24" localSheetId="7">[10]Lead!#REF!</definedName>
    <definedName name="____________________LSO24" localSheetId="0">[10]Lead!#REF!</definedName>
    <definedName name="____________________LSO24">[10]Lead!#REF!</definedName>
    <definedName name="____________________MA1" localSheetId="2">#REF!</definedName>
    <definedName name="____________________MA1" localSheetId="7">#REF!</definedName>
    <definedName name="____________________MA1" localSheetId="0">#REF!</definedName>
    <definedName name="____________________MA1">#REF!</definedName>
    <definedName name="____________________MA2" localSheetId="2">#REF!</definedName>
    <definedName name="____________________MA2" localSheetId="7">#REF!</definedName>
    <definedName name="____________________MA2" localSheetId="0">#REF!</definedName>
    <definedName name="____________________MA2">#REF!</definedName>
    <definedName name="____________________Met22" localSheetId="2">#REF!</definedName>
    <definedName name="____________________Met22" localSheetId="7">#REF!</definedName>
    <definedName name="____________________Met22" localSheetId="0">#REF!</definedName>
    <definedName name="____________________Met22">#REF!</definedName>
    <definedName name="____________________Met45" localSheetId="2">#REF!</definedName>
    <definedName name="____________________Met45" localSheetId="7">#REF!</definedName>
    <definedName name="____________________Met45" localSheetId="0">#REF!</definedName>
    <definedName name="____________________Met45">#REF!</definedName>
    <definedName name="____________________MEt55" localSheetId="2">#REF!</definedName>
    <definedName name="____________________MEt55" localSheetId="7">#REF!</definedName>
    <definedName name="____________________MEt55" localSheetId="0">#REF!</definedName>
    <definedName name="____________________MEt55">#REF!</definedName>
    <definedName name="____________________Met63" localSheetId="2">#REF!</definedName>
    <definedName name="____________________Met63" localSheetId="7">#REF!</definedName>
    <definedName name="____________________Met63" localSheetId="0">#REF!</definedName>
    <definedName name="____________________Met63">#REF!</definedName>
    <definedName name="____________________ML21" localSheetId="2">#REF!</definedName>
    <definedName name="____________________ML21" localSheetId="7">#REF!</definedName>
    <definedName name="____________________ML21" localSheetId="0">#REF!</definedName>
    <definedName name="____________________ML21">#REF!</definedName>
    <definedName name="____________________ML210" localSheetId="2">#REF!</definedName>
    <definedName name="____________________ML210" localSheetId="7">#REF!</definedName>
    <definedName name="____________________ML210" localSheetId="0">#REF!</definedName>
    <definedName name="____________________ML210">#REF!</definedName>
    <definedName name="____________________ML211" localSheetId="2">#REF!</definedName>
    <definedName name="____________________ML211" localSheetId="7">#REF!</definedName>
    <definedName name="____________________ML211" localSheetId="0">#REF!</definedName>
    <definedName name="____________________ML211">#REF!</definedName>
    <definedName name="____________________ML212" localSheetId="2">#REF!</definedName>
    <definedName name="____________________ML212" localSheetId="7">#REF!</definedName>
    <definedName name="____________________ML212" localSheetId="0">#REF!</definedName>
    <definedName name="____________________ML212">#REF!</definedName>
    <definedName name="____________________ML213" localSheetId="2">#REF!</definedName>
    <definedName name="____________________ML213" localSheetId="7">#REF!</definedName>
    <definedName name="____________________ML213" localSheetId="0">#REF!</definedName>
    <definedName name="____________________ML213">#REF!</definedName>
    <definedName name="____________________ML214" localSheetId="2">#REF!</definedName>
    <definedName name="____________________ML214" localSheetId="7">#REF!</definedName>
    <definedName name="____________________ML214" localSheetId="0">#REF!</definedName>
    <definedName name="____________________ML214">#REF!</definedName>
    <definedName name="____________________ML215" localSheetId="2">#REF!</definedName>
    <definedName name="____________________ML215" localSheetId="7">#REF!</definedName>
    <definedName name="____________________ML215" localSheetId="0">#REF!</definedName>
    <definedName name="____________________ML215">#REF!</definedName>
    <definedName name="____________________ML216" localSheetId="2">#REF!</definedName>
    <definedName name="____________________ML216" localSheetId="7">#REF!</definedName>
    <definedName name="____________________ML216" localSheetId="0">#REF!</definedName>
    <definedName name="____________________ML216">#REF!</definedName>
    <definedName name="____________________ML217" localSheetId="2">#REF!</definedName>
    <definedName name="____________________ML217" localSheetId="7">#REF!</definedName>
    <definedName name="____________________ML217" localSheetId="0">#REF!</definedName>
    <definedName name="____________________ML217">#REF!</definedName>
    <definedName name="____________________ML218" localSheetId="2">#REF!</definedName>
    <definedName name="____________________ML218" localSheetId="7">#REF!</definedName>
    <definedName name="____________________ML218" localSheetId="0">#REF!</definedName>
    <definedName name="____________________ML218">#REF!</definedName>
    <definedName name="____________________ML219" localSheetId="2">#REF!</definedName>
    <definedName name="____________________ML219" localSheetId="7">#REF!</definedName>
    <definedName name="____________________ML219" localSheetId="0">#REF!</definedName>
    <definedName name="____________________ML219">#REF!</definedName>
    <definedName name="____________________ML22" localSheetId="2">#REF!</definedName>
    <definedName name="____________________ML22" localSheetId="7">#REF!</definedName>
    <definedName name="____________________ML22" localSheetId="0">#REF!</definedName>
    <definedName name="____________________ML22">#REF!</definedName>
    <definedName name="____________________ML220" localSheetId="2">#REF!</definedName>
    <definedName name="____________________ML220" localSheetId="7">#REF!</definedName>
    <definedName name="____________________ML220" localSheetId="0">#REF!</definedName>
    <definedName name="____________________ML220">#REF!</definedName>
    <definedName name="____________________ML221" localSheetId="2">#REF!</definedName>
    <definedName name="____________________ML221" localSheetId="7">#REF!</definedName>
    <definedName name="____________________ML221" localSheetId="0">#REF!</definedName>
    <definedName name="____________________ML221">#REF!</definedName>
    <definedName name="____________________ML222" localSheetId="2">#REF!</definedName>
    <definedName name="____________________ML222" localSheetId="7">#REF!</definedName>
    <definedName name="____________________ML222" localSheetId="0">#REF!</definedName>
    <definedName name="____________________ML222">#REF!</definedName>
    <definedName name="____________________ML223" localSheetId="2">#REF!</definedName>
    <definedName name="____________________ML223" localSheetId="7">#REF!</definedName>
    <definedName name="____________________ML223" localSheetId="0">#REF!</definedName>
    <definedName name="____________________ML223">#REF!</definedName>
    <definedName name="____________________ML224" localSheetId="2">#REF!</definedName>
    <definedName name="____________________ML224" localSheetId="7">#REF!</definedName>
    <definedName name="____________________ML224" localSheetId="0">#REF!</definedName>
    <definedName name="____________________ML224">#REF!</definedName>
    <definedName name="____________________ML23" localSheetId="2">#REF!</definedName>
    <definedName name="____________________ML23" localSheetId="7">#REF!</definedName>
    <definedName name="____________________ML23" localSheetId="0">#REF!</definedName>
    <definedName name="____________________ML23">#REF!</definedName>
    <definedName name="____________________ML24" localSheetId="2">#REF!</definedName>
    <definedName name="____________________ML24" localSheetId="7">#REF!</definedName>
    <definedName name="____________________ML24" localSheetId="0">#REF!</definedName>
    <definedName name="____________________ML24">#REF!</definedName>
    <definedName name="____________________ML25" localSheetId="2">#REF!</definedName>
    <definedName name="____________________ML25" localSheetId="7">#REF!</definedName>
    <definedName name="____________________ML25" localSheetId="0">#REF!</definedName>
    <definedName name="____________________ML25">#REF!</definedName>
    <definedName name="____________________ML26" localSheetId="2">#REF!</definedName>
    <definedName name="____________________ML26" localSheetId="7">#REF!</definedName>
    <definedName name="____________________ML26" localSheetId="0">#REF!</definedName>
    <definedName name="____________________ML26">#REF!</definedName>
    <definedName name="____________________ML27" localSheetId="2">#REF!</definedName>
    <definedName name="____________________ML27" localSheetId="7">#REF!</definedName>
    <definedName name="____________________ML27" localSheetId="0">#REF!</definedName>
    <definedName name="____________________ML27">#REF!</definedName>
    <definedName name="____________________ML28" localSheetId="2">#REF!</definedName>
    <definedName name="____________________ML28" localSheetId="7">#REF!</definedName>
    <definedName name="____________________ML28" localSheetId="0">#REF!</definedName>
    <definedName name="____________________ML28">#REF!</definedName>
    <definedName name="____________________ML29" localSheetId="2">#REF!</definedName>
    <definedName name="____________________ML29" localSheetId="7">#REF!</definedName>
    <definedName name="____________________ML29" localSheetId="0">#REF!</definedName>
    <definedName name="____________________ML29">#REF!</definedName>
    <definedName name="____________________ML31" localSheetId="2">#REF!</definedName>
    <definedName name="____________________ML31" localSheetId="7">#REF!</definedName>
    <definedName name="____________________ML31" localSheetId="0">#REF!</definedName>
    <definedName name="____________________ML31">#REF!</definedName>
    <definedName name="____________________ML310" localSheetId="2">#REF!</definedName>
    <definedName name="____________________ML310" localSheetId="7">#REF!</definedName>
    <definedName name="____________________ML310" localSheetId="0">#REF!</definedName>
    <definedName name="____________________ML310">#REF!</definedName>
    <definedName name="____________________ML311" localSheetId="2">#REF!</definedName>
    <definedName name="____________________ML311" localSheetId="7">#REF!</definedName>
    <definedName name="____________________ML311" localSheetId="0">#REF!</definedName>
    <definedName name="____________________ML311">#REF!</definedName>
    <definedName name="____________________ML312" localSheetId="2">#REF!</definedName>
    <definedName name="____________________ML312" localSheetId="7">#REF!</definedName>
    <definedName name="____________________ML312" localSheetId="0">#REF!</definedName>
    <definedName name="____________________ML312">#REF!</definedName>
    <definedName name="____________________ML313" localSheetId="2">#REF!</definedName>
    <definedName name="____________________ML313" localSheetId="7">#REF!</definedName>
    <definedName name="____________________ML313" localSheetId="0">#REF!</definedName>
    <definedName name="____________________ML313">#REF!</definedName>
    <definedName name="____________________ML314" localSheetId="2">#REF!</definedName>
    <definedName name="____________________ML314" localSheetId="7">#REF!</definedName>
    <definedName name="____________________ML314" localSheetId="0">#REF!</definedName>
    <definedName name="____________________ML314">#REF!</definedName>
    <definedName name="____________________ML315" localSheetId="2">#REF!</definedName>
    <definedName name="____________________ML315" localSheetId="7">#REF!</definedName>
    <definedName name="____________________ML315" localSheetId="0">#REF!</definedName>
    <definedName name="____________________ML315">#REF!</definedName>
    <definedName name="____________________ML316" localSheetId="2">#REF!</definedName>
    <definedName name="____________________ML316" localSheetId="7">#REF!</definedName>
    <definedName name="____________________ML316" localSheetId="0">#REF!</definedName>
    <definedName name="____________________ML316">#REF!</definedName>
    <definedName name="____________________ML317" localSheetId="2">#REF!</definedName>
    <definedName name="____________________ML317" localSheetId="7">#REF!</definedName>
    <definedName name="____________________ML317" localSheetId="0">#REF!</definedName>
    <definedName name="____________________ML317">#REF!</definedName>
    <definedName name="____________________ML318" localSheetId="2">#REF!</definedName>
    <definedName name="____________________ML318" localSheetId="7">#REF!</definedName>
    <definedName name="____________________ML318" localSheetId="0">#REF!</definedName>
    <definedName name="____________________ML318">#REF!</definedName>
    <definedName name="____________________ML319" localSheetId="2">#REF!</definedName>
    <definedName name="____________________ML319" localSheetId="7">#REF!</definedName>
    <definedName name="____________________ML319" localSheetId="0">#REF!</definedName>
    <definedName name="____________________ML319">#REF!</definedName>
    <definedName name="____________________ML32" localSheetId="2">#REF!</definedName>
    <definedName name="____________________ML32" localSheetId="7">#REF!</definedName>
    <definedName name="____________________ML32" localSheetId="0">#REF!</definedName>
    <definedName name="____________________ML32">#REF!</definedName>
    <definedName name="____________________ML320" localSheetId="2">#REF!</definedName>
    <definedName name="____________________ML320" localSheetId="7">#REF!</definedName>
    <definedName name="____________________ML320" localSheetId="0">#REF!</definedName>
    <definedName name="____________________ML320">#REF!</definedName>
    <definedName name="____________________ML321" localSheetId="2">#REF!</definedName>
    <definedName name="____________________ML321" localSheetId="7">#REF!</definedName>
    <definedName name="____________________ML321" localSheetId="0">#REF!</definedName>
    <definedName name="____________________ML321">#REF!</definedName>
    <definedName name="____________________ML322" localSheetId="2">#REF!</definedName>
    <definedName name="____________________ML322" localSheetId="7">#REF!</definedName>
    <definedName name="____________________ML322" localSheetId="0">#REF!</definedName>
    <definedName name="____________________ML322">#REF!</definedName>
    <definedName name="____________________ML323" localSheetId="2">#REF!</definedName>
    <definedName name="____________________ML323" localSheetId="7">#REF!</definedName>
    <definedName name="____________________ML323" localSheetId="0">#REF!</definedName>
    <definedName name="____________________ML323">#REF!</definedName>
    <definedName name="____________________ML324" localSheetId="2">#REF!</definedName>
    <definedName name="____________________ML324" localSheetId="7">#REF!</definedName>
    <definedName name="____________________ML324" localSheetId="0">#REF!</definedName>
    <definedName name="____________________ML324">#REF!</definedName>
    <definedName name="____________________ML33" localSheetId="2">#REF!</definedName>
    <definedName name="____________________ML33" localSheetId="7">#REF!</definedName>
    <definedName name="____________________ML33" localSheetId="0">#REF!</definedName>
    <definedName name="____________________ML33">#REF!</definedName>
    <definedName name="____________________ML34" localSheetId="2">#REF!</definedName>
    <definedName name="____________________ML34" localSheetId="7">#REF!</definedName>
    <definedName name="____________________ML34" localSheetId="0">#REF!</definedName>
    <definedName name="____________________ML34">#REF!</definedName>
    <definedName name="____________________ML35" localSheetId="2">#REF!</definedName>
    <definedName name="____________________ML35" localSheetId="7">#REF!</definedName>
    <definedName name="____________________ML35" localSheetId="0">#REF!</definedName>
    <definedName name="____________________ML35">#REF!</definedName>
    <definedName name="____________________ML36" localSheetId="2">#REF!</definedName>
    <definedName name="____________________ML36" localSheetId="7">#REF!</definedName>
    <definedName name="____________________ML36" localSheetId="0">#REF!</definedName>
    <definedName name="____________________ML36">#REF!</definedName>
    <definedName name="____________________ML37" localSheetId="2">#REF!</definedName>
    <definedName name="____________________ML37" localSheetId="7">#REF!</definedName>
    <definedName name="____________________ML37" localSheetId="0">#REF!</definedName>
    <definedName name="____________________ML37">#REF!</definedName>
    <definedName name="____________________ML38" localSheetId="2">#REF!</definedName>
    <definedName name="____________________ML38" localSheetId="7">#REF!</definedName>
    <definedName name="____________________ML38" localSheetId="0">#REF!</definedName>
    <definedName name="____________________ML38">#REF!</definedName>
    <definedName name="____________________ML39" localSheetId="2">#REF!</definedName>
    <definedName name="____________________ML39" localSheetId="7">#REF!</definedName>
    <definedName name="____________________ML39" localSheetId="0">#REF!</definedName>
    <definedName name="____________________ML39">#REF!</definedName>
    <definedName name="____________________ML7" localSheetId="2">#REF!</definedName>
    <definedName name="____________________ML7" localSheetId="7">#REF!</definedName>
    <definedName name="____________________ML7" localSheetId="0">#REF!</definedName>
    <definedName name="____________________ML7">#REF!</definedName>
    <definedName name="____________________ML8" localSheetId="2">#REF!</definedName>
    <definedName name="____________________ML8" localSheetId="7">#REF!</definedName>
    <definedName name="____________________ML8" localSheetId="0">#REF!</definedName>
    <definedName name="____________________ML8">#REF!</definedName>
    <definedName name="____________________ML9" localSheetId="2">#REF!</definedName>
    <definedName name="____________________ML9" localSheetId="7">#REF!</definedName>
    <definedName name="____________________ML9" localSheetId="0">#REF!</definedName>
    <definedName name="____________________ML9">#REF!</definedName>
    <definedName name="____________________mm1">[6]r!$F$4</definedName>
    <definedName name="____________________mm1000" localSheetId="2">#REF!</definedName>
    <definedName name="____________________mm1000" localSheetId="7">#REF!</definedName>
    <definedName name="____________________mm1000" localSheetId="0">#REF!</definedName>
    <definedName name="____________________mm1000">#REF!</definedName>
    <definedName name="____________________mm11">[2]r!$F$4</definedName>
    <definedName name="____________________mm111">[5]r!$F$4</definedName>
    <definedName name="____________________mm600" localSheetId="2">#REF!</definedName>
    <definedName name="____________________mm600" localSheetId="7">#REF!</definedName>
    <definedName name="____________________mm600" localSheetId="0">#REF!</definedName>
    <definedName name="____________________mm600">#REF!</definedName>
    <definedName name="____________________mm800" localSheetId="2">#REF!</definedName>
    <definedName name="____________________mm800" localSheetId="7">#REF!</definedName>
    <definedName name="____________________mm800" localSheetId="0">#REF!</definedName>
    <definedName name="____________________mm800">#REF!</definedName>
    <definedName name="____________________PC1" localSheetId="2">#REF!</definedName>
    <definedName name="____________________PC1" localSheetId="7">#REF!</definedName>
    <definedName name="____________________PC1" localSheetId="0">#REF!</definedName>
    <definedName name="____________________PC1">#REF!</definedName>
    <definedName name="____________________PC10" localSheetId="2">#REF!</definedName>
    <definedName name="____________________PC10" localSheetId="7">#REF!</definedName>
    <definedName name="____________________PC10" localSheetId="0">#REF!</definedName>
    <definedName name="____________________PC10">#REF!</definedName>
    <definedName name="____________________PC11" localSheetId="2">#REF!</definedName>
    <definedName name="____________________PC11" localSheetId="7">#REF!</definedName>
    <definedName name="____________________PC11" localSheetId="0">#REF!</definedName>
    <definedName name="____________________PC11">#REF!</definedName>
    <definedName name="____________________PC12" localSheetId="2">#REF!</definedName>
    <definedName name="____________________PC12" localSheetId="7">#REF!</definedName>
    <definedName name="____________________PC12" localSheetId="0">#REF!</definedName>
    <definedName name="____________________PC12">#REF!</definedName>
    <definedName name="____________________PC13" localSheetId="2">#REF!</definedName>
    <definedName name="____________________PC13" localSheetId="7">#REF!</definedName>
    <definedName name="____________________PC13" localSheetId="0">#REF!</definedName>
    <definedName name="____________________PC13">#REF!</definedName>
    <definedName name="____________________PC14" localSheetId="2">#REF!</definedName>
    <definedName name="____________________PC14" localSheetId="7">#REF!</definedName>
    <definedName name="____________________PC14" localSheetId="0">#REF!</definedName>
    <definedName name="____________________PC14">#REF!</definedName>
    <definedName name="____________________PC15" localSheetId="2">#REF!</definedName>
    <definedName name="____________________PC15" localSheetId="7">#REF!</definedName>
    <definedName name="____________________PC15" localSheetId="0">#REF!</definedName>
    <definedName name="____________________PC15">#REF!</definedName>
    <definedName name="____________________PC16" localSheetId="2">#REF!</definedName>
    <definedName name="____________________PC16" localSheetId="7">#REF!</definedName>
    <definedName name="____________________PC16" localSheetId="0">#REF!</definedName>
    <definedName name="____________________PC16">#REF!</definedName>
    <definedName name="____________________PC17" localSheetId="2">#REF!</definedName>
    <definedName name="____________________PC17" localSheetId="7">#REF!</definedName>
    <definedName name="____________________PC17" localSheetId="0">#REF!</definedName>
    <definedName name="____________________PC17">#REF!</definedName>
    <definedName name="____________________PC18" localSheetId="2">#REF!</definedName>
    <definedName name="____________________PC18" localSheetId="7">#REF!</definedName>
    <definedName name="____________________PC18" localSheetId="0">#REF!</definedName>
    <definedName name="____________________PC18">#REF!</definedName>
    <definedName name="____________________PC19" localSheetId="2">#REF!</definedName>
    <definedName name="____________________PC19" localSheetId="7">#REF!</definedName>
    <definedName name="____________________PC19" localSheetId="0">#REF!</definedName>
    <definedName name="____________________PC19">#REF!</definedName>
    <definedName name="____________________pc2" localSheetId="2">#REF!</definedName>
    <definedName name="____________________pc2" localSheetId="7">#REF!</definedName>
    <definedName name="____________________pc2" localSheetId="0">#REF!</definedName>
    <definedName name="____________________pc2">#REF!</definedName>
    <definedName name="____________________PC20">NA()</definedName>
    <definedName name="____________________PC21" localSheetId="2">#REF!</definedName>
    <definedName name="____________________PC21" localSheetId="7">#REF!</definedName>
    <definedName name="____________________PC21" localSheetId="0">#REF!</definedName>
    <definedName name="____________________PC21">#REF!</definedName>
    <definedName name="____________________PC22" localSheetId="2">#REF!</definedName>
    <definedName name="____________________PC22" localSheetId="7">#REF!</definedName>
    <definedName name="____________________PC22" localSheetId="0">#REF!</definedName>
    <definedName name="____________________PC22">#REF!</definedName>
    <definedName name="____________________PC23" localSheetId="2">#REF!</definedName>
    <definedName name="____________________PC23" localSheetId="7">#REF!</definedName>
    <definedName name="____________________PC23" localSheetId="0">#REF!</definedName>
    <definedName name="____________________PC23">#REF!</definedName>
    <definedName name="____________________PC24" localSheetId="2">#REF!</definedName>
    <definedName name="____________________PC24" localSheetId="7">#REF!</definedName>
    <definedName name="____________________PC24" localSheetId="0">#REF!</definedName>
    <definedName name="____________________PC24">#REF!</definedName>
    <definedName name="____________________PC3" localSheetId="2">#REF!</definedName>
    <definedName name="____________________PC3" localSheetId="7">#REF!</definedName>
    <definedName name="____________________PC3" localSheetId="0">#REF!</definedName>
    <definedName name="____________________PC3">#REF!</definedName>
    <definedName name="____________________PC4" localSheetId="2">#REF!</definedName>
    <definedName name="____________________PC4" localSheetId="7">#REF!</definedName>
    <definedName name="____________________PC4" localSheetId="0">#REF!</definedName>
    <definedName name="____________________PC4">#REF!</definedName>
    <definedName name="____________________PC5" localSheetId="2">#REF!</definedName>
    <definedName name="____________________PC5" localSheetId="7">#REF!</definedName>
    <definedName name="____________________PC5" localSheetId="0">#REF!</definedName>
    <definedName name="____________________PC5">#REF!</definedName>
    <definedName name="____________________PC6" localSheetId="2">#REF!</definedName>
    <definedName name="____________________PC6" localSheetId="7">#REF!</definedName>
    <definedName name="____________________PC6" localSheetId="0">#REF!</definedName>
    <definedName name="____________________PC6">#REF!</definedName>
    <definedName name="____________________pc600" localSheetId="2">#REF!</definedName>
    <definedName name="____________________pc600" localSheetId="7">#REF!</definedName>
    <definedName name="____________________pc600" localSheetId="0">#REF!</definedName>
    <definedName name="____________________pc600">#REF!</definedName>
    <definedName name="____________________PC7" localSheetId="2">#REF!</definedName>
    <definedName name="____________________PC7" localSheetId="7">#REF!</definedName>
    <definedName name="____________________PC7" localSheetId="0">#REF!</definedName>
    <definedName name="____________________PC7">#REF!</definedName>
    <definedName name="____________________PC8" localSheetId="2">#REF!</definedName>
    <definedName name="____________________PC8" localSheetId="7">#REF!</definedName>
    <definedName name="____________________PC8" localSheetId="0">#REF!</definedName>
    <definedName name="____________________PC8">#REF!</definedName>
    <definedName name="____________________PC9" localSheetId="2">#REF!</definedName>
    <definedName name="____________________PC9" localSheetId="7">#REF!</definedName>
    <definedName name="____________________PC9" localSheetId="0">#REF!</definedName>
    <definedName name="____________________PC9">#REF!</definedName>
    <definedName name="____________________pc900" localSheetId="2">#REF!</definedName>
    <definedName name="____________________pc900" localSheetId="7">#REF!</definedName>
    <definedName name="____________________pc900" localSheetId="0">#REF!</definedName>
    <definedName name="____________________pc900">#REF!</definedName>
    <definedName name="____________________pla4">[12]DATA_PRG!$H$269</definedName>
    <definedName name="____________________pv2" localSheetId="2">#REF!</definedName>
    <definedName name="____________________pv2" localSheetId="7">#REF!</definedName>
    <definedName name="____________________pv2" localSheetId="0">#REF!</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 localSheetId="2">#REF!</definedName>
    <definedName name="____________________var1" localSheetId="7">#REF!</definedName>
    <definedName name="____________________var1" localSheetId="0">#REF!</definedName>
    <definedName name="____________________var1">#REF!</definedName>
    <definedName name="____________________var4" localSheetId="2">#REF!</definedName>
    <definedName name="____________________var4" localSheetId="7">#REF!</definedName>
    <definedName name="____________________var4" localSheetId="0">#REF!</definedName>
    <definedName name="____________________var4">#REF!</definedName>
    <definedName name="____________________vat1">NA()</definedName>
    <definedName name="___________________bla1">[1]leads!$H$7</definedName>
    <definedName name="___________________BSG100" localSheetId="2">#REF!</definedName>
    <definedName name="___________________BSG100" localSheetId="7">#REF!</definedName>
    <definedName name="___________________BSG100" localSheetId="0">#REF!</definedName>
    <definedName name="___________________BSG100">#REF!</definedName>
    <definedName name="___________________BSG150" localSheetId="2">#REF!</definedName>
    <definedName name="___________________BSG150" localSheetId="7">#REF!</definedName>
    <definedName name="___________________BSG150" localSheetId="0">#REF!</definedName>
    <definedName name="___________________BSG150">#REF!</definedName>
    <definedName name="___________________BSG5" localSheetId="2">#REF!</definedName>
    <definedName name="___________________BSG5" localSheetId="7">#REF!</definedName>
    <definedName name="___________________BSG5" localSheetId="0">#REF!</definedName>
    <definedName name="___________________BSG5">#REF!</definedName>
    <definedName name="___________________BSG75" localSheetId="2">#REF!</definedName>
    <definedName name="___________________BSG75" localSheetId="7">#REF!</definedName>
    <definedName name="___________________BSG75" localSheetId="0">#REF!</definedName>
    <definedName name="___________________BSG75">#REF!</definedName>
    <definedName name="___________________BTC1" localSheetId="2">#REF!</definedName>
    <definedName name="___________________BTC1" localSheetId="7">#REF!</definedName>
    <definedName name="___________________BTC1" localSheetId="0">#REF!</definedName>
    <definedName name="___________________BTC1">#REF!</definedName>
    <definedName name="___________________BTC10" localSheetId="2">#REF!</definedName>
    <definedName name="___________________BTC10" localSheetId="7">#REF!</definedName>
    <definedName name="___________________BTC10" localSheetId="0">#REF!</definedName>
    <definedName name="___________________BTC10">#REF!</definedName>
    <definedName name="___________________BTC11" localSheetId="2">#REF!</definedName>
    <definedName name="___________________BTC11" localSheetId="7">#REF!</definedName>
    <definedName name="___________________BTC11" localSheetId="0">#REF!</definedName>
    <definedName name="___________________BTC11">#REF!</definedName>
    <definedName name="___________________BTC12" localSheetId="2">#REF!</definedName>
    <definedName name="___________________BTC12" localSheetId="7">#REF!</definedName>
    <definedName name="___________________BTC12" localSheetId="0">#REF!</definedName>
    <definedName name="___________________BTC12">#REF!</definedName>
    <definedName name="___________________BTC13" localSheetId="2">#REF!</definedName>
    <definedName name="___________________BTC13" localSheetId="7">#REF!</definedName>
    <definedName name="___________________BTC13" localSheetId="0">#REF!</definedName>
    <definedName name="___________________BTC13">#REF!</definedName>
    <definedName name="___________________BTC14" localSheetId="2">#REF!</definedName>
    <definedName name="___________________BTC14" localSheetId="7">#REF!</definedName>
    <definedName name="___________________BTC14" localSheetId="0">#REF!</definedName>
    <definedName name="___________________BTC14">#REF!</definedName>
    <definedName name="___________________BTC15" localSheetId="2">#REF!</definedName>
    <definedName name="___________________BTC15" localSheetId="7">#REF!</definedName>
    <definedName name="___________________BTC15" localSheetId="0">#REF!</definedName>
    <definedName name="___________________BTC15">#REF!</definedName>
    <definedName name="___________________BTC16" localSheetId="2">#REF!</definedName>
    <definedName name="___________________BTC16" localSheetId="7">#REF!</definedName>
    <definedName name="___________________BTC16" localSheetId="0">#REF!</definedName>
    <definedName name="___________________BTC16">#REF!</definedName>
    <definedName name="___________________BTC17" localSheetId="2">#REF!</definedName>
    <definedName name="___________________BTC17" localSheetId="7">#REF!</definedName>
    <definedName name="___________________BTC17" localSheetId="0">#REF!</definedName>
    <definedName name="___________________BTC17">#REF!</definedName>
    <definedName name="___________________BTC18" localSheetId="2">#REF!</definedName>
    <definedName name="___________________BTC18" localSheetId="7">#REF!</definedName>
    <definedName name="___________________BTC18" localSheetId="0">#REF!</definedName>
    <definedName name="___________________BTC18">#REF!</definedName>
    <definedName name="___________________BTC19" localSheetId="2">#REF!</definedName>
    <definedName name="___________________BTC19" localSheetId="7">#REF!</definedName>
    <definedName name="___________________BTC19" localSheetId="0">#REF!</definedName>
    <definedName name="___________________BTC19">#REF!</definedName>
    <definedName name="___________________BTC2" localSheetId="2">#REF!</definedName>
    <definedName name="___________________BTC2" localSheetId="7">#REF!</definedName>
    <definedName name="___________________BTC2" localSheetId="0">#REF!</definedName>
    <definedName name="___________________BTC2">#REF!</definedName>
    <definedName name="___________________BTC20" localSheetId="2">#REF!</definedName>
    <definedName name="___________________BTC20" localSheetId="7">#REF!</definedName>
    <definedName name="___________________BTC20" localSheetId="0">#REF!</definedName>
    <definedName name="___________________BTC20">#REF!</definedName>
    <definedName name="___________________BTC21" localSheetId="2">#REF!</definedName>
    <definedName name="___________________BTC21" localSheetId="7">#REF!</definedName>
    <definedName name="___________________BTC21" localSheetId="0">#REF!</definedName>
    <definedName name="___________________BTC21">#REF!</definedName>
    <definedName name="___________________BTC22" localSheetId="2">#REF!</definedName>
    <definedName name="___________________BTC22" localSheetId="7">#REF!</definedName>
    <definedName name="___________________BTC22" localSheetId="0">#REF!</definedName>
    <definedName name="___________________BTC22">#REF!</definedName>
    <definedName name="___________________BTC23" localSheetId="2">#REF!</definedName>
    <definedName name="___________________BTC23" localSheetId="7">#REF!</definedName>
    <definedName name="___________________BTC23" localSheetId="0">#REF!</definedName>
    <definedName name="___________________BTC23">#REF!</definedName>
    <definedName name="___________________BTC24" localSheetId="2">#REF!</definedName>
    <definedName name="___________________BTC24" localSheetId="7">#REF!</definedName>
    <definedName name="___________________BTC24" localSheetId="0">#REF!</definedName>
    <definedName name="___________________BTC24">#REF!</definedName>
    <definedName name="___________________BTC3" localSheetId="2">#REF!</definedName>
    <definedName name="___________________BTC3" localSheetId="7">#REF!</definedName>
    <definedName name="___________________BTC3" localSheetId="0">#REF!</definedName>
    <definedName name="___________________BTC3">#REF!</definedName>
    <definedName name="___________________BTC4" localSheetId="2">#REF!</definedName>
    <definedName name="___________________BTC4" localSheetId="7">#REF!</definedName>
    <definedName name="___________________BTC4" localSheetId="0">#REF!</definedName>
    <definedName name="___________________BTC4">#REF!</definedName>
    <definedName name="___________________BTC5" localSheetId="2">#REF!</definedName>
    <definedName name="___________________BTC5" localSheetId="7">#REF!</definedName>
    <definedName name="___________________BTC5" localSheetId="0">#REF!</definedName>
    <definedName name="___________________BTC5">#REF!</definedName>
    <definedName name="___________________BTC6" localSheetId="2">#REF!</definedName>
    <definedName name="___________________BTC6" localSheetId="7">#REF!</definedName>
    <definedName name="___________________BTC6" localSheetId="0">#REF!</definedName>
    <definedName name="___________________BTC6">#REF!</definedName>
    <definedName name="___________________BTC7" localSheetId="2">#REF!</definedName>
    <definedName name="___________________BTC7" localSheetId="7">#REF!</definedName>
    <definedName name="___________________BTC7" localSheetId="0">#REF!</definedName>
    <definedName name="___________________BTC7">#REF!</definedName>
    <definedName name="___________________BTC8" localSheetId="2">#REF!</definedName>
    <definedName name="___________________BTC8" localSheetId="7">#REF!</definedName>
    <definedName name="___________________BTC8" localSheetId="0">#REF!</definedName>
    <definedName name="___________________BTC8">#REF!</definedName>
    <definedName name="___________________BTC9" localSheetId="2">#REF!</definedName>
    <definedName name="___________________BTC9" localSheetId="7">#REF!</definedName>
    <definedName name="___________________BTC9" localSheetId="0">#REF!</definedName>
    <definedName name="___________________BTC9">#REF!</definedName>
    <definedName name="___________________BTR1" localSheetId="2">#REF!</definedName>
    <definedName name="___________________BTR1" localSheetId="7">#REF!</definedName>
    <definedName name="___________________BTR1" localSheetId="0">#REF!</definedName>
    <definedName name="___________________BTR1">#REF!</definedName>
    <definedName name="___________________BTR10" localSheetId="2">#REF!</definedName>
    <definedName name="___________________BTR10" localSheetId="7">#REF!</definedName>
    <definedName name="___________________BTR10" localSheetId="0">#REF!</definedName>
    <definedName name="___________________BTR10">#REF!</definedName>
    <definedName name="___________________BTR11" localSheetId="2">#REF!</definedName>
    <definedName name="___________________BTR11" localSheetId="7">#REF!</definedName>
    <definedName name="___________________BTR11" localSheetId="0">#REF!</definedName>
    <definedName name="___________________BTR11">#REF!</definedName>
    <definedName name="___________________BTR12" localSheetId="2">#REF!</definedName>
    <definedName name="___________________BTR12" localSheetId="7">#REF!</definedName>
    <definedName name="___________________BTR12" localSheetId="0">#REF!</definedName>
    <definedName name="___________________BTR12">#REF!</definedName>
    <definedName name="___________________BTR13" localSheetId="2">#REF!</definedName>
    <definedName name="___________________BTR13" localSheetId="7">#REF!</definedName>
    <definedName name="___________________BTR13" localSheetId="0">#REF!</definedName>
    <definedName name="___________________BTR13">#REF!</definedName>
    <definedName name="___________________BTR14" localSheetId="2">#REF!</definedName>
    <definedName name="___________________BTR14" localSheetId="7">#REF!</definedName>
    <definedName name="___________________BTR14" localSheetId="0">#REF!</definedName>
    <definedName name="___________________BTR14">#REF!</definedName>
    <definedName name="___________________BTR15" localSheetId="2">#REF!</definedName>
    <definedName name="___________________BTR15" localSheetId="7">#REF!</definedName>
    <definedName name="___________________BTR15" localSheetId="0">#REF!</definedName>
    <definedName name="___________________BTR15">#REF!</definedName>
    <definedName name="___________________BTR16" localSheetId="2">#REF!</definedName>
    <definedName name="___________________BTR16" localSheetId="7">#REF!</definedName>
    <definedName name="___________________BTR16" localSheetId="0">#REF!</definedName>
    <definedName name="___________________BTR16">#REF!</definedName>
    <definedName name="___________________BTR17" localSheetId="2">#REF!</definedName>
    <definedName name="___________________BTR17" localSheetId="7">#REF!</definedName>
    <definedName name="___________________BTR17" localSheetId="0">#REF!</definedName>
    <definedName name="___________________BTR17">#REF!</definedName>
    <definedName name="___________________BTR18" localSheetId="2">#REF!</definedName>
    <definedName name="___________________BTR18" localSheetId="7">#REF!</definedName>
    <definedName name="___________________BTR18" localSheetId="0">#REF!</definedName>
    <definedName name="___________________BTR18">#REF!</definedName>
    <definedName name="___________________BTR19" localSheetId="2">#REF!</definedName>
    <definedName name="___________________BTR19" localSheetId="7">#REF!</definedName>
    <definedName name="___________________BTR19" localSheetId="0">#REF!</definedName>
    <definedName name="___________________BTR19">#REF!</definedName>
    <definedName name="___________________BTR2" localSheetId="2">#REF!</definedName>
    <definedName name="___________________BTR2" localSheetId="7">#REF!</definedName>
    <definedName name="___________________BTR2" localSheetId="0">#REF!</definedName>
    <definedName name="___________________BTR2">#REF!</definedName>
    <definedName name="___________________BTR20" localSheetId="2">#REF!</definedName>
    <definedName name="___________________BTR20" localSheetId="7">#REF!</definedName>
    <definedName name="___________________BTR20" localSheetId="0">#REF!</definedName>
    <definedName name="___________________BTR20">#REF!</definedName>
    <definedName name="___________________BTR21" localSheetId="2">#REF!</definedName>
    <definedName name="___________________BTR21" localSheetId="7">#REF!</definedName>
    <definedName name="___________________BTR21" localSheetId="0">#REF!</definedName>
    <definedName name="___________________BTR21">#REF!</definedName>
    <definedName name="___________________BTR22" localSheetId="2">#REF!</definedName>
    <definedName name="___________________BTR22" localSheetId="7">#REF!</definedName>
    <definedName name="___________________BTR22" localSheetId="0">#REF!</definedName>
    <definedName name="___________________BTR22">#REF!</definedName>
    <definedName name="___________________BTR23" localSheetId="2">#REF!</definedName>
    <definedName name="___________________BTR23" localSheetId="7">#REF!</definedName>
    <definedName name="___________________BTR23" localSheetId="0">#REF!</definedName>
    <definedName name="___________________BTR23">#REF!</definedName>
    <definedName name="___________________BTR24" localSheetId="2">#REF!</definedName>
    <definedName name="___________________BTR24" localSheetId="7">#REF!</definedName>
    <definedName name="___________________BTR24" localSheetId="0">#REF!</definedName>
    <definedName name="___________________BTR24">#REF!</definedName>
    <definedName name="___________________BTR3" localSheetId="2">#REF!</definedName>
    <definedName name="___________________BTR3" localSheetId="7">#REF!</definedName>
    <definedName name="___________________BTR3" localSheetId="0">#REF!</definedName>
    <definedName name="___________________BTR3">#REF!</definedName>
    <definedName name="___________________BTR4" localSheetId="2">#REF!</definedName>
    <definedName name="___________________BTR4" localSheetId="7">#REF!</definedName>
    <definedName name="___________________BTR4" localSheetId="0">#REF!</definedName>
    <definedName name="___________________BTR4">#REF!</definedName>
    <definedName name="___________________BTR5" localSheetId="2">#REF!</definedName>
    <definedName name="___________________BTR5" localSheetId="7">#REF!</definedName>
    <definedName name="___________________BTR5" localSheetId="0">#REF!</definedName>
    <definedName name="___________________BTR5">#REF!</definedName>
    <definedName name="___________________BTR6" localSheetId="2">#REF!</definedName>
    <definedName name="___________________BTR6" localSheetId="7">#REF!</definedName>
    <definedName name="___________________BTR6" localSheetId="0">#REF!</definedName>
    <definedName name="___________________BTR6">#REF!</definedName>
    <definedName name="___________________BTR7" localSheetId="2">#REF!</definedName>
    <definedName name="___________________BTR7" localSheetId="7">#REF!</definedName>
    <definedName name="___________________BTR7" localSheetId="0">#REF!</definedName>
    <definedName name="___________________BTR7">#REF!</definedName>
    <definedName name="___________________BTR8" localSheetId="2">#REF!</definedName>
    <definedName name="___________________BTR8" localSheetId="7">#REF!</definedName>
    <definedName name="___________________BTR8" localSheetId="0">#REF!</definedName>
    <definedName name="___________________BTR8">#REF!</definedName>
    <definedName name="___________________BTR9" localSheetId="2">#REF!</definedName>
    <definedName name="___________________BTR9" localSheetId="7">#REF!</definedName>
    <definedName name="___________________BTR9" localSheetId="0">#REF!</definedName>
    <definedName name="___________________BTR9">#REF!</definedName>
    <definedName name="___________________BTS1" localSheetId="2">#REF!</definedName>
    <definedName name="___________________BTS1" localSheetId="7">#REF!</definedName>
    <definedName name="___________________BTS1" localSheetId="0">#REF!</definedName>
    <definedName name="___________________BTS1">#REF!</definedName>
    <definedName name="___________________BTS10" localSheetId="2">#REF!</definedName>
    <definedName name="___________________BTS10" localSheetId="7">#REF!</definedName>
    <definedName name="___________________BTS10" localSheetId="0">#REF!</definedName>
    <definedName name="___________________BTS10">#REF!</definedName>
    <definedName name="___________________BTS11" localSheetId="2">#REF!</definedName>
    <definedName name="___________________BTS11" localSheetId="7">#REF!</definedName>
    <definedName name="___________________BTS11" localSheetId="0">#REF!</definedName>
    <definedName name="___________________BTS11">#REF!</definedName>
    <definedName name="___________________BTS12" localSheetId="2">#REF!</definedName>
    <definedName name="___________________BTS12" localSheetId="7">#REF!</definedName>
    <definedName name="___________________BTS12" localSheetId="0">#REF!</definedName>
    <definedName name="___________________BTS12">#REF!</definedName>
    <definedName name="___________________BTS13" localSheetId="2">#REF!</definedName>
    <definedName name="___________________BTS13" localSheetId="7">#REF!</definedName>
    <definedName name="___________________BTS13" localSheetId="0">#REF!</definedName>
    <definedName name="___________________BTS13">#REF!</definedName>
    <definedName name="___________________BTS14" localSheetId="2">#REF!</definedName>
    <definedName name="___________________BTS14" localSheetId="7">#REF!</definedName>
    <definedName name="___________________BTS14" localSheetId="0">#REF!</definedName>
    <definedName name="___________________BTS14">#REF!</definedName>
    <definedName name="___________________BTS15" localSheetId="2">#REF!</definedName>
    <definedName name="___________________BTS15" localSheetId="7">#REF!</definedName>
    <definedName name="___________________BTS15" localSheetId="0">#REF!</definedName>
    <definedName name="___________________BTS15">#REF!</definedName>
    <definedName name="___________________BTS16" localSheetId="2">#REF!</definedName>
    <definedName name="___________________BTS16" localSheetId="7">#REF!</definedName>
    <definedName name="___________________BTS16" localSheetId="0">#REF!</definedName>
    <definedName name="___________________BTS16">#REF!</definedName>
    <definedName name="___________________BTS17" localSheetId="2">#REF!</definedName>
    <definedName name="___________________BTS17" localSheetId="7">#REF!</definedName>
    <definedName name="___________________BTS17" localSheetId="0">#REF!</definedName>
    <definedName name="___________________BTS17">#REF!</definedName>
    <definedName name="___________________BTS18" localSheetId="2">#REF!</definedName>
    <definedName name="___________________BTS18" localSheetId="7">#REF!</definedName>
    <definedName name="___________________BTS18" localSheetId="0">#REF!</definedName>
    <definedName name="___________________BTS18">#REF!</definedName>
    <definedName name="___________________BTS19" localSheetId="2">#REF!</definedName>
    <definedName name="___________________BTS19" localSheetId="7">#REF!</definedName>
    <definedName name="___________________BTS19" localSheetId="0">#REF!</definedName>
    <definedName name="___________________BTS19">#REF!</definedName>
    <definedName name="___________________BTS2" localSheetId="2">#REF!</definedName>
    <definedName name="___________________BTS2" localSheetId="7">#REF!</definedName>
    <definedName name="___________________BTS2" localSheetId="0">#REF!</definedName>
    <definedName name="___________________BTS2">#REF!</definedName>
    <definedName name="___________________BTS20" localSheetId="2">#REF!</definedName>
    <definedName name="___________________BTS20" localSheetId="7">#REF!</definedName>
    <definedName name="___________________BTS20" localSheetId="0">#REF!</definedName>
    <definedName name="___________________BTS20">#REF!</definedName>
    <definedName name="___________________BTS21" localSheetId="2">#REF!</definedName>
    <definedName name="___________________BTS21" localSheetId="7">#REF!</definedName>
    <definedName name="___________________BTS21" localSheetId="0">#REF!</definedName>
    <definedName name="___________________BTS21">#REF!</definedName>
    <definedName name="___________________BTS22" localSheetId="2">#REF!</definedName>
    <definedName name="___________________BTS22" localSheetId="7">#REF!</definedName>
    <definedName name="___________________BTS22" localSheetId="0">#REF!</definedName>
    <definedName name="___________________BTS22">#REF!</definedName>
    <definedName name="___________________BTS23" localSheetId="2">#REF!</definedName>
    <definedName name="___________________BTS23" localSheetId="7">#REF!</definedName>
    <definedName name="___________________BTS23" localSheetId="0">#REF!</definedName>
    <definedName name="___________________BTS23">#REF!</definedName>
    <definedName name="___________________BTS24" localSheetId="2">#REF!</definedName>
    <definedName name="___________________BTS24" localSheetId="7">#REF!</definedName>
    <definedName name="___________________BTS24" localSheetId="0">#REF!</definedName>
    <definedName name="___________________BTS24">#REF!</definedName>
    <definedName name="___________________BTS3" localSheetId="2">#REF!</definedName>
    <definedName name="___________________BTS3" localSheetId="7">#REF!</definedName>
    <definedName name="___________________BTS3" localSheetId="0">#REF!</definedName>
    <definedName name="___________________BTS3">#REF!</definedName>
    <definedName name="___________________BTS4" localSheetId="2">#REF!</definedName>
    <definedName name="___________________BTS4" localSheetId="7">#REF!</definedName>
    <definedName name="___________________BTS4" localSheetId="0">#REF!</definedName>
    <definedName name="___________________BTS4">#REF!</definedName>
    <definedName name="___________________BTS5" localSheetId="2">#REF!</definedName>
    <definedName name="___________________BTS5" localSheetId="7">#REF!</definedName>
    <definedName name="___________________BTS5" localSheetId="0">#REF!</definedName>
    <definedName name="___________________BTS5">#REF!</definedName>
    <definedName name="___________________BTS6" localSheetId="2">#REF!</definedName>
    <definedName name="___________________BTS6" localSheetId="7">#REF!</definedName>
    <definedName name="___________________BTS6" localSheetId="0">#REF!</definedName>
    <definedName name="___________________BTS6">#REF!</definedName>
    <definedName name="___________________BTS7" localSheetId="2">#REF!</definedName>
    <definedName name="___________________BTS7" localSheetId="7">#REF!</definedName>
    <definedName name="___________________BTS7" localSheetId="0">#REF!</definedName>
    <definedName name="___________________BTS7">#REF!</definedName>
    <definedName name="___________________BTS8" localSheetId="2">#REF!</definedName>
    <definedName name="___________________BTS8" localSheetId="7">#REF!</definedName>
    <definedName name="___________________BTS8" localSheetId="0">#REF!</definedName>
    <definedName name="___________________BTS8">#REF!</definedName>
    <definedName name="___________________BTS9" localSheetId="2">#REF!</definedName>
    <definedName name="___________________BTS9" localSheetId="7">#REF!</definedName>
    <definedName name="___________________BTS9" localSheetId="0">#REF!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 localSheetId="2">#REF!</definedName>
    <definedName name="___________________GBS11" localSheetId="7">#REF!</definedName>
    <definedName name="___________________GBS11" localSheetId="0">#REF!</definedName>
    <definedName name="___________________GBS11">#REF!</definedName>
    <definedName name="___________________GBS110" localSheetId="2">#REF!</definedName>
    <definedName name="___________________GBS110" localSheetId="7">#REF!</definedName>
    <definedName name="___________________GBS110" localSheetId="0">#REF!</definedName>
    <definedName name="___________________GBS110">#REF!</definedName>
    <definedName name="___________________GBS111" localSheetId="2">#REF!</definedName>
    <definedName name="___________________GBS111" localSheetId="7">#REF!</definedName>
    <definedName name="___________________GBS111" localSheetId="0">#REF!</definedName>
    <definedName name="___________________GBS111">#REF!</definedName>
    <definedName name="___________________GBS112" localSheetId="2">#REF!</definedName>
    <definedName name="___________________GBS112" localSheetId="7">#REF!</definedName>
    <definedName name="___________________GBS112" localSheetId="0">#REF!</definedName>
    <definedName name="___________________GBS112">#REF!</definedName>
    <definedName name="___________________GBS113" localSheetId="2">#REF!</definedName>
    <definedName name="___________________GBS113" localSheetId="7">#REF!</definedName>
    <definedName name="___________________GBS113" localSheetId="0">#REF!</definedName>
    <definedName name="___________________GBS113">#REF!</definedName>
    <definedName name="___________________GBS114" localSheetId="2">#REF!</definedName>
    <definedName name="___________________GBS114" localSheetId="7">#REF!</definedName>
    <definedName name="___________________GBS114" localSheetId="0">#REF!</definedName>
    <definedName name="___________________GBS114">#REF!</definedName>
    <definedName name="___________________GBS115" localSheetId="2">#REF!</definedName>
    <definedName name="___________________GBS115" localSheetId="7">#REF!</definedName>
    <definedName name="___________________GBS115" localSheetId="0">#REF!</definedName>
    <definedName name="___________________GBS115">#REF!</definedName>
    <definedName name="___________________GBS116" localSheetId="2">#REF!</definedName>
    <definedName name="___________________GBS116" localSheetId="7">#REF!</definedName>
    <definedName name="___________________GBS116" localSheetId="0">#REF!</definedName>
    <definedName name="___________________GBS116">#REF!</definedName>
    <definedName name="___________________GBS117" localSheetId="2">#REF!</definedName>
    <definedName name="___________________GBS117" localSheetId="7">#REF!</definedName>
    <definedName name="___________________GBS117" localSheetId="0">#REF!</definedName>
    <definedName name="___________________GBS117">#REF!</definedName>
    <definedName name="___________________GBS118" localSheetId="2">#REF!</definedName>
    <definedName name="___________________GBS118" localSheetId="7">#REF!</definedName>
    <definedName name="___________________GBS118" localSheetId="0">#REF!</definedName>
    <definedName name="___________________GBS118">#REF!</definedName>
    <definedName name="___________________GBS119" localSheetId="2">#REF!</definedName>
    <definedName name="___________________GBS119" localSheetId="7">#REF!</definedName>
    <definedName name="___________________GBS119" localSheetId="0">#REF!</definedName>
    <definedName name="___________________GBS119">#REF!</definedName>
    <definedName name="___________________GBS12" localSheetId="2">#REF!</definedName>
    <definedName name="___________________GBS12" localSheetId="7">#REF!</definedName>
    <definedName name="___________________GBS12" localSheetId="0">#REF!</definedName>
    <definedName name="___________________GBS12">#REF!</definedName>
    <definedName name="___________________GBS120" localSheetId="2">#REF!</definedName>
    <definedName name="___________________GBS120" localSheetId="7">#REF!</definedName>
    <definedName name="___________________GBS120" localSheetId="0">#REF!</definedName>
    <definedName name="___________________GBS120">#REF!</definedName>
    <definedName name="___________________GBS121" localSheetId="2">#REF!</definedName>
    <definedName name="___________________GBS121" localSheetId="7">#REF!</definedName>
    <definedName name="___________________GBS121" localSheetId="0">#REF!</definedName>
    <definedName name="___________________GBS121">#REF!</definedName>
    <definedName name="___________________GBS122" localSheetId="2">#REF!</definedName>
    <definedName name="___________________GBS122" localSheetId="7">#REF!</definedName>
    <definedName name="___________________GBS122" localSheetId="0">#REF!</definedName>
    <definedName name="___________________GBS122">#REF!</definedName>
    <definedName name="___________________GBS123" localSheetId="2">#REF!</definedName>
    <definedName name="___________________GBS123" localSheetId="7">#REF!</definedName>
    <definedName name="___________________GBS123" localSheetId="0">#REF!</definedName>
    <definedName name="___________________GBS123">#REF!</definedName>
    <definedName name="___________________GBS124" localSheetId="2">#REF!</definedName>
    <definedName name="___________________GBS124" localSheetId="7">#REF!</definedName>
    <definedName name="___________________GBS124" localSheetId="0">#REF!</definedName>
    <definedName name="___________________GBS124">#REF!</definedName>
    <definedName name="___________________GBS13" localSheetId="2">#REF!</definedName>
    <definedName name="___________________GBS13" localSheetId="7">#REF!</definedName>
    <definedName name="___________________GBS13" localSheetId="0">#REF!</definedName>
    <definedName name="___________________GBS13">#REF!</definedName>
    <definedName name="___________________GBS14" localSheetId="2">#REF!</definedName>
    <definedName name="___________________GBS14" localSheetId="7">#REF!</definedName>
    <definedName name="___________________GBS14" localSheetId="0">#REF!</definedName>
    <definedName name="___________________GBS14">#REF!</definedName>
    <definedName name="___________________GBS15" localSheetId="2">#REF!</definedName>
    <definedName name="___________________GBS15" localSheetId="7">#REF!</definedName>
    <definedName name="___________________GBS15" localSheetId="0">#REF!</definedName>
    <definedName name="___________________GBS15">#REF!</definedName>
    <definedName name="___________________GBS16" localSheetId="2">#REF!</definedName>
    <definedName name="___________________GBS16" localSheetId="7">#REF!</definedName>
    <definedName name="___________________GBS16" localSheetId="0">#REF!</definedName>
    <definedName name="___________________GBS16">#REF!</definedName>
    <definedName name="___________________GBS17" localSheetId="2">#REF!</definedName>
    <definedName name="___________________GBS17" localSheetId="7">#REF!</definedName>
    <definedName name="___________________GBS17" localSheetId="0">#REF!</definedName>
    <definedName name="___________________GBS17">#REF!</definedName>
    <definedName name="___________________GBS18" localSheetId="2">#REF!</definedName>
    <definedName name="___________________GBS18" localSheetId="7">#REF!</definedName>
    <definedName name="___________________GBS18" localSheetId="0">#REF!</definedName>
    <definedName name="___________________GBS18">#REF!</definedName>
    <definedName name="___________________GBS19" localSheetId="2">#REF!</definedName>
    <definedName name="___________________GBS19" localSheetId="7">#REF!</definedName>
    <definedName name="___________________GBS19" localSheetId="0">#REF!</definedName>
    <definedName name="___________________GBS19">#REF!</definedName>
    <definedName name="___________________GBS21" localSheetId="2">#REF!</definedName>
    <definedName name="___________________GBS21" localSheetId="7">#REF!</definedName>
    <definedName name="___________________GBS21" localSheetId="0">#REF!</definedName>
    <definedName name="___________________GBS21">#REF!</definedName>
    <definedName name="___________________GBS210" localSheetId="2">#REF!</definedName>
    <definedName name="___________________GBS210" localSheetId="7">#REF!</definedName>
    <definedName name="___________________GBS210" localSheetId="0">#REF!</definedName>
    <definedName name="___________________GBS210">#REF!</definedName>
    <definedName name="___________________GBS211" localSheetId="2">#REF!</definedName>
    <definedName name="___________________GBS211" localSheetId="7">#REF!</definedName>
    <definedName name="___________________GBS211" localSheetId="0">#REF!</definedName>
    <definedName name="___________________GBS211">#REF!</definedName>
    <definedName name="___________________GBS212" localSheetId="2">#REF!</definedName>
    <definedName name="___________________GBS212" localSheetId="7">#REF!</definedName>
    <definedName name="___________________GBS212" localSheetId="0">#REF!</definedName>
    <definedName name="___________________GBS212">#REF!</definedName>
    <definedName name="___________________GBS213" localSheetId="2">#REF!</definedName>
    <definedName name="___________________GBS213" localSheetId="7">#REF!</definedName>
    <definedName name="___________________GBS213" localSheetId="0">#REF!</definedName>
    <definedName name="___________________GBS213">#REF!</definedName>
    <definedName name="___________________GBS214" localSheetId="2">#REF!</definedName>
    <definedName name="___________________GBS214" localSheetId="7">#REF!</definedName>
    <definedName name="___________________GBS214" localSheetId="0">#REF!</definedName>
    <definedName name="___________________GBS214">#REF!</definedName>
    <definedName name="___________________GBS215" localSheetId="2">#REF!</definedName>
    <definedName name="___________________GBS215" localSheetId="7">#REF!</definedName>
    <definedName name="___________________GBS215" localSheetId="0">#REF!</definedName>
    <definedName name="___________________GBS215">#REF!</definedName>
    <definedName name="___________________GBS216" localSheetId="2">#REF!</definedName>
    <definedName name="___________________GBS216" localSheetId="7">#REF!</definedName>
    <definedName name="___________________GBS216" localSheetId="0">#REF!</definedName>
    <definedName name="___________________GBS216">#REF!</definedName>
    <definedName name="___________________GBS217" localSheetId="2">#REF!</definedName>
    <definedName name="___________________GBS217" localSheetId="7">#REF!</definedName>
    <definedName name="___________________GBS217" localSheetId="0">#REF!</definedName>
    <definedName name="___________________GBS217">#REF!</definedName>
    <definedName name="___________________GBS218" localSheetId="2">#REF!</definedName>
    <definedName name="___________________GBS218" localSheetId="7">#REF!</definedName>
    <definedName name="___________________GBS218" localSheetId="0">#REF!</definedName>
    <definedName name="___________________GBS218">#REF!</definedName>
    <definedName name="___________________GBS219" localSheetId="2">#REF!</definedName>
    <definedName name="___________________GBS219" localSheetId="7">#REF!</definedName>
    <definedName name="___________________GBS219" localSheetId="0">#REF!</definedName>
    <definedName name="___________________GBS219">#REF!</definedName>
    <definedName name="___________________GBS22" localSheetId="2">#REF!</definedName>
    <definedName name="___________________GBS22" localSheetId="7">#REF!</definedName>
    <definedName name="___________________GBS22" localSheetId="0">#REF!</definedName>
    <definedName name="___________________GBS22">#REF!</definedName>
    <definedName name="___________________GBS220" localSheetId="2">#REF!</definedName>
    <definedName name="___________________GBS220" localSheetId="7">#REF!</definedName>
    <definedName name="___________________GBS220" localSheetId="0">#REF!</definedName>
    <definedName name="___________________GBS220">#REF!</definedName>
    <definedName name="___________________GBS221" localSheetId="2">#REF!</definedName>
    <definedName name="___________________GBS221" localSheetId="7">#REF!</definedName>
    <definedName name="___________________GBS221" localSheetId="0">#REF!</definedName>
    <definedName name="___________________GBS221">#REF!</definedName>
    <definedName name="___________________GBS222" localSheetId="2">#REF!</definedName>
    <definedName name="___________________GBS222" localSheetId="7">#REF!</definedName>
    <definedName name="___________________GBS222" localSheetId="0">#REF!</definedName>
    <definedName name="___________________GBS222">#REF!</definedName>
    <definedName name="___________________GBS223" localSheetId="2">#REF!</definedName>
    <definedName name="___________________GBS223" localSheetId="7">#REF!</definedName>
    <definedName name="___________________GBS223" localSheetId="0">#REF!</definedName>
    <definedName name="___________________GBS223">#REF!</definedName>
    <definedName name="___________________GBS224" localSheetId="2">#REF!</definedName>
    <definedName name="___________________GBS224" localSheetId="7">#REF!</definedName>
    <definedName name="___________________GBS224" localSheetId="0">#REF!</definedName>
    <definedName name="___________________GBS224">#REF!</definedName>
    <definedName name="___________________GBS23" localSheetId="2">#REF!</definedName>
    <definedName name="___________________GBS23" localSheetId="7">#REF!</definedName>
    <definedName name="___________________GBS23" localSheetId="0">#REF!</definedName>
    <definedName name="___________________GBS23">#REF!</definedName>
    <definedName name="___________________GBS24" localSheetId="2">#REF!</definedName>
    <definedName name="___________________GBS24" localSheetId="7">#REF!</definedName>
    <definedName name="___________________GBS24" localSheetId="0">#REF!</definedName>
    <definedName name="___________________GBS24">#REF!</definedName>
    <definedName name="___________________GBS25" localSheetId="2">#REF!</definedName>
    <definedName name="___________________GBS25" localSheetId="7">#REF!</definedName>
    <definedName name="___________________GBS25" localSheetId="0">#REF!</definedName>
    <definedName name="___________________GBS25">#REF!</definedName>
    <definedName name="___________________GBS26" localSheetId="2">#REF!</definedName>
    <definedName name="___________________GBS26" localSheetId="7">#REF!</definedName>
    <definedName name="___________________GBS26" localSheetId="0">#REF!</definedName>
    <definedName name="___________________GBS26">#REF!</definedName>
    <definedName name="___________________GBS27" localSheetId="2">#REF!</definedName>
    <definedName name="___________________GBS27" localSheetId="7">#REF!</definedName>
    <definedName name="___________________GBS27" localSheetId="0">#REF!</definedName>
    <definedName name="___________________GBS27">#REF!</definedName>
    <definedName name="___________________GBS28" localSheetId="2">#REF!</definedName>
    <definedName name="___________________GBS28" localSheetId="7">#REF!</definedName>
    <definedName name="___________________GBS28" localSheetId="0">#REF!</definedName>
    <definedName name="___________________GBS28">#REF!</definedName>
    <definedName name="___________________GBS29" localSheetId="2">#REF!</definedName>
    <definedName name="___________________GBS29" localSheetId="7">#REF!</definedName>
    <definedName name="___________________GBS29" localSheetId="0">#REF!</definedName>
    <definedName name="___________________GBS29">#REF!</definedName>
    <definedName name="___________________imp1">[11]DATA_PRG!$H$245</definedName>
    <definedName name="___________________knr2">NA()</definedName>
    <definedName name="___________________l1">[3]leads!$A$3:$E$108</definedName>
    <definedName name="___________________l12" localSheetId="2">#REF!</definedName>
    <definedName name="___________________l12" localSheetId="7">#REF!</definedName>
    <definedName name="___________________l12" localSheetId="0">#REF!</definedName>
    <definedName name="___________________l12">#REF!</definedName>
    <definedName name="___________________l2">[2]r!$F$29</definedName>
    <definedName name="___________________l3" localSheetId="2">#REF!</definedName>
    <definedName name="___________________l3" localSheetId="7">#REF!</definedName>
    <definedName name="___________________l3" localSheetId="0">#REF!</definedName>
    <definedName name="___________________l3">#REF!</definedName>
    <definedName name="___________________l4">[4]Sheet1!$W$2:$Y$103</definedName>
    <definedName name="___________________l5" localSheetId="2">#REF!</definedName>
    <definedName name="___________________l5" localSheetId="7">#REF!</definedName>
    <definedName name="___________________l5" localSheetId="0">#REF!</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 localSheetId="2">#REF!</definedName>
    <definedName name="___________________lj600" localSheetId="7">#REF!</definedName>
    <definedName name="___________________lj600" localSheetId="0">#REF!</definedName>
    <definedName name="___________________lj600">#REF!</definedName>
    <definedName name="___________________lj900" localSheetId="2">#REF!</definedName>
    <definedName name="___________________lj900" localSheetId="7">#REF!</definedName>
    <definedName name="___________________lj900" localSheetId="0">#REF!</definedName>
    <definedName name="___________________lj900">#REF!</definedName>
    <definedName name="___________________LL3" localSheetId="2">#REF!</definedName>
    <definedName name="___________________LL3" localSheetId="7">#REF!</definedName>
    <definedName name="___________________LL3" localSheetId="0">#REF!</definedName>
    <definedName name="___________________LL3">#REF!</definedName>
    <definedName name="___________________LSO24" localSheetId="2">[10]Lead!#REF!</definedName>
    <definedName name="___________________LSO24" localSheetId="7">[10]Lead!#REF!</definedName>
    <definedName name="___________________LSO24" localSheetId="0">[10]Lead!#REF!</definedName>
    <definedName name="___________________LSO24">[10]Lead!#REF!</definedName>
    <definedName name="___________________MA1" localSheetId="2">#REF!</definedName>
    <definedName name="___________________MA1" localSheetId="7">#REF!</definedName>
    <definedName name="___________________MA1" localSheetId="0">#REF!</definedName>
    <definedName name="___________________MA1">#REF!</definedName>
    <definedName name="___________________MA2" localSheetId="2">#REF!</definedName>
    <definedName name="___________________MA2" localSheetId="7">#REF!</definedName>
    <definedName name="___________________MA2" localSheetId="0">#REF!</definedName>
    <definedName name="___________________MA2">#REF!</definedName>
    <definedName name="___________________Met22" localSheetId="2">#REF!</definedName>
    <definedName name="___________________Met22" localSheetId="7">#REF!</definedName>
    <definedName name="___________________Met22" localSheetId="0">#REF!</definedName>
    <definedName name="___________________Met22">#REF!</definedName>
    <definedName name="___________________Met45" localSheetId="2">#REF!</definedName>
    <definedName name="___________________Met45" localSheetId="7">#REF!</definedName>
    <definedName name="___________________Met45" localSheetId="0">#REF!</definedName>
    <definedName name="___________________Met45">#REF!</definedName>
    <definedName name="___________________MEt55" localSheetId="2">#REF!</definedName>
    <definedName name="___________________MEt55" localSheetId="7">#REF!</definedName>
    <definedName name="___________________MEt55" localSheetId="0">#REF!</definedName>
    <definedName name="___________________MEt55">#REF!</definedName>
    <definedName name="___________________Met63" localSheetId="2">#REF!</definedName>
    <definedName name="___________________Met63" localSheetId="7">#REF!</definedName>
    <definedName name="___________________Met63" localSheetId="0">#REF!</definedName>
    <definedName name="___________________Met63">#REF!</definedName>
    <definedName name="___________________ML21" localSheetId="2">#REF!</definedName>
    <definedName name="___________________ML21" localSheetId="7">#REF!</definedName>
    <definedName name="___________________ML21" localSheetId="0">#REF!</definedName>
    <definedName name="___________________ML21">#REF!</definedName>
    <definedName name="___________________ML210" localSheetId="2">#REF!</definedName>
    <definedName name="___________________ML210" localSheetId="7">#REF!</definedName>
    <definedName name="___________________ML210" localSheetId="0">#REF!</definedName>
    <definedName name="___________________ML210">#REF!</definedName>
    <definedName name="___________________ML211" localSheetId="2">#REF!</definedName>
    <definedName name="___________________ML211" localSheetId="7">#REF!</definedName>
    <definedName name="___________________ML211" localSheetId="0">#REF!</definedName>
    <definedName name="___________________ML211">#REF!</definedName>
    <definedName name="___________________ML212" localSheetId="2">#REF!</definedName>
    <definedName name="___________________ML212" localSheetId="7">#REF!</definedName>
    <definedName name="___________________ML212" localSheetId="0">#REF!</definedName>
    <definedName name="___________________ML212">#REF!</definedName>
    <definedName name="___________________ML213" localSheetId="2">#REF!</definedName>
    <definedName name="___________________ML213" localSheetId="7">#REF!</definedName>
    <definedName name="___________________ML213" localSheetId="0">#REF!</definedName>
    <definedName name="___________________ML213">#REF!</definedName>
    <definedName name="___________________ML214" localSheetId="2">#REF!</definedName>
    <definedName name="___________________ML214" localSheetId="7">#REF!</definedName>
    <definedName name="___________________ML214" localSheetId="0">#REF!</definedName>
    <definedName name="___________________ML214">#REF!</definedName>
    <definedName name="___________________ML215" localSheetId="2">#REF!</definedName>
    <definedName name="___________________ML215" localSheetId="7">#REF!</definedName>
    <definedName name="___________________ML215" localSheetId="0">#REF!</definedName>
    <definedName name="___________________ML215">#REF!</definedName>
    <definedName name="___________________ML216" localSheetId="2">#REF!</definedName>
    <definedName name="___________________ML216" localSheetId="7">#REF!</definedName>
    <definedName name="___________________ML216" localSheetId="0">#REF!</definedName>
    <definedName name="___________________ML216">#REF!</definedName>
    <definedName name="___________________ML217" localSheetId="2">#REF!</definedName>
    <definedName name="___________________ML217" localSheetId="7">#REF!</definedName>
    <definedName name="___________________ML217" localSheetId="0">#REF!</definedName>
    <definedName name="___________________ML217">#REF!</definedName>
    <definedName name="___________________ML218" localSheetId="2">#REF!</definedName>
    <definedName name="___________________ML218" localSheetId="7">#REF!</definedName>
    <definedName name="___________________ML218" localSheetId="0">#REF!</definedName>
    <definedName name="___________________ML218">#REF!</definedName>
    <definedName name="___________________ML219" localSheetId="2">#REF!</definedName>
    <definedName name="___________________ML219" localSheetId="7">#REF!</definedName>
    <definedName name="___________________ML219" localSheetId="0">#REF!</definedName>
    <definedName name="___________________ML219">#REF!</definedName>
    <definedName name="___________________ML22" localSheetId="2">#REF!</definedName>
    <definedName name="___________________ML22" localSheetId="7">#REF!</definedName>
    <definedName name="___________________ML22" localSheetId="0">#REF!</definedName>
    <definedName name="___________________ML22">#REF!</definedName>
    <definedName name="___________________ML220" localSheetId="2">#REF!</definedName>
    <definedName name="___________________ML220" localSheetId="7">#REF!</definedName>
    <definedName name="___________________ML220" localSheetId="0">#REF!</definedName>
    <definedName name="___________________ML220">#REF!</definedName>
    <definedName name="___________________ML221" localSheetId="2">#REF!</definedName>
    <definedName name="___________________ML221" localSheetId="7">#REF!</definedName>
    <definedName name="___________________ML221" localSheetId="0">#REF!</definedName>
    <definedName name="___________________ML221">#REF!</definedName>
    <definedName name="___________________ML222" localSheetId="2">#REF!</definedName>
    <definedName name="___________________ML222" localSheetId="7">#REF!</definedName>
    <definedName name="___________________ML222" localSheetId="0">#REF!</definedName>
    <definedName name="___________________ML222">#REF!</definedName>
    <definedName name="___________________ML223" localSheetId="2">#REF!</definedName>
    <definedName name="___________________ML223" localSheetId="7">#REF!</definedName>
    <definedName name="___________________ML223" localSheetId="0">#REF!</definedName>
    <definedName name="___________________ML223">#REF!</definedName>
    <definedName name="___________________ML224" localSheetId="2">#REF!</definedName>
    <definedName name="___________________ML224" localSheetId="7">#REF!</definedName>
    <definedName name="___________________ML224" localSheetId="0">#REF!</definedName>
    <definedName name="___________________ML224">#REF!</definedName>
    <definedName name="___________________ML23" localSheetId="2">#REF!</definedName>
    <definedName name="___________________ML23" localSheetId="7">#REF!</definedName>
    <definedName name="___________________ML23" localSheetId="0">#REF!</definedName>
    <definedName name="___________________ML23">#REF!</definedName>
    <definedName name="___________________ML24" localSheetId="2">#REF!</definedName>
    <definedName name="___________________ML24" localSheetId="7">#REF!</definedName>
    <definedName name="___________________ML24" localSheetId="0">#REF!</definedName>
    <definedName name="___________________ML24">#REF!</definedName>
    <definedName name="___________________ML25" localSheetId="2">#REF!</definedName>
    <definedName name="___________________ML25" localSheetId="7">#REF!</definedName>
    <definedName name="___________________ML25" localSheetId="0">#REF!</definedName>
    <definedName name="___________________ML25">#REF!</definedName>
    <definedName name="___________________ML26" localSheetId="2">#REF!</definedName>
    <definedName name="___________________ML26" localSheetId="7">#REF!</definedName>
    <definedName name="___________________ML26" localSheetId="0">#REF!</definedName>
    <definedName name="___________________ML26">#REF!</definedName>
    <definedName name="___________________ML27" localSheetId="2">#REF!</definedName>
    <definedName name="___________________ML27" localSheetId="7">#REF!</definedName>
    <definedName name="___________________ML27" localSheetId="0">#REF!</definedName>
    <definedName name="___________________ML27">#REF!</definedName>
    <definedName name="___________________ML28" localSheetId="2">#REF!</definedName>
    <definedName name="___________________ML28" localSheetId="7">#REF!</definedName>
    <definedName name="___________________ML28" localSheetId="0">#REF!</definedName>
    <definedName name="___________________ML28">#REF!</definedName>
    <definedName name="___________________ML29" localSheetId="2">#REF!</definedName>
    <definedName name="___________________ML29" localSheetId="7">#REF!</definedName>
    <definedName name="___________________ML29" localSheetId="0">#REF!</definedName>
    <definedName name="___________________ML29">#REF!</definedName>
    <definedName name="___________________ML31" localSheetId="2">#REF!</definedName>
    <definedName name="___________________ML31" localSheetId="7">#REF!</definedName>
    <definedName name="___________________ML31" localSheetId="0">#REF!</definedName>
    <definedName name="___________________ML31">#REF!</definedName>
    <definedName name="___________________ML310" localSheetId="2">#REF!</definedName>
    <definedName name="___________________ML310" localSheetId="7">#REF!</definedName>
    <definedName name="___________________ML310" localSheetId="0">#REF!</definedName>
    <definedName name="___________________ML310">#REF!</definedName>
    <definedName name="___________________ML311" localSheetId="2">#REF!</definedName>
    <definedName name="___________________ML311" localSheetId="7">#REF!</definedName>
    <definedName name="___________________ML311" localSheetId="0">#REF!</definedName>
    <definedName name="___________________ML311">#REF!</definedName>
    <definedName name="___________________ML312" localSheetId="2">#REF!</definedName>
    <definedName name="___________________ML312" localSheetId="7">#REF!</definedName>
    <definedName name="___________________ML312" localSheetId="0">#REF!</definedName>
    <definedName name="___________________ML312">#REF!</definedName>
    <definedName name="___________________ML313" localSheetId="2">#REF!</definedName>
    <definedName name="___________________ML313" localSheetId="7">#REF!</definedName>
    <definedName name="___________________ML313" localSheetId="0">#REF!</definedName>
    <definedName name="___________________ML313">#REF!</definedName>
    <definedName name="___________________ML314" localSheetId="2">#REF!</definedName>
    <definedName name="___________________ML314" localSheetId="7">#REF!</definedName>
    <definedName name="___________________ML314" localSheetId="0">#REF!</definedName>
    <definedName name="___________________ML314">#REF!</definedName>
    <definedName name="___________________ML315" localSheetId="2">#REF!</definedName>
    <definedName name="___________________ML315" localSheetId="7">#REF!</definedName>
    <definedName name="___________________ML315" localSheetId="0">#REF!</definedName>
    <definedName name="___________________ML315">#REF!</definedName>
    <definedName name="___________________ML316" localSheetId="2">#REF!</definedName>
    <definedName name="___________________ML316" localSheetId="7">#REF!</definedName>
    <definedName name="___________________ML316" localSheetId="0">#REF!</definedName>
    <definedName name="___________________ML316">#REF!</definedName>
    <definedName name="___________________ML317" localSheetId="2">#REF!</definedName>
    <definedName name="___________________ML317" localSheetId="7">#REF!</definedName>
    <definedName name="___________________ML317" localSheetId="0">#REF!</definedName>
    <definedName name="___________________ML317">#REF!</definedName>
    <definedName name="___________________ML318" localSheetId="2">#REF!</definedName>
    <definedName name="___________________ML318" localSheetId="7">#REF!</definedName>
    <definedName name="___________________ML318" localSheetId="0">#REF!</definedName>
    <definedName name="___________________ML318">#REF!</definedName>
    <definedName name="___________________ML319" localSheetId="2">#REF!</definedName>
    <definedName name="___________________ML319" localSheetId="7">#REF!</definedName>
    <definedName name="___________________ML319" localSheetId="0">#REF!</definedName>
    <definedName name="___________________ML319">#REF!</definedName>
    <definedName name="___________________ML32" localSheetId="2">#REF!</definedName>
    <definedName name="___________________ML32" localSheetId="7">#REF!</definedName>
    <definedName name="___________________ML32" localSheetId="0">#REF!</definedName>
    <definedName name="___________________ML32">#REF!</definedName>
    <definedName name="___________________ML320" localSheetId="2">#REF!</definedName>
    <definedName name="___________________ML320" localSheetId="7">#REF!</definedName>
    <definedName name="___________________ML320" localSheetId="0">#REF!</definedName>
    <definedName name="___________________ML320">#REF!</definedName>
    <definedName name="___________________ML321" localSheetId="2">#REF!</definedName>
    <definedName name="___________________ML321" localSheetId="7">#REF!</definedName>
    <definedName name="___________________ML321" localSheetId="0">#REF!</definedName>
    <definedName name="___________________ML321">#REF!</definedName>
    <definedName name="___________________ML322" localSheetId="2">#REF!</definedName>
    <definedName name="___________________ML322" localSheetId="7">#REF!</definedName>
    <definedName name="___________________ML322" localSheetId="0">#REF!</definedName>
    <definedName name="___________________ML322">#REF!</definedName>
    <definedName name="___________________ML323" localSheetId="2">#REF!</definedName>
    <definedName name="___________________ML323" localSheetId="7">#REF!</definedName>
    <definedName name="___________________ML323" localSheetId="0">#REF!</definedName>
    <definedName name="___________________ML323">#REF!</definedName>
    <definedName name="___________________ML324" localSheetId="2">#REF!</definedName>
    <definedName name="___________________ML324" localSheetId="7">#REF!</definedName>
    <definedName name="___________________ML324" localSheetId="0">#REF!</definedName>
    <definedName name="___________________ML324">#REF!</definedName>
    <definedName name="___________________ML33" localSheetId="2">#REF!</definedName>
    <definedName name="___________________ML33" localSheetId="7">#REF!</definedName>
    <definedName name="___________________ML33" localSheetId="0">#REF!</definedName>
    <definedName name="___________________ML33">#REF!</definedName>
    <definedName name="___________________ML34" localSheetId="2">#REF!</definedName>
    <definedName name="___________________ML34" localSheetId="7">#REF!</definedName>
    <definedName name="___________________ML34" localSheetId="0">#REF!</definedName>
    <definedName name="___________________ML34">#REF!</definedName>
    <definedName name="___________________ML35" localSheetId="2">#REF!</definedName>
    <definedName name="___________________ML35" localSheetId="7">#REF!</definedName>
    <definedName name="___________________ML35" localSheetId="0">#REF!</definedName>
    <definedName name="___________________ML35">#REF!</definedName>
    <definedName name="___________________ML36" localSheetId="2">#REF!</definedName>
    <definedName name="___________________ML36" localSheetId="7">#REF!</definedName>
    <definedName name="___________________ML36" localSheetId="0">#REF!</definedName>
    <definedName name="___________________ML36">#REF!</definedName>
    <definedName name="___________________ML37" localSheetId="2">#REF!</definedName>
    <definedName name="___________________ML37" localSheetId="7">#REF!</definedName>
    <definedName name="___________________ML37" localSheetId="0">#REF!</definedName>
    <definedName name="___________________ML37">#REF!</definedName>
    <definedName name="___________________ML38" localSheetId="2">#REF!</definedName>
    <definedName name="___________________ML38" localSheetId="7">#REF!</definedName>
    <definedName name="___________________ML38" localSheetId="0">#REF!</definedName>
    <definedName name="___________________ML38">#REF!</definedName>
    <definedName name="___________________ML39" localSheetId="2">#REF!</definedName>
    <definedName name="___________________ML39" localSheetId="7">#REF!</definedName>
    <definedName name="___________________ML39" localSheetId="0">#REF!</definedName>
    <definedName name="___________________ML39">#REF!</definedName>
    <definedName name="___________________ML7" localSheetId="2">#REF!</definedName>
    <definedName name="___________________ML7" localSheetId="7">#REF!</definedName>
    <definedName name="___________________ML7" localSheetId="0">#REF!</definedName>
    <definedName name="___________________ML7">#REF!</definedName>
    <definedName name="___________________ML8" localSheetId="2">#REF!</definedName>
    <definedName name="___________________ML8" localSheetId="7">#REF!</definedName>
    <definedName name="___________________ML8" localSheetId="0">#REF!</definedName>
    <definedName name="___________________ML8">#REF!</definedName>
    <definedName name="___________________ML9" localSheetId="2">#REF!</definedName>
    <definedName name="___________________ML9" localSheetId="7">#REF!</definedName>
    <definedName name="___________________ML9" localSheetId="0">#REF!</definedName>
    <definedName name="___________________ML9">#REF!</definedName>
    <definedName name="___________________mm1">[6]r!$F$4</definedName>
    <definedName name="___________________mm1000" localSheetId="2">#REF!</definedName>
    <definedName name="___________________mm1000" localSheetId="7">#REF!</definedName>
    <definedName name="___________________mm1000" localSheetId="0">#REF!</definedName>
    <definedName name="___________________mm1000">#REF!</definedName>
    <definedName name="___________________mm11">[2]r!$F$4</definedName>
    <definedName name="___________________mm111">[5]r!$F$4</definedName>
    <definedName name="___________________mm600" localSheetId="2">#REF!</definedName>
    <definedName name="___________________mm600" localSheetId="7">#REF!</definedName>
    <definedName name="___________________mm600" localSheetId="0">#REF!</definedName>
    <definedName name="___________________mm600">#REF!</definedName>
    <definedName name="___________________mm800" localSheetId="2">#REF!</definedName>
    <definedName name="___________________mm800" localSheetId="7">#REF!</definedName>
    <definedName name="___________________mm800" localSheetId="0">#REF!</definedName>
    <definedName name="___________________mm800">#REF!</definedName>
    <definedName name="___________________PC1" localSheetId="2">#REF!</definedName>
    <definedName name="___________________PC1" localSheetId="7">#REF!</definedName>
    <definedName name="___________________PC1" localSheetId="0">#REF!</definedName>
    <definedName name="___________________PC1">#REF!</definedName>
    <definedName name="___________________PC10" localSheetId="2">#REF!</definedName>
    <definedName name="___________________PC10" localSheetId="7">#REF!</definedName>
    <definedName name="___________________PC10" localSheetId="0">#REF!</definedName>
    <definedName name="___________________PC10">#REF!</definedName>
    <definedName name="___________________PC11" localSheetId="2">#REF!</definedName>
    <definedName name="___________________PC11" localSheetId="7">#REF!</definedName>
    <definedName name="___________________PC11" localSheetId="0">#REF!</definedName>
    <definedName name="___________________PC11">#REF!</definedName>
    <definedName name="___________________PC12" localSheetId="2">#REF!</definedName>
    <definedName name="___________________PC12" localSheetId="7">#REF!</definedName>
    <definedName name="___________________PC12" localSheetId="0">#REF!</definedName>
    <definedName name="___________________PC12">#REF!</definedName>
    <definedName name="___________________PC13" localSheetId="2">#REF!</definedName>
    <definedName name="___________________PC13" localSheetId="7">#REF!</definedName>
    <definedName name="___________________PC13" localSheetId="0">#REF!</definedName>
    <definedName name="___________________PC13">#REF!</definedName>
    <definedName name="___________________PC14" localSheetId="2">#REF!</definedName>
    <definedName name="___________________PC14" localSheetId="7">#REF!</definedName>
    <definedName name="___________________PC14" localSheetId="0">#REF!</definedName>
    <definedName name="___________________PC14">#REF!</definedName>
    <definedName name="___________________PC15" localSheetId="2">#REF!</definedName>
    <definedName name="___________________PC15" localSheetId="7">#REF!</definedName>
    <definedName name="___________________PC15" localSheetId="0">#REF!</definedName>
    <definedName name="___________________PC15">#REF!</definedName>
    <definedName name="___________________PC16" localSheetId="2">#REF!</definedName>
    <definedName name="___________________PC16" localSheetId="7">#REF!</definedName>
    <definedName name="___________________PC16" localSheetId="0">#REF!</definedName>
    <definedName name="___________________PC16">#REF!</definedName>
    <definedName name="___________________PC17" localSheetId="2">#REF!</definedName>
    <definedName name="___________________PC17" localSheetId="7">#REF!</definedName>
    <definedName name="___________________PC17" localSheetId="0">#REF!</definedName>
    <definedName name="___________________PC17">#REF!</definedName>
    <definedName name="___________________PC18" localSheetId="2">#REF!</definedName>
    <definedName name="___________________PC18" localSheetId="7">#REF!</definedName>
    <definedName name="___________________PC18" localSheetId="0">#REF!</definedName>
    <definedName name="___________________PC18">#REF!</definedName>
    <definedName name="___________________PC19" localSheetId="2">#REF!</definedName>
    <definedName name="___________________PC19" localSheetId="7">#REF!</definedName>
    <definedName name="___________________PC19" localSheetId="0">#REF!</definedName>
    <definedName name="___________________PC19">#REF!</definedName>
    <definedName name="___________________pc2" localSheetId="2">#REF!</definedName>
    <definedName name="___________________pc2" localSheetId="7">#REF!</definedName>
    <definedName name="___________________pc2" localSheetId="0">#REF!</definedName>
    <definedName name="___________________pc2">#REF!</definedName>
    <definedName name="___________________PC20">NA()</definedName>
    <definedName name="___________________PC21" localSheetId="2">#REF!</definedName>
    <definedName name="___________________PC21" localSheetId="7">#REF!</definedName>
    <definedName name="___________________PC21" localSheetId="0">#REF!</definedName>
    <definedName name="___________________PC21">#REF!</definedName>
    <definedName name="___________________PC22" localSheetId="2">#REF!</definedName>
    <definedName name="___________________PC22" localSheetId="7">#REF!</definedName>
    <definedName name="___________________PC22" localSheetId="0">#REF!</definedName>
    <definedName name="___________________PC22">#REF!</definedName>
    <definedName name="___________________PC23" localSheetId="2">#REF!</definedName>
    <definedName name="___________________PC23" localSheetId="7">#REF!</definedName>
    <definedName name="___________________PC23" localSheetId="0">#REF!</definedName>
    <definedName name="___________________PC23">#REF!</definedName>
    <definedName name="___________________PC24" localSheetId="2">#REF!</definedName>
    <definedName name="___________________PC24" localSheetId="7">#REF!</definedName>
    <definedName name="___________________PC24" localSheetId="0">#REF!</definedName>
    <definedName name="___________________PC24">#REF!</definedName>
    <definedName name="___________________PC3" localSheetId="2">#REF!</definedName>
    <definedName name="___________________PC3" localSheetId="7">#REF!</definedName>
    <definedName name="___________________PC3" localSheetId="0">#REF!</definedName>
    <definedName name="___________________PC3">#REF!</definedName>
    <definedName name="___________________PC4" localSheetId="2">#REF!</definedName>
    <definedName name="___________________PC4" localSheetId="7">#REF!</definedName>
    <definedName name="___________________PC4" localSheetId="0">#REF!</definedName>
    <definedName name="___________________PC4">#REF!</definedName>
    <definedName name="___________________PC5" localSheetId="2">#REF!</definedName>
    <definedName name="___________________PC5" localSheetId="7">#REF!</definedName>
    <definedName name="___________________PC5" localSheetId="0">#REF!</definedName>
    <definedName name="___________________PC5">#REF!</definedName>
    <definedName name="___________________PC6" localSheetId="2">#REF!</definedName>
    <definedName name="___________________PC6" localSheetId="7">#REF!</definedName>
    <definedName name="___________________PC6" localSheetId="0">#REF!</definedName>
    <definedName name="___________________PC6">#REF!</definedName>
    <definedName name="___________________pc600" localSheetId="2">#REF!</definedName>
    <definedName name="___________________pc600" localSheetId="7">#REF!</definedName>
    <definedName name="___________________pc600" localSheetId="0">#REF!</definedName>
    <definedName name="___________________pc600">#REF!</definedName>
    <definedName name="___________________PC7" localSheetId="2">#REF!</definedName>
    <definedName name="___________________PC7" localSheetId="7">#REF!</definedName>
    <definedName name="___________________PC7" localSheetId="0">#REF!</definedName>
    <definedName name="___________________PC7">#REF!</definedName>
    <definedName name="___________________PC8" localSheetId="2">#REF!</definedName>
    <definedName name="___________________PC8" localSheetId="7">#REF!</definedName>
    <definedName name="___________________PC8" localSheetId="0">#REF!</definedName>
    <definedName name="___________________PC8">#REF!</definedName>
    <definedName name="___________________PC9" localSheetId="2">#REF!</definedName>
    <definedName name="___________________PC9" localSheetId="7">#REF!</definedName>
    <definedName name="___________________PC9" localSheetId="0">#REF!</definedName>
    <definedName name="___________________PC9">#REF!</definedName>
    <definedName name="___________________pc900" localSheetId="2">#REF!</definedName>
    <definedName name="___________________pc900" localSheetId="7">#REF!</definedName>
    <definedName name="___________________pc900" localSheetId="0">#REF!</definedName>
    <definedName name="___________________pc900">#REF!</definedName>
    <definedName name="___________________pla4">[12]DATA_PRG!$H$269</definedName>
    <definedName name="___________________pv2" localSheetId="2">#REF!</definedName>
    <definedName name="___________________pv2" localSheetId="7">#REF!</definedName>
    <definedName name="___________________pv2" localSheetId="0">#REF!</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 localSheetId="2">#REF!</definedName>
    <definedName name="___________________var1" localSheetId="7">#REF!</definedName>
    <definedName name="___________________var1" localSheetId="0">#REF!</definedName>
    <definedName name="___________________var1">#REF!</definedName>
    <definedName name="___________________var4" localSheetId="2">#REF!</definedName>
    <definedName name="___________________var4" localSheetId="7">#REF!</definedName>
    <definedName name="___________________var4" localSheetId="0">#REF!</definedName>
    <definedName name="___________________var4">#REF!</definedName>
    <definedName name="___________________vat1">NA()</definedName>
    <definedName name="__________________bla1">[1]leads!$H$7</definedName>
    <definedName name="__________________BSG100" localSheetId="2">#REF!</definedName>
    <definedName name="__________________BSG100" localSheetId="7">#REF!</definedName>
    <definedName name="__________________BSG100" localSheetId="0">#REF!</definedName>
    <definedName name="__________________BSG100">#REF!</definedName>
    <definedName name="__________________BSG150" localSheetId="2">#REF!</definedName>
    <definedName name="__________________BSG150" localSheetId="7">#REF!</definedName>
    <definedName name="__________________BSG150" localSheetId="0">#REF!</definedName>
    <definedName name="__________________BSG150">#REF!</definedName>
    <definedName name="__________________BSG5" localSheetId="2">#REF!</definedName>
    <definedName name="__________________BSG5" localSheetId="7">#REF!</definedName>
    <definedName name="__________________BSG5" localSheetId="0">#REF!</definedName>
    <definedName name="__________________BSG5">#REF!</definedName>
    <definedName name="__________________BSG75" localSheetId="2">#REF!</definedName>
    <definedName name="__________________BSG75" localSheetId="7">#REF!</definedName>
    <definedName name="__________________BSG75" localSheetId="0">#REF!</definedName>
    <definedName name="__________________BSG75">#REF!</definedName>
    <definedName name="__________________BTC1" localSheetId="2">#REF!</definedName>
    <definedName name="__________________BTC1" localSheetId="7">#REF!</definedName>
    <definedName name="__________________BTC1" localSheetId="0">#REF!</definedName>
    <definedName name="__________________BTC1">#REF!</definedName>
    <definedName name="__________________BTC10" localSheetId="2">#REF!</definedName>
    <definedName name="__________________BTC10" localSheetId="7">#REF!</definedName>
    <definedName name="__________________BTC10" localSheetId="0">#REF!</definedName>
    <definedName name="__________________BTC10">#REF!</definedName>
    <definedName name="__________________BTC11" localSheetId="2">#REF!</definedName>
    <definedName name="__________________BTC11" localSheetId="7">#REF!</definedName>
    <definedName name="__________________BTC11" localSheetId="0">#REF!</definedName>
    <definedName name="__________________BTC11">#REF!</definedName>
    <definedName name="__________________BTC12" localSheetId="2">#REF!</definedName>
    <definedName name="__________________BTC12" localSheetId="7">#REF!</definedName>
    <definedName name="__________________BTC12" localSheetId="0">#REF!</definedName>
    <definedName name="__________________BTC12">#REF!</definedName>
    <definedName name="__________________BTC13" localSheetId="2">#REF!</definedName>
    <definedName name="__________________BTC13" localSheetId="7">#REF!</definedName>
    <definedName name="__________________BTC13" localSheetId="0">#REF!</definedName>
    <definedName name="__________________BTC13">#REF!</definedName>
    <definedName name="__________________BTC14" localSheetId="2">#REF!</definedName>
    <definedName name="__________________BTC14" localSheetId="7">#REF!</definedName>
    <definedName name="__________________BTC14" localSheetId="0">#REF!</definedName>
    <definedName name="__________________BTC14">#REF!</definedName>
    <definedName name="__________________BTC15" localSheetId="2">#REF!</definedName>
    <definedName name="__________________BTC15" localSheetId="7">#REF!</definedName>
    <definedName name="__________________BTC15" localSheetId="0">#REF!</definedName>
    <definedName name="__________________BTC15">#REF!</definedName>
    <definedName name="__________________BTC16" localSheetId="2">#REF!</definedName>
    <definedName name="__________________BTC16" localSheetId="7">#REF!</definedName>
    <definedName name="__________________BTC16" localSheetId="0">#REF!</definedName>
    <definedName name="__________________BTC16">#REF!</definedName>
    <definedName name="__________________BTC17" localSheetId="2">#REF!</definedName>
    <definedName name="__________________BTC17" localSheetId="7">#REF!</definedName>
    <definedName name="__________________BTC17" localSheetId="0">#REF!</definedName>
    <definedName name="__________________BTC17">#REF!</definedName>
    <definedName name="__________________BTC18" localSheetId="2">#REF!</definedName>
    <definedName name="__________________BTC18" localSheetId="7">#REF!</definedName>
    <definedName name="__________________BTC18" localSheetId="0">#REF!</definedName>
    <definedName name="__________________BTC18">#REF!</definedName>
    <definedName name="__________________BTC19" localSheetId="2">#REF!</definedName>
    <definedName name="__________________BTC19" localSheetId="7">#REF!</definedName>
    <definedName name="__________________BTC19" localSheetId="0">#REF!</definedName>
    <definedName name="__________________BTC19">#REF!</definedName>
    <definedName name="__________________BTC2" localSheetId="2">#REF!</definedName>
    <definedName name="__________________BTC2" localSheetId="7">#REF!</definedName>
    <definedName name="__________________BTC2" localSheetId="0">#REF!</definedName>
    <definedName name="__________________BTC2">#REF!</definedName>
    <definedName name="__________________BTC20" localSheetId="2">#REF!</definedName>
    <definedName name="__________________BTC20" localSheetId="7">#REF!</definedName>
    <definedName name="__________________BTC20" localSheetId="0">#REF!</definedName>
    <definedName name="__________________BTC20">#REF!</definedName>
    <definedName name="__________________BTC21" localSheetId="2">#REF!</definedName>
    <definedName name="__________________BTC21" localSheetId="7">#REF!</definedName>
    <definedName name="__________________BTC21" localSheetId="0">#REF!</definedName>
    <definedName name="__________________BTC21">#REF!</definedName>
    <definedName name="__________________BTC22" localSheetId="2">#REF!</definedName>
    <definedName name="__________________BTC22" localSheetId="7">#REF!</definedName>
    <definedName name="__________________BTC22" localSheetId="0">#REF!</definedName>
    <definedName name="__________________BTC22">#REF!</definedName>
    <definedName name="__________________BTC23" localSheetId="2">#REF!</definedName>
    <definedName name="__________________BTC23" localSheetId="7">#REF!</definedName>
    <definedName name="__________________BTC23" localSheetId="0">#REF!</definedName>
    <definedName name="__________________BTC23">#REF!</definedName>
    <definedName name="__________________BTC24" localSheetId="2">#REF!</definedName>
    <definedName name="__________________BTC24" localSheetId="7">#REF!</definedName>
    <definedName name="__________________BTC24" localSheetId="0">#REF!</definedName>
    <definedName name="__________________BTC24">#REF!</definedName>
    <definedName name="__________________BTC3" localSheetId="2">#REF!</definedName>
    <definedName name="__________________BTC3" localSheetId="7">#REF!</definedName>
    <definedName name="__________________BTC3" localSheetId="0">#REF!</definedName>
    <definedName name="__________________BTC3">#REF!</definedName>
    <definedName name="__________________BTC4" localSheetId="2">#REF!</definedName>
    <definedName name="__________________BTC4" localSheetId="7">#REF!</definedName>
    <definedName name="__________________BTC4" localSheetId="0">#REF!</definedName>
    <definedName name="__________________BTC4">#REF!</definedName>
    <definedName name="__________________BTC5" localSheetId="2">#REF!</definedName>
    <definedName name="__________________BTC5" localSheetId="7">#REF!</definedName>
    <definedName name="__________________BTC5" localSheetId="0">#REF!</definedName>
    <definedName name="__________________BTC5">#REF!</definedName>
    <definedName name="__________________BTC6" localSheetId="2">#REF!</definedName>
    <definedName name="__________________BTC6" localSheetId="7">#REF!</definedName>
    <definedName name="__________________BTC6" localSheetId="0">#REF!</definedName>
    <definedName name="__________________BTC6">#REF!</definedName>
    <definedName name="__________________BTC7" localSheetId="2">#REF!</definedName>
    <definedName name="__________________BTC7" localSheetId="7">#REF!</definedName>
    <definedName name="__________________BTC7" localSheetId="0">#REF!</definedName>
    <definedName name="__________________BTC7">#REF!</definedName>
    <definedName name="__________________BTC8" localSheetId="2">#REF!</definedName>
    <definedName name="__________________BTC8" localSheetId="7">#REF!</definedName>
    <definedName name="__________________BTC8" localSheetId="0">#REF!</definedName>
    <definedName name="__________________BTC8">#REF!</definedName>
    <definedName name="__________________BTC9" localSheetId="2">#REF!</definedName>
    <definedName name="__________________BTC9" localSheetId="7">#REF!</definedName>
    <definedName name="__________________BTC9" localSheetId="0">#REF!</definedName>
    <definedName name="__________________BTC9">#REF!</definedName>
    <definedName name="__________________BTR1" localSheetId="2">#REF!</definedName>
    <definedName name="__________________BTR1" localSheetId="7">#REF!</definedName>
    <definedName name="__________________BTR1" localSheetId="0">#REF!</definedName>
    <definedName name="__________________BTR1">#REF!</definedName>
    <definedName name="__________________BTR10" localSheetId="2">#REF!</definedName>
    <definedName name="__________________BTR10" localSheetId="7">#REF!</definedName>
    <definedName name="__________________BTR10" localSheetId="0">#REF!</definedName>
    <definedName name="__________________BTR10">#REF!</definedName>
    <definedName name="__________________BTR11" localSheetId="2">#REF!</definedName>
    <definedName name="__________________BTR11" localSheetId="7">#REF!</definedName>
    <definedName name="__________________BTR11" localSheetId="0">#REF!</definedName>
    <definedName name="__________________BTR11">#REF!</definedName>
    <definedName name="__________________BTR12" localSheetId="2">#REF!</definedName>
    <definedName name="__________________BTR12" localSheetId="7">#REF!</definedName>
    <definedName name="__________________BTR12" localSheetId="0">#REF!</definedName>
    <definedName name="__________________BTR12">#REF!</definedName>
    <definedName name="__________________BTR13" localSheetId="2">#REF!</definedName>
    <definedName name="__________________BTR13" localSheetId="7">#REF!</definedName>
    <definedName name="__________________BTR13" localSheetId="0">#REF!</definedName>
    <definedName name="__________________BTR13">#REF!</definedName>
    <definedName name="__________________BTR14" localSheetId="2">#REF!</definedName>
    <definedName name="__________________BTR14" localSheetId="7">#REF!</definedName>
    <definedName name="__________________BTR14" localSheetId="0">#REF!</definedName>
    <definedName name="__________________BTR14">#REF!</definedName>
    <definedName name="__________________BTR15" localSheetId="2">#REF!</definedName>
    <definedName name="__________________BTR15" localSheetId="7">#REF!</definedName>
    <definedName name="__________________BTR15" localSheetId="0">#REF!</definedName>
    <definedName name="__________________BTR15">#REF!</definedName>
    <definedName name="__________________BTR16" localSheetId="2">#REF!</definedName>
    <definedName name="__________________BTR16" localSheetId="7">#REF!</definedName>
    <definedName name="__________________BTR16" localSheetId="0">#REF!</definedName>
    <definedName name="__________________BTR16">#REF!</definedName>
    <definedName name="__________________BTR17" localSheetId="2">#REF!</definedName>
    <definedName name="__________________BTR17" localSheetId="7">#REF!</definedName>
    <definedName name="__________________BTR17" localSheetId="0">#REF!</definedName>
    <definedName name="__________________BTR17">#REF!</definedName>
    <definedName name="__________________BTR18" localSheetId="2">#REF!</definedName>
    <definedName name="__________________BTR18" localSheetId="7">#REF!</definedName>
    <definedName name="__________________BTR18" localSheetId="0">#REF!</definedName>
    <definedName name="__________________BTR18">#REF!</definedName>
    <definedName name="__________________BTR19" localSheetId="2">#REF!</definedName>
    <definedName name="__________________BTR19" localSheetId="7">#REF!</definedName>
    <definedName name="__________________BTR19" localSheetId="0">#REF!</definedName>
    <definedName name="__________________BTR19">#REF!</definedName>
    <definedName name="__________________BTR2" localSheetId="2">#REF!</definedName>
    <definedName name="__________________BTR2" localSheetId="7">#REF!</definedName>
    <definedName name="__________________BTR2" localSheetId="0">#REF!</definedName>
    <definedName name="__________________BTR2">#REF!</definedName>
    <definedName name="__________________BTR20" localSheetId="2">#REF!</definedName>
    <definedName name="__________________BTR20" localSheetId="7">#REF!</definedName>
    <definedName name="__________________BTR20" localSheetId="0">#REF!</definedName>
    <definedName name="__________________BTR20">#REF!</definedName>
    <definedName name="__________________BTR21" localSheetId="2">#REF!</definedName>
    <definedName name="__________________BTR21" localSheetId="7">#REF!</definedName>
    <definedName name="__________________BTR21" localSheetId="0">#REF!</definedName>
    <definedName name="__________________BTR21">#REF!</definedName>
    <definedName name="__________________BTR22" localSheetId="2">#REF!</definedName>
    <definedName name="__________________BTR22" localSheetId="7">#REF!</definedName>
    <definedName name="__________________BTR22" localSheetId="0">#REF!</definedName>
    <definedName name="__________________BTR22">#REF!</definedName>
    <definedName name="__________________BTR23" localSheetId="2">#REF!</definedName>
    <definedName name="__________________BTR23" localSheetId="7">#REF!</definedName>
    <definedName name="__________________BTR23" localSheetId="0">#REF!</definedName>
    <definedName name="__________________BTR23">#REF!</definedName>
    <definedName name="__________________BTR24" localSheetId="2">#REF!</definedName>
    <definedName name="__________________BTR24" localSheetId="7">#REF!</definedName>
    <definedName name="__________________BTR24" localSheetId="0">#REF!</definedName>
    <definedName name="__________________BTR24">#REF!</definedName>
    <definedName name="__________________BTR3" localSheetId="2">#REF!</definedName>
    <definedName name="__________________BTR3" localSheetId="7">#REF!</definedName>
    <definedName name="__________________BTR3" localSheetId="0">#REF!</definedName>
    <definedName name="__________________BTR3">#REF!</definedName>
    <definedName name="__________________BTR4" localSheetId="2">#REF!</definedName>
    <definedName name="__________________BTR4" localSheetId="7">#REF!</definedName>
    <definedName name="__________________BTR4" localSheetId="0">#REF!</definedName>
    <definedName name="__________________BTR4">#REF!</definedName>
    <definedName name="__________________BTR5" localSheetId="2">#REF!</definedName>
    <definedName name="__________________BTR5" localSheetId="7">#REF!</definedName>
    <definedName name="__________________BTR5" localSheetId="0">#REF!</definedName>
    <definedName name="__________________BTR5">#REF!</definedName>
    <definedName name="__________________BTR6" localSheetId="2">#REF!</definedName>
    <definedName name="__________________BTR6" localSheetId="7">#REF!</definedName>
    <definedName name="__________________BTR6" localSheetId="0">#REF!</definedName>
    <definedName name="__________________BTR6">#REF!</definedName>
    <definedName name="__________________BTR7" localSheetId="2">#REF!</definedName>
    <definedName name="__________________BTR7" localSheetId="7">#REF!</definedName>
    <definedName name="__________________BTR7" localSheetId="0">#REF!</definedName>
    <definedName name="__________________BTR7">#REF!</definedName>
    <definedName name="__________________BTR8" localSheetId="2">#REF!</definedName>
    <definedName name="__________________BTR8" localSheetId="7">#REF!</definedName>
    <definedName name="__________________BTR8" localSheetId="0">#REF!</definedName>
    <definedName name="__________________BTR8">#REF!</definedName>
    <definedName name="__________________BTR9" localSheetId="2">#REF!</definedName>
    <definedName name="__________________BTR9" localSheetId="7">#REF!</definedName>
    <definedName name="__________________BTR9" localSheetId="0">#REF!</definedName>
    <definedName name="__________________BTR9">#REF!</definedName>
    <definedName name="__________________BTS1" localSheetId="2">#REF!</definedName>
    <definedName name="__________________BTS1" localSheetId="7">#REF!</definedName>
    <definedName name="__________________BTS1" localSheetId="0">#REF!</definedName>
    <definedName name="__________________BTS1">#REF!</definedName>
    <definedName name="__________________BTS10" localSheetId="2">#REF!</definedName>
    <definedName name="__________________BTS10" localSheetId="7">#REF!</definedName>
    <definedName name="__________________BTS10" localSheetId="0">#REF!</definedName>
    <definedName name="__________________BTS10">#REF!</definedName>
    <definedName name="__________________BTS11" localSheetId="2">#REF!</definedName>
    <definedName name="__________________BTS11" localSheetId="7">#REF!</definedName>
    <definedName name="__________________BTS11" localSheetId="0">#REF!</definedName>
    <definedName name="__________________BTS11">#REF!</definedName>
    <definedName name="__________________BTS12" localSheetId="2">#REF!</definedName>
    <definedName name="__________________BTS12" localSheetId="7">#REF!</definedName>
    <definedName name="__________________BTS12" localSheetId="0">#REF!</definedName>
    <definedName name="__________________BTS12">#REF!</definedName>
    <definedName name="__________________BTS13" localSheetId="2">#REF!</definedName>
    <definedName name="__________________BTS13" localSheetId="7">#REF!</definedName>
    <definedName name="__________________BTS13" localSheetId="0">#REF!</definedName>
    <definedName name="__________________BTS13">#REF!</definedName>
    <definedName name="__________________BTS14" localSheetId="2">#REF!</definedName>
    <definedName name="__________________BTS14" localSheetId="7">#REF!</definedName>
    <definedName name="__________________BTS14" localSheetId="0">#REF!</definedName>
    <definedName name="__________________BTS14">#REF!</definedName>
    <definedName name="__________________BTS15" localSheetId="2">#REF!</definedName>
    <definedName name="__________________BTS15" localSheetId="7">#REF!</definedName>
    <definedName name="__________________BTS15" localSheetId="0">#REF!</definedName>
    <definedName name="__________________BTS15">#REF!</definedName>
    <definedName name="__________________BTS16" localSheetId="2">#REF!</definedName>
    <definedName name="__________________BTS16" localSheetId="7">#REF!</definedName>
    <definedName name="__________________BTS16" localSheetId="0">#REF!</definedName>
    <definedName name="__________________BTS16">#REF!</definedName>
    <definedName name="__________________BTS17" localSheetId="2">#REF!</definedName>
    <definedName name="__________________BTS17" localSheetId="7">#REF!</definedName>
    <definedName name="__________________BTS17" localSheetId="0">#REF!</definedName>
    <definedName name="__________________BTS17">#REF!</definedName>
    <definedName name="__________________BTS18" localSheetId="2">#REF!</definedName>
    <definedName name="__________________BTS18" localSheetId="7">#REF!</definedName>
    <definedName name="__________________BTS18" localSheetId="0">#REF!</definedName>
    <definedName name="__________________BTS18">#REF!</definedName>
    <definedName name="__________________BTS19" localSheetId="2">#REF!</definedName>
    <definedName name="__________________BTS19" localSheetId="7">#REF!</definedName>
    <definedName name="__________________BTS19" localSheetId="0">#REF!</definedName>
    <definedName name="__________________BTS19">#REF!</definedName>
    <definedName name="__________________BTS2" localSheetId="2">#REF!</definedName>
    <definedName name="__________________BTS2" localSheetId="7">#REF!</definedName>
    <definedName name="__________________BTS2" localSheetId="0">#REF!</definedName>
    <definedName name="__________________BTS2">#REF!</definedName>
    <definedName name="__________________BTS20" localSheetId="2">#REF!</definedName>
    <definedName name="__________________BTS20" localSheetId="7">#REF!</definedName>
    <definedName name="__________________BTS20" localSheetId="0">#REF!</definedName>
    <definedName name="__________________BTS20">#REF!</definedName>
    <definedName name="__________________BTS21" localSheetId="2">#REF!</definedName>
    <definedName name="__________________BTS21" localSheetId="7">#REF!</definedName>
    <definedName name="__________________BTS21" localSheetId="0">#REF!</definedName>
    <definedName name="__________________BTS21">#REF!</definedName>
    <definedName name="__________________BTS22" localSheetId="2">#REF!</definedName>
    <definedName name="__________________BTS22" localSheetId="7">#REF!</definedName>
    <definedName name="__________________BTS22" localSheetId="0">#REF!</definedName>
    <definedName name="__________________BTS22">#REF!</definedName>
    <definedName name="__________________BTS23" localSheetId="2">#REF!</definedName>
    <definedName name="__________________BTS23" localSheetId="7">#REF!</definedName>
    <definedName name="__________________BTS23" localSheetId="0">#REF!</definedName>
    <definedName name="__________________BTS23">#REF!</definedName>
    <definedName name="__________________BTS24" localSheetId="2">#REF!</definedName>
    <definedName name="__________________BTS24" localSheetId="7">#REF!</definedName>
    <definedName name="__________________BTS24" localSheetId="0">#REF!</definedName>
    <definedName name="__________________BTS24">#REF!</definedName>
    <definedName name="__________________BTS3" localSheetId="2">#REF!</definedName>
    <definedName name="__________________BTS3" localSheetId="7">#REF!</definedName>
    <definedName name="__________________BTS3" localSheetId="0">#REF!</definedName>
    <definedName name="__________________BTS3">#REF!</definedName>
    <definedName name="__________________BTS4" localSheetId="2">#REF!</definedName>
    <definedName name="__________________BTS4" localSheetId="7">#REF!</definedName>
    <definedName name="__________________BTS4" localSheetId="0">#REF!</definedName>
    <definedName name="__________________BTS4">#REF!</definedName>
    <definedName name="__________________BTS5" localSheetId="2">#REF!</definedName>
    <definedName name="__________________BTS5" localSheetId="7">#REF!</definedName>
    <definedName name="__________________BTS5" localSheetId="0">#REF!</definedName>
    <definedName name="__________________BTS5">#REF!</definedName>
    <definedName name="__________________BTS6" localSheetId="2">#REF!</definedName>
    <definedName name="__________________BTS6" localSheetId="7">#REF!</definedName>
    <definedName name="__________________BTS6" localSheetId="0">#REF!</definedName>
    <definedName name="__________________BTS6">#REF!</definedName>
    <definedName name="__________________BTS7" localSheetId="2">#REF!</definedName>
    <definedName name="__________________BTS7" localSheetId="7">#REF!</definedName>
    <definedName name="__________________BTS7" localSheetId="0">#REF!</definedName>
    <definedName name="__________________BTS7">#REF!</definedName>
    <definedName name="__________________BTS8" localSheetId="2">#REF!</definedName>
    <definedName name="__________________BTS8" localSheetId="7">#REF!</definedName>
    <definedName name="__________________BTS8" localSheetId="0">#REF!</definedName>
    <definedName name="__________________BTS8">#REF!</definedName>
    <definedName name="__________________BTS9" localSheetId="2">#REF!</definedName>
    <definedName name="__________________BTS9" localSheetId="7">#REF!</definedName>
    <definedName name="__________________BTS9" localSheetId="0">#REF!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 localSheetId="2">#REF!</definedName>
    <definedName name="__________________GBS11" localSheetId="7">#REF!</definedName>
    <definedName name="__________________GBS11" localSheetId="0">#REF!</definedName>
    <definedName name="__________________GBS11">#REF!</definedName>
    <definedName name="__________________GBS110" localSheetId="2">#REF!</definedName>
    <definedName name="__________________GBS110" localSheetId="7">#REF!</definedName>
    <definedName name="__________________GBS110" localSheetId="0">#REF!</definedName>
    <definedName name="__________________GBS110">#REF!</definedName>
    <definedName name="__________________GBS111" localSheetId="2">#REF!</definedName>
    <definedName name="__________________GBS111" localSheetId="7">#REF!</definedName>
    <definedName name="__________________GBS111" localSheetId="0">#REF!</definedName>
    <definedName name="__________________GBS111">#REF!</definedName>
    <definedName name="__________________GBS112" localSheetId="2">#REF!</definedName>
    <definedName name="__________________GBS112" localSheetId="7">#REF!</definedName>
    <definedName name="__________________GBS112" localSheetId="0">#REF!</definedName>
    <definedName name="__________________GBS112">#REF!</definedName>
    <definedName name="__________________GBS113" localSheetId="2">#REF!</definedName>
    <definedName name="__________________GBS113" localSheetId="7">#REF!</definedName>
    <definedName name="__________________GBS113" localSheetId="0">#REF!</definedName>
    <definedName name="__________________GBS113">#REF!</definedName>
    <definedName name="__________________GBS114" localSheetId="2">#REF!</definedName>
    <definedName name="__________________GBS114" localSheetId="7">#REF!</definedName>
    <definedName name="__________________GBS114" localSheetId="0">#REF!</definedName>
    <definedName name="__________________GBS114">#REF!</definedName>
    <definedName name="__________________GBS115" localSheetId="2">#REF!</definedName>
    <definedName name="__________________GBS115" localSheetId="7">#REF!</definedName>
    <definedName name="__________________GBS115" localSheetId="0">#REF!</definedName>
    <definedName name="__________________GBS115">#REF!</definedName>
    <definedName name="__________________GBS116" localSheetId="2">#REF!</definedName>
    <definedName name="__________________GBS116" localSheetId="7">#REF!</definedName>
    <definedName name="__________________GBS116" localSheetId="0">#REF!</definedName>
    <definedName name="__________________GBS116">#REF!</definedName>
    <definedName name="__________________GBS117" localSheetId="2">#REF!</definedName>
    <definedName name="__________________GBS117" localSheetId="7">#REF!</definedName>
    <definedName name="__________________GBS117" localSheetId="0">#REF!</definedName>
    <definedName name="__________________GBS117">#REF!</definedName>
    <definedName name="__________________GBS118" localSheetId="2">#REF!</definedName>
    <definedName name="__________________GBS118" localSheetId="7">#REF!</definedName>
    <definedName name="__________________GBS118" localSheetId="0">#REF!</definedName>
    <definedName name="__________________GBS118">#REF!</definedName>
    <definedName name="__________________GBS119" localSheetId="2">#REF!</definedName>
    <definedName name="__________________GBS119" localSheetId="7">#REF!</definedName>
    <definedName name="__________________GBS119" localSheetId="0">#REF!</definedName>
    <definedName name="__________________GBS119">#REF!</definedName>
    <definedName name="__________________GBS12" localSheetId="2">#REF!</definedName>
    <definedName name="__________________GBS12" localSheetId="7">#REF!</definedName>
    <definedName name="__________________GBS12" localSheetId="0">#REF!</definedName>
    <definedName name="__________________GBS12">#REF!</definedName>
    <definedName name="__________________GBS120" localSheetId="2">#REF!</definedName>
    <definedName name="__________________GBS120" localSheetId="7">#REF!</definedName>
    <definedName name="__________________GBS120" localSheetId="0">#REF!</definedName>
    <definedName name="__________________GBS120">#REF!</definedName>
    <definedName name="__________________GBS121" localSheetId="2">#REF!</definedName>
    <definedName name="__________________GBS121" localSheetId="7">#REF!</definedName>
    <definedName name="__________________GBS121" localSheetId="0">#REF!</definedName>
    <definedName name="__________________GBS121">#REF!</definedName>
    <definedName name="__________________GBS122" localSheetId="2">#REF!</definedName>
    <definedName name="__________________GBS122" localSheetId="7">#REF!</definedName>
    <definedName name="__________________GBS122" localSheetId="0">#REF!</definedName>
    <definedName name="__________________GBS122">#REF!</definedName>
    <definedName name="__________________GBS123" localSheetId="2">#REF!</definedName>
    <definedName name="__________________GBS123" localSheetId="7">#REF!</definedName>
    <definedName name="__________________GBS123" localSheetId="0">#REF!</definedName>
    <definedName name="__________________GBS123">#REF!</definedName>
    <definedName name="__________________GBS124" localSheetId="2">#REF!</definedName>
    <definedName name="__________________GBS124" localSheetId="7">#REF!</definedName>
    <definedName name="__________________GBS124" localSheetId="0">#REF!</definedName>
    <definedName name="__________________GBS124">#REF!</definedName>
    <definedName name="__________________GBS13" localSheetId="2">#REF!</definedName>
    <definedName name="__________________GBS13" localSheetId="7">#REF!</definedName>
    <definedName name="__________________GBS13" localSheetId="0">#REF!</definedName>
    <definedName name="__________________GBS13">#REF!</definedName>
    <definedName name="__________________GBS14" localSheetId="2">#REF!</definedName>
    <definedName name="__________________GBS14" localSheetId="7">#REF!</definedName>
    <definedName name="__________________GBS14" localSheetId="0">#REF!</definedName>
    <definedName name="__________________GBS14">#REF!</definedName>
    <definedName name="__________________GBS15" localSheetId="2">#REF!</definedName>
    <definedName name="__________________GBS15" localSheetId="7">#REF!</definedName>
    <definedName name="__________________GBS15" localSheetId="0">#REF!</definedName>
    <definedName name="__________________GBS15">#REF!</definedName>
    <definedName name="__________________GBS16" localSheetId="2">#REF!</definedName>
    <definedName name="__________________GBS16" localSheetId="7">#REF!</definedName>
    <definedName name="__________________GBS16" localSheetId="0">#REF!</definedName>
    <definedName name="__________________GBS16">#REF!</definedName>
    <definedName name="__________________GBS17" localSheetId="2">#REF!</definedName>
    <definedName name="__________________GBS17" localSheetId="7">#REF!</definedName>
    <definedName name="__________________GBS17" localSheetId="0">#REF!</definedName>
    <definedName name="__________________GBS17">#REF!</definedName>
    <definedName name="__________________GBS18" localSheetId="2">#REF!</definedName>
    <definedName name="__________________GBS18" localSheetId="7">#REF!</definedName>
    <definedName name="__________________GBS18" localSheetId="0">#REF!</definedName>
    <definedName name="__________________GBS18">#REF!</definedName>
    <definedName name="__________________GBS19" localSheetId="2">#REF!</definedName>
    <definedName name="__________________GBS19" localSheetId="7">#REF!</definedName>
    <definedName name="__________________GBS19" localSheetId="0">#REF!</definedName>
    <definedName name="__________________GBS19">#REF!</definedName>
    <definedName name="__________________GBS21" localSheetId="2">#REF!</definedName>
    <definedName name="__________________GBS21" localSheetId="7">#REF!</definedName>
    <definedName name="__________________GBS21" localSheetId="0">#REF!</definedName>
    <definedName name="__________________GBS21">#REF!</definedName>
    <definedName name="__________________GBS210" localSheetId="2">#REF!</definedName>
    <definedName name="__________________GBS210" localSheetId="7">#REF!</definedName>
    <definedName name="__________________GBS210" localSheetId="0">#REF!</definedName>
    <definedName name="__________________GBS210">#REF!</definedName>
    <definedName name="__________________GBS211" localSheetId="2">#REF!</definedName>
    <definedName name="__________________GBS211" localSheetId="7">#REF!</definedName>
    <definedName name="__________________GBS211" localSheetId="0">#REF!</definedName>
    <definedName name="__________________GBS211">#REF!</definedName>
    <definedName name="__________________GBS212" localSheetId="2">#REF!</definedName>
    <definedName name="__________________GBS212" localSheetId="7">#REF!</definedName>
    <definedName name="__________________GBS212" localSheetId="0">#REF!</definedName>
    <definedName name="__________________GBS212">#REF!</definedName>
    <definedName name="__________________GBS213" localSheetId="2">#REF!</definedName>
    <definedName name="__________________GBS213" localSheetId="7">#REF!</definedName>
    <definedName name="__________________GBS213" localSheetId="0">#REF!</definedName>
    <definedName name="__________________GBS213">#REF!</definedName>
    <definedName name="__________________GBS214" localSheetId="2">#REF!</definedName>
    <definedName name="__________________GBS214" localSheetId="7">#REF!</definedName>
    <definedName name="__________________GBS214" localSheetId="0">#REF!</definedName>
    <definedName name="__________________GBS214">#REF!</definedName>
    <definedName name="__________________GBS215" localSheetId="2">#REF!</definedName>
    <definedName name="__________________GBS215" localSheetId="7">#REF!</definedName>
    <definedName name="__________________GBS215" localSheetId="0">#REF!</definedName>
    <definedName name="__________________GBS215">#REF!</definedName>
    <definedName name="__________________GBS216" localSheetId="2">#REF!</definedName>
    <definedName name="__________________GBS216" localSheetId="7">#REF!</definedName>
    <definedName name="__________________GBS216" localSheetId="0">#REF!</definedName>
    <definedName name="__________________GBS216">#REF!</definedName>
    <definedName name="__________________GBS217" localSheetId="2">#REF!</definedName>
    <definedName name="__________________GBS217" localSheetId="7">#REF!</definedName>
    <definedName name="__________________GBS217" localSheetId="0">#REF!</definedName>
    <definedName name="__________________GBS217">#REF!</definedName>
    <definedName name="__________________GBS218" localSheetId="2">#REF!</definedName>
    <definedName name="__________________GBS218" localSheetId="7">#REF!</definedName>
    <definedName name="__________________GBS218" localSheetId="0">#REF!</definedName>
    <definedName name="__________________GBS218">#REF!</definedName>
    <definedName name="__________________GBS219" localSheetId="2">#REF!</definedName>
    <definedName name="__________________GBS219" localSheetId="7">#REF!</definedName>
    <definedName name="__________________GBS219" localSheetId="0">#REF!</definedName>
    <definedName name="__________________GBS219">#REF!</definedName>
    <definedName name="__________________GBS22" localSheetId="2">#REF!</definedName>
    <definedName name="__________________GBS22" localSheetId="7">#REF!</definedName>
    <definedName name="__________________GBS22" localSheetId="0">#REF!</definedName>
    <definedName name="__________________GBS22">#REF!</definedName>
    <definedName name="__________________GBS220" localSheetId="2">#REF!</definedName>
    <definedName name="__________________GBS220" localSheetId="7">#REF!</definedName>
    <definedName name="__________________GBS220" localSheetId="0">#REF!</definedName>
    <definedName name="__________________GBS220">#REF!</definedName>
    <definedName name="__________________GBS221" localSheetId="2">#REF!</definedName>
    <definedName name="__________________GBS221" localSheetId="7">#REF!</definedName>
    <definedName name="__________________GBS221" localSheetId="0">#REF!</definedName>
    <definedName name="__________________GBS221">#REF!</definedName>
    <definedName name="__________________GBS222" localSheetId="2">#REF!</definedName>
    <definedName name="__________________GBS222" localSheetId="7">#REF!</definedName>
    <definedName name="__________________GBS222" localSheetId="0">#REF!</definedName>
    <definedName name="__________________GBS222">#REF!</definedName>
    <definedName name="__________________GBS223" localSheetId="2">#REF!</definedName>
    <definedName name="__________________GBS223" localSheetId="7">#REF!</definedName>
    <definedName name="__________________GBS223" localSheetId="0">#REF!</definedName>
    <definedName name="__________________GBS223">#REF!</definedName>
    <definedName name="__________________GBS224" localSheetId="2">#REF!</definedName>
    <definedName name="__________________GBS224" localSheetId="7">#REF!</definedName>
    <definedName name="__________________GBS224" localSheetId="0">#REF!</definedName>
    <definedName name="__________________GBS224">#REF!</definedName>
    <definedName name="__________________GBS23" localSheetId="2">#REF!</definedName>
    <definedName name="__________________GBS23" localSheetId="7">#REF!</definedName>
    <definedName name="__________________GBS23" localSheetId="0">#REF!</definedName>
    <definedName name="__________________GBS23">#REF!</definedName>
    <definedName name="__________________GBS24" localSheetId="2">#REF!</definedName>
    <definedName name="__________________GBS24" localSheetId="7">#REF!</definedName>
    <definedName name="__________________GBS24" localSheetId="0">#REF!</definedName>
    <definedName name="__________________GBS24">#REF!</definedName>
    <definedName name="__________________GBS25" localSheetId="2">#REF!</definedName>
    <definedName name="__________________GBS25" localSheetId="7">#REF!</definedName>
    <definedName name="__________________GBS25" localSheetId="0">#REF!</definedName>
    <definedName name="__________________GBS25">#REF!</definedName>
    <definedName name="__________________GBS26" localSheetId="2">#REF!</definedName>
    <definedName name="__________________GBS26" localSheetId="7">#REF!</definedName>
    <definedName name="__________________GBS26" localSheetId="0">#REF!</definedName>
    <definedName name="__________________GBS26">#REF!</definedName>
    <definedName name="__________________GBS27" localSheetId="2">#REF!</definedName>
    <definedName name="__________________GBS27" localSheetId="7">#REF!</definedName>
    <definedName name="__________________GBS27" localSheetId="0">#REF!</definedName>
    <definedName name="__________________GBS27">#REF!</definedName>
    <definedName name="__________________GBS28" localSheetId="2">#REF!</definedName>
    <definedName name="__________________GBS28" localSheetId="7">#REF!</definedName>
    <definedName name="__________________GBS28" localSheetId="0">#REF!</definedName>
    <definedName name="__________________GBS28">#REF!</definedName>
    <definedName name="__________________GBS29" localSheetId="2">#REF!</definedName>
    <definedName name="__________________GBS29" localSheetId="7">#REF!</definedName>
    <definedName name="__________________GBS29" localSheetId="0">#REF!</definedName>
    <definedName name="__________________GBS29">#REF!</definedName>
    <definedName name="__________________imp1">[11]DATA_PRG!$H$245</definedName>
    <definedName name="__________________knr2" localSheetId="2">#REF!</definedName>
    <definedName name="__________________knr2" localSheetId="7">#REF!</definedName>
    <definedName name="__________________knr2" localSheetId="0">#REF!</definedName>
    <definedName name="__________________knr2">#REF!</definedName>
    <definedName name="__________________l1">[3]leads!$A$3:$E$108</definedName>
    <definedName name="__________________l12" localSheetId="2">#REF!</definedName>
    <definedName name="__________________l12" localSheetId="7">#REF!</definedName>
    <definedName name="__________________l12" localSheetId="0">#REF!</definedName>
    <definedName name="__________________l12">#REF!</definedName>
    <definedName name="__________________l2">[2]r!$F$29</definedName>
    <definedName name="__________________l3" localSheetId="2">#REF!</definedName>
    <definedName name="__________________l3" localSheetId="7">#REF!</definedName>
    <definedName name="__________________l3" localSheetId="0">#REF!</definedName>
    <definedName name="__________________l3">#REF!</definedName>
    <definedName name="__________________l4">[4]Sheet1!$W$2:$Y$103</definedName>
    <definedName name="__________________l5" localSheetId="2">#REF!</definedName>
    <definedName name="__________________l5" localSheetId="7">#REF!</definedName>
    <definedName name="__________________l5" localSheetId="0">#REF!</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 localSheetId="2">#REF!</definedName>
    <definedName name="__________________lj600" localSheetId="7">#REF!</definedName>
    <definedName name="__________________lj600" localSheetId="0">#REF!</definedName>
    <definedName name="__________________lj600">#REF!</definedName>
    <definedName name="__________________lj900" localSheetId="2">#REF!</definedName>
    <definedName name="__________________lj900" localSheetId="7">#REF!</definedName>
    <definedName name="__________________lj900" localSheetId="0">#REF!</definedName>
    <definedName name="__________________lj900">#REF!</definedName>
    <definedName name="__________________LL3" localSheetId="2">#REF!</definedName>
    <definedName name="__________________LL3" localSheetId="7">#REF!</definedName>
    <definedName name="__________________LL3" localSheetId="0">#REF!</definedName>
    <definedName name="__________________LL3">#REF!</definedName>
    <definedName name="__________________LSO24" localSheetId="2">[10]Lead!#REF!</definedName>
    <definedName name="__________________LSO24" localSheetId="7">[10]Lead!#REF!</definedName>
    <definedName name="__________________LSO24" localSheetId="0">[10]Lead!#REF!</definedName>
    <definedName name="__________________LSO24">[10]Lead!#REF!</definedName>
    <definedName name="__________________MA1" localSheetId="2">#REF!</definedName>
    <definedName name="__________________MA1" localSheetId="7">#REF!</definedName>
    <definedName name="__________________MA1" localSheetId="0">#REF!</definedName>
    <definedName name="__________________MA1">#REF!</definedName>
    <definedName name="__________________MA2" localSheetId="2">#REF!</definedName>
    <definedName name="__________________MA2" localSheetId="7">#REF!</definedName>
    <definedName name="__________________MA2" localSheetId="0">#REF!</definedName>
    <definedName name="__________________MA2">#REF!</definedName>
    <definedName name="__________________Met22" localSheetId="2">#REF!</definedName>
    <definedName name="__________________Met22" localSheetId="7">#REF!</definedName>
    <definedName name="__________________Met22" localSheetId="0">#REF!</definedName>
    <definedName name="__________________Met22">#REF!</definedName>
    <definedName name="__________________Met45" localSheetId="2">#REF!</definedName>
    <definedName name="__________________Met45" localSheetId="7">#REF!</definedName>
    <definedName name="__________________Met45" localSheetId="0">#REF!</definedName>
    <definedName name="__________________Met45">#REF!</definedName>
    <definedName name="__________________MEt55" localSheetId="2">#REF!</definedName>
    <definedName name="__________________MEt55" localSheetId="7">#REF!</definedName>
    <definedName name="__________________MEt55" localSheetId="0">#REF!</definedName>
    <definedName name="__________________MEt55">#REF!</definedName>
    <definedName name="__________________Met63" localSheetId="2">#REF!</definedName>
    <definedName name="__________________Met63" localSheetId="7">#REF!</definedName>
    <definedName name="__________________Met63" localSheetId="0">#REF!</definedName>
    <definedName name="__________________Met63">#REF!</definedName>
    <definedName name="__________________ML21" localSheetId="2">#REF!</definedName>
    <definedName name="__________________ML21" localSheetId="7">#REF!</definedName>
    <definedName name="__________________ML21" localSheetId="0">#REF!</definedName>
    <definedName name="__________________ML21">#REF!</definedName>
    <definedName name="__________________ML210" localSheetId="2">#REF!</definedName>
    <definedName name="__________________ML210" localSheetId="7">#REF!</definedName>
    <definedName name="__________________ML210" localSheetId="0">#REF!</definedName>
    <definedName name="__________________ML210">#REF!</definedName>
    <definedName name="__________________ML211" localSheetId="2">#REF!</definedName>
    <definedName name="__________________ML211" localSheetId="7">#REF!</definedName>
    <definedName name="__________________ML211" localSheetId="0">#REF!</definedName>
    <definedName name="__________________ML211">#REF!</definedName>
    <definedName name="__________________ML212" localSheetId="2">#REF!</definedName>
    <definedName name="__________________ML212" localSheetId="7">#REF!</definedName>
    <definedName name="__________________ML212" localSheetId="0">#REF!</definedName>
    <definedName name="__________________ML212">#REF!</definedName>
    <definedName name="__________________ML213" localSheetId="2">#REF!</definedName>
    <definedName name="__________________ML213" localSheetId="7">#REF!</definedName>
    <definedName name="__________________ML213" localSheetId="0">#REF!</definedName>
    <definedName name="__________________ML213">#REF!</definedName>
    <definedName name="__________________ML214" localSheetId="2">#REF!</definedName>
    <definedName name="__________________ML214" localSheetId="7">#REF!</definedName>
    <definedName name="__________________ML214" localSheetId="0">#REF!</definedName>
    <definedName name="__________________ML214">#REF!</definedName>
    <definedName name="__________________ML215" localSheetId="2">#REF!</definedName>
    <definedName name="__________________ML215" localSheetId="7">#REF!</definedName>
    <definedName name="__________________ML215" localSheetId="0">#REF!</definedName>
    <definedName name="__________________ML215">#REF!</definedName>
    <definedName name="__________________ML216" localSheetId="2">#REF!</definedName>
    <definedName name="__________________ML216" localSheetId="7">#REF!</definedName>
    <definedName name="__________________ML216" localSheetId="0">#REF!</definedName>
    <definedName name="__________________ML216">#REF!</definedName>
    <definedName name="__________________ML217" localSheetId="2">#REF!</definedName>
    <definedName name="__________________ML217" localSheetId="7">#REF!</definedName>
    <definedName name="__________________ML217" localSheetId="0">#REF!</definedName>
    <definedName name="__________________ML217">#REF!</definedName>
    <definedName name="__________________ML218" localSheetId="2">#REF!</definedName>
    <definedName name="__________________ML218" localSheetId="7">#REF!</definedName>
    <definedName name="__________________ML218" localSheetId="0">#REF!</definedName>
    <definedName name="__________________ML218">#REF!</definedName>
    <definedName name="__________________ML219" localSheetId="2">#REF!</definedName>
    <definedName name="__________________ML219" localSheetId="7">#REF!</definedName>
    <definedName name="__________________ML219" localSheetId="0">#REF!</definedName>
    <definedName name="__________________ML219">#REF!</definedName>
    <definedName name="__________________ML22" localSheetId="2">#REF!</definedName>
    <definedName name="__________________ML22" localSheetId="7">#REF!</definedName>
    <definedName name="__________________ML22" localSheetId="0">#REF!</definedName>
    <definedName name="__________________ML22">#REF!</definedName>
    <definedName name="__________________ML220" localSheetId="2">#REF!</definedName>
    <definedName name="__________________ML220" localSheetId="7">#REF!</definedName>
    <definedName name="__________________ML220" localSheetId="0">#REF!</definedName>
    <definedName name="__________________ML220">#REF!</definedName>
    <definedName name="__________________ML221" localSheetId="2">#REF!</definedName>
    <definedName name="__________________ML221" localSheetId="7">#REF!</definedName>
    <definedName name="__________________ML221" localSheetId="0">#REF!</definedName>
    <definedName name="__________________ML221">#REF!</definedName>
    <definedName name="__________________ML222" localSheetId="2">#REF!</definedName>
    <definedName name="__________________ML222" localSheetId="7">#REF!</definedName>
    <definedName name="__________________ML222" localSheetId="0">#REF!</definedName>
    <definedName name="__________________ML222">#REF!</definedName>
    <definedName name="__________________ML223" localSheetId="2">#REF!</definedName>
    <definedName name="__________________ML223" localSheetId="7">#REF!</definedName>
    <definedName name="__________________ML223" localSheetId="0">#REF!</definedName>
    <definedName name="__________________ML223">#REF!</definedName>
    <definedName name="__________________ML224" localSheetId="2">#REF!</definedName>
    <definedName name="__________________ML224" localSheetId="7">#REF!</definedName>
    <definedName name="__________________ML224" localSheetId="0">#REF!</definedName>
    <definedName name="__________________ML224">#REF!</definedName>
    <definedName name="__________________ML23" localSheetId="2">#REF!</definedName>
    <definedName name="__________________ML23" localSheetId="7">#REF!</definedName>
    <definedName name="__________________ML23" localSheetId="0">#REF!</definedName>
    <definedName name="__________________ML23">#REF!</definedName>
    <definedName name="__________________ML24" localSheetId="2">#REF!</definedName>
    <definedName name="__________________ML24" localSheetId="7">#REF!</definedName>
    <definedName name="__________________ML24" localSheetId="0">#REF!</definedName>
    <definedName name="__________________ML24">#REF!</definedName>
    <definedName name="__________________ML25" localSheetId="2">#REF!</definedName>
    <definedName name="__________________ML25" localSheetId="7">#REF!</definedName>
    <definedName name="__________________ML25" localSheetId="0">#REF!</definedName>
    <definedName name="__________________ML25">#REF!</definedName>
    <definedName name="__________________ML26" localSheetId="2">#REF!</definedName>
    <definedName name="__________________ML26" localSheetId="7">#REF!</definedName>
    <definedName name="__________________ML26" localSheetId="0">#REF!</definedName>
    <definedName name="__________________ML26">#REF!</definedName>
    <definedName name="__________________ML27" localSheetId="2">#REF!</definedName>
    <definedName name="__________________ML27" localSheetId="7">#REF!</definedName>
    <definedName name="__________________ML27" localSheetId="0">#REF!</definedName>
    <definedName name="__________________ML27">#REF!</definedName>
    <definedName name="__________________ML28" localSheetId="2">#REF!</definedName>
    <definedName name="__________________ML28" localSheetId="7">#REF!</definedName>
    <definedName name="__________________ML28" localSheetId="0">#REF!</definedName>
    <definedName name="__________________ML28">#REF!</definedName>
    <definedName name="__________________ML29" localSheetId="2">#REF!</definedName>
    <definedName name="__________________ML29" localSheetId="7">#REF!</definedName>
    <definedName name="__________________ML29" localSheetId="0">#REF!</definedName>
    <definedName name="__________________ML29">#REF!</definedName>
    <definedName name="__________________ML31" localSheetId="2">#REF!</definedName>
    <definedName name="__________________ML31" localSheetId="7">#REF!</definedName>
    <definedName name="__________________ML31" localSheetId="0">#REF!</definedName>
    <definedName name="__________________ML31">#REF!</definedName>
    <definedName name="__________________ML310" localSheetId="2">#REF!</definedName>
    <definedName name="__________________ML310" localSheetId="7">#REF!</definedName>
    <definedName name="__________________ML310" localSheetId="0">#REF!</definedName>
    <definedName name="__________________ML310">#REF!</definedName>
    <definedName name="__________________ML311" localSheetId="2">#REF!</definedName>
    <definedName name="__________________ML311" localSheetId="7">#REF!</definedName>
    <definedName name="__________________ML311" localSheetId="0">#REF!</definedName>
    <definedName name="__________________ML311">#REF!</definedName>
    <definedName name="__________________ML312" localSheetId="2">#REF!</definedName>
    <definedName name="__________________ML312" localSheetId="7">#REF!</definedName>
    <definedName name="__________________ML312" localSheetId="0">#REF!</definedName>
    <definedName name="__________________ML312">#REF!</definedName>
    <definedName name="__________________ML313" localSheetId="2">#REF!</definedName>
    <definedName name="__________________ML313" localSheetId="7">#REF!</definedName>
    <definedName name="__________________ML313" localSheetId="0">#REF!</definedName>
    <definedName name="__________________ML313">#REF!</definedName>
    <definedName name="__________________ML314" localSheetId="2">#REF!</definedName>
    <definedName name="__________________ML314" localSheetId="7">#REF!</definedName>
    <definedName name="__________________ML314" localSheetId="0">#REF!</definedName>
    <definedName name="__________________ML314">#REF!</definedName>
    <definedName name="__________________ML315" localSheetId="2">#REF!</definedName>
    <definedName name="__________________ML315" localSheetId="7">#REF!</definedName>
    <definedName name="__________________ML315" localSheetId="0">#REF!</definedName>
    <definedName name="__________________ML315">#REF!</definedName>
    <definedName name="__________________ML316" localSheetId="2">#REF!</definedName>
    <definedName name="__________________ML316" localSheetId="7">#REF!</definedName>
    <definedName name="__________________ML316" localSheetId="0">#REF!</definedName>
    <definedName name="__________________ML316">#REF!</definedName>
    <definedName name="__________________ML317" localSheetId="2">#REF!</definedName>
    <definedName name="__________________ML317" localSheetId="7">#REF!</definedName>
    <definedName name="__________________ML317" localSheetId="0">#REF!</definedName>
    <definedName name="__________________ML317">#REF!</definedName>
    <definedName name="__________________ML318" localSheetId="2">#REF!</definedName>
    <definedName name="__________________ML318" localSheetId="7">#REF!</definedName>
    <definedName name="__________________ML318" localSheetId="0">#REF!</definedName>
    <definedName name="__________________ML318">#REF!</definedName>
    <definedName name="__________________ML319" localSheetId="2">#REF!</definedName>
    <definedName name="__________________ML319" localSheetId="7">#REF!</definedName>
    <definedName name="__________________ML319" localSheetId="0">#REF!</definedName>
    <definedName name="__________________ML319">#REF!</definedName>
    <definedName name="__________________ML32" localSheetId="2">#REF!</definedName>
    <definedName name="__________________ML32" localSheetId="7">#REF!</definedName>
    <definedName name="__________________ML32" localSheetId="0">#REF!</definedName>
    <definedName name="__________________ML32">#REF!</definedName>
    <definedName name="__________________ML320" localSheetId="2">#REF!</definedName>
    <definedName name="__________________ML320" localSheetId="7">#REF!</definedName>
    <definedName name="__________________ML320" localSheetId="0">#REF!</definedName>
    <definedName name="__________________ML320">#REF!</definedName>
    <definedName name="__________________ML321" localSheetId="2">#REF!</definedName>
    <definedName name="__________________ML321" localSheetId="7">#REF!</definedName>
    <definedName name="__________________ML321" localSheetId="0">#REF!</definedName>
    <definedName name="__________________ML321">#REF!</definedName>
    <definedName name="__________________ML322" localSheetId="2">#REF!</definedName>
    <definedName name="__________________ML322" localSheetId="7">#REF!</definedName>
    <definedName name="__________________ML322" localSheetId="0">#REF!</definedName>
    <definedName name="__________________ML322">#REF!</definedName>
    <definedName name="__________________ML323" localSheetId="2">#REF!</definedName>
    <definedName name="__________________ML323" localSheetId="7">#REF!</definedName>
    <definedName name="__________________ML323" localSheetId="0">#REF!</definedName>
    <definedName name="__________________ML323">#REF!</definedName>
    <definedName name="__________________ML324" localSheetId="2">#REF!</definedName>
    <definedName name="__________________ML324" localSheetId="7">#REF!</definedName>
    <definedName name="__________________ML324" localSheetId="0">#REF!</definedName>
    <definedName name="__________________ML324">#REF!</definedName>
    <definedName name="__________________ML33" localSheetId="2">#REF!</definedName>
    <definedName name="__________________ML33" localSheetId="7">#REF!</definedName>
    <definedName name="__________________ML33" localSheetId="0">#REF!</definedName>
    <definedName name="__________________ML33">#REF!</definedName>
    <definedName name="__________________ML34" localSheetId="2">#REF!</definedName>
    <definedName name="__________________ML34" localSheetId="7">#REF!</definedName>
    <definedName name="__________________ML34" localSheetId="0">#REF!</definedName>
    <definedName name="__________________ML34">#REF!</definedName>
    <definedName name="__________________ML35" localSheetId="2">#REF!</definedName>
    <definedName name="__________________ML35" localSheetId="7">#REF!</definedName>
    <definedName name="__________________ML35" localSheetId="0">#REF!</definedName>
    <definedName name="__________________ML35">#REF!</definedName>
    <definedName name="__________________ML36" localSheetId="2">#REF!</definedName>
    <definedName name="__________________ML36" localSheetId="7">#REF!</definedName>
    <definedName name="__________________ML36" localSheetId="0">#REF!</definedName>
    <definedName name="__________________ML36">#REF!</definedName>
    <definedName name="__________________ML37" localSheetId="2">#REF!</definedName>
    <definedName name="__________________ML37" localSheetId="7">#REF!</definedName>
    <definedName name="__________________ML37" localSheetId="0">#REF!</definedName>
    <definedName name="__________________ML37">#REF!</definedName>
    <definedName name="__________________ML38" localSheetId="2">#REF!</definedName>
    <definedName name="__________________ML38" localSheetId="7">#REF!</definedName>
    <definedName name="__________________ML38" localSheetId="0">#REF!</definedName>
    <definedName name="__________________ML38">#REF!</definedName>
    <definedName name="__________________ML39" localSheetId="2">#REF!</definedName>
    <definedName name="__________________ML39" localSheetId="7">#REF!</definedName>
    <definedName name="__________________ML39" localSheetId="0">#REF!</definedName>
    <definedName name="__________________ML39">#REF!</definedName>
    <definedName name="__________________ML7" localSheetId="2">#REF!</definedName>
    <definedName name="__________________ML7" localSheetId="7">#REF!</definedName>
    <definedName name="__________________ML7" localSheetId="0">#REF!</definedName>
    <definedName name="__________________ML7">#REF!</definedName>
    <definedName name="__________________ML8" localSheetId="2">#REF!</definedName>
    <definedName name="__________________ML8" localSheetId="7">#REF!</definedName>
    <definedName name="__________________ML8" localSheetId="0">#REF!</definedName>
    <definedName name="__________________ML8">#REF!</definedName>
    <definedName name="__________________ML9" localSheetId="2">#REF!</definedName>
    <definedName name="__________________ML9" localSheetId="7">#REF!</definedName>
    <definedName name="__________________ML9" localSheetId="0">#REF!</definedName>
    <definedName name="__________________ML9">#REF!</definedName>
    <definedName name="__________________mm1">[6]r!$F$4</definedName>
    <definedName name="__________________mm1000" localSheetId="2">#REF!</definedName>
    <definedName name="__________________mm1000" localSheetId="7">#REF!</definedName>
    <definedName name="__________________mm1000" localSheetId="0">#REF!</definedName>
    <definedName name="__________________mm1000">#REF!</definedName>
    <definedName name="__________________mm11">[2]r!$F$4</definedName>
    <definedName name="__________________mm111">[5]r!$F$4</definedName>
    <definedName name="__________________mm600" localSheetId="2">#REF!</definedName>
    <definedName name="__________________mm600" localSheetId="7">#REF!</definedName>
    <definedName name="__________________mm600" localSheetId="0">#REF!</definedName>
    <definedName name="__________________mm600">#REF!</definedName>
    <definedName name="__________________mm800" localSheetId="2">#REF!</definedName>
    <definedName name="__________________mm800" localSheetId="7">#REF!</definedName>
    <definedName name="__________________mm800" localSheetId="0">#REF!</definedName>
    <definedName name="__________________mm800">#REF!</definedName>
    <definedName name="__________________PC1" localSheetId="2">#REF!</definedName>
    <definedName name="__________________PC1" localSheetId="7">#REF!</definedName>
    <definedName name="__________________PC1" localSheetId="0">#REF!</definedName>
    <definedName name="__________________PC1">#REF!</definedName>
    <definedName name="__________________PC10" localSheetId="2">#REF!</definedName>
    <definedName name="__________________PC10" localSheetId="7">#REF!</definedName>
    <definedName name="__________________PC10" localSheetId="0">#REF!</definedName>
    <definedName name="__________________PC10">#REF!</definedName>
    <definedName name="__________________PC11" localSheetId="2">#REF!</definedName>
    <definedName name="__________________PC11" localSheetId="7">#REF!</definedName>
    <definedName name="__________________PC11" localSheetId="0">#REF!</definedName>
    <definedName name="__________________PC11">#REF!</definedName>
    <definedName name="__________________PC12" localSheetId="2">#REF!</definedName>
    <definedName name="__________________PC12" localSheetId="7">#REF!</definedName>
    <definedName name="__________________PC12" localSheetId="0">#REF!</definedName>
    <definedName name="__________________PC12">#REF!</definedName>
    <definedName name="__________________PC13" localSheetId="2">#REF!</definedName>
    <definedName name="__________________PC13" localSheetId="7">#REF!</definedName>
    <definedName name="__________________PC13" localSheetId="0">#REF!</definedName>
    <definedName name="__________________PC13">#REF!</definedName>
    <definedName name="__________________PC14" localSheetId="2">#REF!</definedName>
    <definedName name="__________________PC14" localSheetId="7">#REF!</definedName>
    <definedName name="__________________PC14" localSheetId="0">#REF!</definedName>
    <definedName name="__________________PC14">#REF!</definedName>
    <definedName name="__________________PC15" localSheetId="2">#REF!</definedName>
    <definedName name="__________________PC15" localSheetId="7">#REF!</definedName>
    <definedName name="__________________PC15" localSheetId="0">#REF!</definedName>
    <definedName name="__________________PC15">#REF!</definedName>
    <definedName name="__________________PC16" localSheetId="2">#REF!</definedName>
    <definedName name="__________________PC16" localSheetId="7">#REF!</definedName>
    <definedName name="__________________PC16" localSheetId="0">#REF!</definedName>
    <definedName name="__________________PC16">#REF!</definedName>
    <definedName name="__________________PC17" localSheetId="2">#REF!</definedName>
    <definedName name="__________________PC17" localSheetId="7">#REF!</definedName>
    <definedName name="__________________PC17" localSheetId="0">#REF!</definedName>
    <definedName name="__________________PC17">#REF!</definedName>
    <definedName name="__________________PC18" localSheetId="2">#REF!</definedName>
    <definedName name="__________________PC18" localSheetId="7">#REF!</definedName>
    <definedName name="__________________PC18" localSheetId="0">#REF!</definedName>
    <definedName name="__________________PC18">#REF!</definedName>
    <definedName name="__________________PC19" localSheetId="2">#REF!</definedName>
    <definedName name="__________________PC19" localSheetId="7">#REF!</definedName>
    <definedName name="__________________PC19" localSheetId="0">#REF!</definedName>
    <definedName name="__________________PC19">#REF!</definedName>
    <definedName name="__________________pc2" localSheetId="2">#REF!</definedName>
    <definedName name="__________________pc2" localSheetId="7">#REF!</definedName>
    <definedName name="__________________pc2" localSheetId="0">#REF!</definedName>
    <definedName name="__________________pc2">#REF!</definedName>
    <definedName name="__________________PC20">NA()</definedName>
    <definedName name="__________________PC21" localSheetId="2">#REF!</definedName>
    <definedName name="__________________PC21" localSheetId="7">#REF!</definedName>
    <definedName name="__________________PC21" localSheetId="0">#REF!</definedName>
    <definedName name="__________________PC21">#REF!</definedName>
    <definedName name="__________________PC22" localSheetId="2">#REF!</definedName>
    <definedName name="__________________PC22" localSheetId="7">#REF!</definedName>
    <definedName name="__________________PC22" localSheetId="0">#REF!</definedName>
    <definedName name="__________________PC22">#REF!</definedName>
    <definedName name="__________________PC23" localSheetId="2">#REF!</definedName>
    <definedName name="__________________PC23" localSheetId="7">#REF!</definedName>
    <definedName name="__________________PC23" localSheetId="0">#REF!</definedName>
    <definedName name="__________________PC23">#REF!</definedName>
    <definedName name="__________________PC24" localSheetId="2">#REF!</definedName>
    <definedName name="__________________PC24" localSheetId="7">#REF!</definedName>
    <definedName name="__________________PC24" localSheetId="0">#REF!</definedName>
    <definedName name="__________________PC24">#REF!</definedName>
    <definedName name="__________________PC3" localSheetId="2">#REF!</definedName>
    <definedName name="__________________PC3" localSheetId="7">#REF!</definedName>
    <definedName name="__________________PC3" localSheetId="0">#REF!</definedName>
    <definedName name="__________________PC3">#REF!</definedName>
    <definedName name="__________________PC4" localSheetId="2">#REF!</definedName>
    <definedName name="__________________PC4" localSheetId="7">#REF!</definedName>
    <definedName name="__________________PC4" localSheetId="0">#REF!</definedName>
    <definedName name="__________________PC4">#REF!</definedName>
    <definedName name="__________________PC5" localSheetId="2">#REF!</definedName>
    <definedName name="__________________PC5" localSheetId="7">#REF!</definedName>
    <definedName name="__________________PC5" localSheetId="0">#REF!</definedName>
    <definedName name="__________________PC5">#REF!</definedName>
    <definedName name="__________________PC6" localSheetId="2">#REF!</definedName>
    <definedName name="__________________PC6" localSheetId="7">#REF!</definedName>
    <definedName name="__________________PC6" localSheetId="0">#REF!</definedName>
    <definedName name="__________________PC6">#REF!</definedName>
    <definedName name="__________________pc600" localSheetId="2">#REF!</definedName>
    <definedName name="__________________pc600" localSheetId="7">#REF!</definedName>
    <definedName name="__________________pc600" localSheetId="0">#REF!</definedName>
    <definedName name="__________________pc600">#REF!</definedName>
    <definedName name="__________________PC7" localSheetId="2">#REF!</definedName>
    <definedName name="__________________PC7" localSheetId="7">#REF!</definedName>
    <definedName name="__________________PC7" localSheetId="0">#REF!</definedName>
    <definedName name="__________________PC7">#REF!</definedName>
    <definedName name="__________________PC8" localSheetId="2">#REF!</definedName>
    <definedName name="__________________PC8" localSheetId="7">#REF!</definedName>
    <definedName name="__________________PC8" localSheetId="0">#REF!</definedName>
    <definedName name="__________________PC8">#REF!</definedName>
    <definedName name="__________________PC9" localSheetId="2">#REF!</definedName>
    <definedName name="__________________PC9" localSheetId="7">#REF!</definedName>
    <definedName name="__________________PC9" localSheetId="0">#REF!</definedName>
    <definedName name="__________________PC9">#REF!</definedName>
    <definedName name="__________________pc900" localSheetId="2">#REF!</definedName>
    <definedName name="__________________pc900" localSheetId="7">#REF!</definedName>
    <definedName name="__________________pc900" localSheetId="0">#REF!</definedName>
    <definedName name="__________________pc900">#REF!</definedName>
    <definedName name="__________________pla4">[12]DATA_PRG!$H$269</definedName>
    <definedName name="__________________pv2" localSheetId="2">#REF!</definedName>
    <definedName name="__________________pv2" localSheetId="7">#REF!</definedName>
    <definedName name="__________________pv2" localSheetId="0">#REF!</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 localSheetId="2">#REF!</definedName>
    <definedName name="__________________var1" localSheetId="7">#REF!</definedName>
    <definedName name="__________________var1" localSheetId="0">#REF!</definedName>
    <definedName name="__________________var1">#REF!</definedName>
    <definedName name="__________________var4" localSheetId="2">#REF!</definedName>
    <definedName name="__________________var4" localSheetId="7">#REF!</definedName>
    <definedName name="__________________var4" localSheetId="0">#REF!</definedName>
    <definedName name="__________________var4">#REF!</definedName>
    <definedName name="__________________vat1">NA()</definedName>
    <definedName name="_________________bla1">[1]leads!$H$7</definedName>
    <definedName name="_________________BSG100" localSheetId="2">#REF!</definedName>
    <definedName name="_________________BSG100" localSheetId="7">#REF!</definedName>
    <definedName name="_________________BSG100" localSheetId="0">#REF!</definedName>
    <definedName name="_________________BSG100">#REF!</definedName>
    <definedName name="_________________BSG150" localSheetId="2">#REF!</definedName>
    <definedName name="_________________BSG150" localSheetId="7">#REF!</definedName>
    <definedName name="_________________BSG150" localSheetId="0">#REF!</definedName>
    <definedName name="_________________BSG150">#REF!</definedName>
    <definedName name="_________________BSG5" localSheetId="2">#REF!</definedName>
    <definedName name="_________________BSG5" localSheetId="7">#REF!</definedName>
    <definedName name="_________________BSG5" localSheetId="0">#REF!</definedName>
    <definedName name="_________________BSG5">#REF!</definedName>
    <definedName name="_________________BSG75" localSheetId="2">#REF!</definedName>
    <definedName name="_________________BSG75" localSheetId="7">#REF!</definedName>
    <definedName name="_________________BSG75" localSheetId="0">#REF!</definedName>
    <definedName name="_________________BSG75">#REF!</definedName>
    <definedName name="_________________BTC1" localSheetId="2">#REF!</definedName>
    <definedName name="_________________BTC1" localSheetId="7">#REF!</definedName>
    <definedName name="_________________BTC1" localSheetId="0">#REF!</definedName>
    <definedName name="_________________BTC1">#REF!</definedName>
    <definedName name="_________________BTC10" localSheetId="2">#REF!</definedName>
    <definedName name="_________________BTC10" localSheetId="7">#REF!</definedName>
    <definedName name="_________________BTC10" localSheetId="0">#REF!</definedName>
    <definedName name="_________________BTC10">#REF!</definedName>
    <definedName name="_________________BTC11" localSheetId="2">#REF!</definedName>
    <definedName name="_________________BTC11" localSheetId="7">#REF!</definedName>
    <definedName name="_________________BTC11" localSheetId="0">#REF!</definedName>
    <definedName name="_________________BTC11">#REF!</definedName>
    <definedName name="_________________BTC12" localSheetId="2">#REF!</definedName>
    <definedName name="_________________BTC12" localSheetId="7">#REF!</definedName>
    <definedName name="_________________BTC12" localSheetId="0">#REF!</definedName>
    <definedName name="_________________BTC12">#REF!</definedName>
    <definedName name="_________________BTC13" localSheetId="2">#REF!</definedName>
    <definedName name="_________________BTC13" localSheetId="7">#REF!</definedName>
    <definedName name="_________________BTC13" localSheetId="0">#REF!</definedName>
    <definedName name="_________________BTC13">#REF!</definedName>
    <definedName name="_________________BTC14" localSheetId="2">#REF!</definedName>
    <definedName name="_________________BTC14" localSheetId="7">#REF!</definedName>
    <definedName name="_________________BTC14" localSheetId="0">#REF!</definedName>
    <definedName name="_________________BTC14">#REF!</definedName>
    <definedName name="_________________BTC15" localSheetId="2">#REF!</definedName>
    <definedName name="_________________BTC15" localSheetId="7">#REF!</definedName>
    <definedName name="_________________BTC15" localSheetId="0">#REF!</definedName>
    <definedName name="_________________BTC15">#REF!</definedName>
    <definedName name="_________________BTC16" localSheetId="2">#REF!</definedName>
    <definedName name="_________________BTC16" localSheetId="7">#REF!</definedName>
    <definedName name="_________________BTC16" localSheetId="0">#REF!</definedName>
    <definedName name="_________________BTC16">#REF!</definedName>
    <definedName name="_________________BTC17" localSheetId="2">#REF!</definedName>
    <definedName name="_________________BTC17" localSheetId="7">#REF!</definedName>
    <definedName name="_________________BTC17" localSheetId="0">#REF!</definedName>
    <definedName name="_________________BTC17">#REF!</definedName>
    <definedName name="_________________BTC18" localSheetId="2">#REF!</definedName>
    <definedName name="_________________BTC18" localSheetId="7">#REF!</definedName>
    <definedName name="_________________BTC18" localSheetId="0">#REF!</definedName>
    <definedName name="_________________BTC18">#REF!</definedName>
    <definedName name="_________________BTC19" localSheetId="2">#REF!</definedName>
    <definedName name="_________________BTC19" localSheetId="7">#REF!</definedName>
    <definedName name="_________________BTC19" localSheetId="0">#REF!</definedName>
    <definedName name="_________________BTC19">#REF!</definedName>
    <definedName name="_________________BTC2" localSheetId="2">#REF!</definedName>
    <definedName name="_________________BTC2" localSheetId="7">#REF!</definedName>
    <definedName name="_________________BTC2" localSheetId="0">#REF!</definedName>
    <definedName name="_________________BTC2">#REF!</definedName>
    <definedName name="_________________BTC20" localSheetId="2">#REF!</definedName>
    <definedName name="_________________BTC20" localSheetId="7">#REF!</definedName>
    <definedName name="_________________BTC20" localSheetId="0">#REF!</definedName>
    <definedName name="_________________BTC20">#REF!</definedName>
    <definedName name="_________________BTC21" localSheetId="2">#REF!</definedName>
    <definedName name="_________________BTC21" localSheetId="7">#REF!</definedName>
    <definedName name="_________________BTC21" localSheetId="0">#REF!</definedName>
    <definedName name="_________________BTC21">#REF!</definedName>
    <definedName name="_________________BTC22" localSheetId="2">#REF!</definedName>
    <definedName name="_________________BTC22" localSheetId="7">#REF!</definedName>
    <definedName name="_________________BTC22" localSheetId="0">#REF!</definedName>
    <definedName name="_________________BTC22">#REF!</definedName>
    <definedName name="_________________BTC23" localSheetId="2">#REF!</definedName>
    <definedName name="_________________BTC23" localSheetId="7">#REF!</definedName>
    <definedName name="_________________BTC23" localSheetId="0">#REF!</definedName>
    <definedName name="_________________BTC23">#REF!</definedName>
    <definedName name="_________________BTC24" localSheetId="2">#REF!</definedName>
    <definedName name="_________________BTC24" localSheetId="7">#REF!</definedName>
    <definedName name="_________________BTC24" localSheetId="0">#REF!</definedName>
    <definedName name="_________________BTC24">#REF!</definedName>
    <definedName name="_________________BTC3" localSheetId="2">#REF!</definedName>
    <definedName name="_________________BTC3" localSheetId="7">#REF!</definedName>
    <definedName name="_________________BTC3" localSheetId="0">#REF!</definedName>
    <definedName name="_________________BTC3">#REF!</definedName>
    <definedName name="_________________BTC4" localSheetId="2">#REF!</definedName>
    <definedName name="_________________BTC4" localSheetId="7">#REF!</definedName>
    <definedName name="_________________BTC4" localSheetId="0">#REF!</definedName>
    <definedName name="_________________BTC4">#REF!</definedName>
    <definedName name="_________________BTC5" localSheetId="2">#REF!</definedName>
    <definedName name="_________________BTC5" localSheetId="7">#REF!</definedName>
    <definedName name="_________________BTC5" localSheetId="0">#REF!</definedName>
    <definedName name="_________________BTC5">#REF!</definedName>
    <definedName name="_________________BTC6" localSheetId="2">#REF!</definedName>
    <definedName name="_________________BTC6" localSheetId="7">#REF!</definedName>
    <definedName name="_________________BTC6" localSheetId="0">#REF!</definedName>
    <definedName name="_________________BTC6">#REF!</definedName>
    <definedName name="_________________BTC7" localSheetId="2">#REF!</definedName>
    <definedName name="_________________BTC7" localSheetId="7">#REF!</definedName>
    <definedName name="_________________BTC7" localSheetId="0">#REF!</definedName>
    <definedName name="_________________BTC7">#REF!</definedName>
    <definedName name="_________________BTC8" localSheetId="2">#REF!</definedName>
    <definedName name="_________________BTC8" localSheetId="7">#REF!</definedName>
    <definedName name="_________________BTC8" localSheetId="0">#REF!</definedName>
    <definedName name="_________________BTC8">#REF!</definedName>
    <definedName name="_________________BTC9" localSheetId="2">#REF!</definedName>
    <definedName name="_________________BTC9" localSheetId="7">#REF!</definedName>
    <definedName name="_________________BTC9" localSheetId="0">#REF!</definedName>
    <definedName name="_________________BTC9">#REF!</definedName>
    <definedName name="_________________BTR1" localSheetId="2">#REF!</definedName>
    <definedName name="_________________BTR1" localSheetId="7">#REF!</definedName>
    <definedName name="_________________BTR1" localSheetId="0">#REF!</definedName>
    <definedName name="_________________BTR1">#REF!</definedName>
    <definedName name="_________________BTR10" localSheetId="2">#REF!</definedName>
    <definedName name="_________________BTR10" localSheetId="7">#REF!</definedName>
    <definedName name="_________________BTR10" localSheetId="0">#REF!</definedName>
    <definedName name="_________________BTR10">#REF!</definedName>
    <definedName name="_________________BTR11" localSheetId="2">#REF!</definedName>
    <definedName name="_________________BTR11" localSheetId="7">#REF!</definedName>
    <definedName name="_________________BTR11" localSheetId="0">#REF!</definedName>
    <definedName name="_________________BTR11">#REF!</definedName>
    <definedName name="_________________BTR12" localSheetId="2">#REF!</definedName>
    <definedName name="_________________BTR12" localSheetId="7">#REF!</definedName>
    <definedName name="_________________BTR12" localSheetId="0">#REF!</definedName>
    <definedName name="_________________BTR12">#REF!</definedName>
    <definedName name="_________________BTR13" localSheetId="2">#REF!</definedName>
    <definedName name="_________________BTR13" localSheetId="7">#REF!</definedName>
    <definedName name="_________________BTR13" localSheetId="0">#REF!</definedName>
    <definedName name="_________________BTR13">#REF!</definedName>
    <definedName name="_________________BTR14" localSheetId="2">#REF!</definedName>
    <definedName name="_________________BTR14" localSheetId="7">#REF!</definedName>
    <definedName name="_________________BTR14" localSheetId="0">#REF!</definedName>
    <definedName name="_________________BTR14">#REF!</definedName>
    <definedName name="_________________BTR15" localSheetId="2">#REF!</definedName>
    <definedName name="_________________BTR15" localSheetId="7">#REF!</definedName>
    <definedName name="_________________BTR15" localSheetId="0">#REF!</definedName>
    <definedName name="_________________BTR15">#REF!</definedName>
    <definedName name="_________________BTR16" localSheetId="2">#REF!</definedName>
    <definedName name="_________________BTR16" localSheetId="7">#REF!</definedName>
    <definedName name="_________________BTR16" localSheetId="0">#REF!</definedName>
    <definedName name="_________________BTR16">#REF!</definedName>
    <definedName name="_________________BTR17" localSheetId="2">#REF!</definedName>
    <definedName name="_________________BTR17" localSheetId="7">#REF!</definedName>
    <definedName name="_________________BTR17" localSheetId="0">#REF!</definedName>
    <definedName name="_________________BTR17">#REF!</definedName>
    <definedName name="_________________BTR18" localSheetId="2">#REF!</definedName>
    <definedName name="_________________BTR18" localSheetId="7">#REF!</definedName>
    <definedName name="_________________BTR18" localSheetId="0">#REF!</definedName>
    <definedName name="_________________BTR18">#REF!</definedName>
    <definedName name="_________________BTR19" localSheetId="2">#REF!</definedName>
    <definedName name="_________________BTR19" localSheetId="7">#REF!</definedName>
    <definedName name="_________________BTR19" localSheetId="0">#REF!</definedName>
    <definedName name="_________________BTR19">#REF!</definedName>
    <definedName name="_________________BTR2" localSheetId="2">#REF!</definedName>
    <definedName name="_________________BTR2" localSheetId="7">#REF!</definedName>
    <definedName name="_________________BTR2" localSheetId="0">#REF!</definedName>
    <definedName name="_________________BTR2">#REF!</definedName>
    <definedName name="_________________BTR20" localSheetId="2">#REF!</definedName>
    <definedName name="_________________BTR20" localSheetId="7">#REF!</definedName>
    <definedName name="_________________BTR20" localSheetId="0">#REF!</definedName>
    <definedName name="_________________BTR20">#REF!</definedName>
    <definedName name="_________________BTR21" localSheetId="2">#REF!</definedName>
    <definedName name="_________________BTR21" localSheetId="7">#REF!</definedName>
    <definedName name="_________________BTR21" localSheetId="0">#REF!</definedName>
    <definedName name="_________________BTR21">#REF!</definedName>
    <definedName name="_________________BTR22" localSheetId="2">#REF!</definedName>
    <definedName name="_________________BTR22" localSheetId="7">#REF!</definedName>
    <definedName name="_________________BTR22" localSheetId="0">#REF!</definedName>
    <definedName name="_________________BTR22">#REF!</definedName>
    <definedName name="_________________BTR23" localSheetId="2">#REF!</definedName>
    <definedName name="_________________BTR23" localSheetId="7">#REF!</definedName>
    <definedName name="_________________BTR23" localSheetId="0">#REF!</definedName>
    <definedName name="_________________BTR23">#REF!</definedName>
    <definedName name="_________________BTR24" localSheetId="2">#REF!</definedName>
    <definedName name="_________________BTR24" localSheetId="7">#REF!</definedName>
    <definedName name="_________________BTR24" localSheetId="0">#REF!</definedName>
    <definedName name="_________________BTR24">#REF!</definedName>
    <definedName name="_________________BTR3" localSheetId="2">#REF!</definedName>
    <definedName name="_________________BTR3" localSheetId="7">#REF!</definedName>
    <definedName name="_________________BTR3" localSheetId="0">#REF!</definedName>
    <definedName name="_________________BTR3">#REF!</definedName>
    <definedName name="_________________BTR4" localSheetId="2">#REF!</definedName>
    <definedName name="_________________BTR4" localSheetId="7">#REF!</definedName>
    <definedName name="_________________BTR4" localSheetId="0">#REF!</definedName>
    <definedName name="_________________BTR4">#REF!</definedName>
    <definedName name="_________________BTR5" localSheetId="2">#REF!</definedName>
    <definedName name="_________________BTR5" localSheetId="7">#REF!</definedName>
    <definedName name="_________________BTR5" localSheetId="0">#REF!</definedName>
    <definedName name="_________________BTR5">#REF!</definedName>
    <definedName name="_________________BTR6" localSheetId="2">#REF!</definedName>
    <definedName name="_________________BTR6" localSheetId="7">#REF!</definedName>
    <definedName name="_________________BTR6" localSheetId="0">#REF!</definedName>
    <definedName name="_________________BTR6">#REF!</definedName>
    <definedName name="_________________BTR7" localSheetId="2">#REF!</definedName>
    <definedName name="_________________BTR7" localSheetId="7">#REF!</definedName>
    <definedName name="_________________BTR7" localSheetId="0">#REF!</definedName>
    <definedName name="_________________BTR7">#REF!</definedName>
    <definedName name="_________________BTR8" localSheetId="2">#REF!</definedName>
    <definedName name="_________________BTR8" localSheetId="7">#REF!</definedName>
    <definedName name="_________________BTR8" localSheetId="0">#REF!</definedName>
    <definedName name="_________________BTR8">#REF!</definedName>
    <definedName name="_________________BTR9" localSheetId="2">#REF!</definedName>
    <definedName name="_________________BTR9" localSheetId="7">#REF!</definedName>
    <definedName name="_________________BTR9" localSheetId="0">#REF!</definedName>
    <definedName name="_________________BTR9">#REF!</definedName>
    <definedName name="_________________BTS1" localSheetId="2">#REF!</definedName>
    <definedName name="_________________BTS1" localSheetId="7">#REF!</definedName>
    <definedName name="_________________BTS1" localSheetId="0">#REF!</definedName>
    <definedName name="_________________BTS1">#REF!</definedName>
    <definedName name="_________________BTS10" localSheetId="2">#REF!</definedName>
    <definedName name="_________________BTS10" localSheetId="7">#REF!</definedName>
    <definedName name="_________________BTS10" localSheetId="0">#REF!</definedName>
    <definedName name="_________________BTS10">#REF!</definedName>
    <definedName name="_________________BTS11" localSheetId="2">#REF!</definedName>
    <definedName name="_________________BTS11" localSheetId="7">#REF!</definedName>
    <definedName name="_________________BTS11" localSheetId="0">#REF!</definedName>
    <definedName name="_________________BTS11">#REF!</definedName>
    <definedName name="_________________BTS12" localSheetId="2">#REF!</definedName>
    <definedName name="_________________BTS12" localSheetId="7">#REF!</definedName>
    <definedName name="_________________BTS12" localSheetId="0">#REF!</definedName>
    <definedName name="_________________BTS12">#REF!</definedName>
    <definedName name="_________________BTS13" localSheetId="2">#REF!</definedName>
    <definedName name="_________________BTS13" localSheetId="7">#REF!</definedName>
    <definedName name="_________________BTS13" localSheetId="0">#REF!</definedName>
    <definedName name="_________________BTS13">#REF!</definedName>
    <definedName name="_________________BTS14" localSheetId="2">#REF!</definedName>
    <definedName name="_________________BTS14" localSheetId="7">#REF!</definedName>
    <definedName name="_________________BTS14" localSheetId="0">#REF!</definedName>
    <definedName name="_________________BTS14">#REF!</definedName>
    <definedName name="_________________BTS15" localSheetId="2">#REF!</definedName>
    <definedName name="_________________BTS15" localSheetId="7">#REF!</definedName>
    <definedName name="_________________BTS15" localSheetId="0">#REF!</definedName>
    <definedName name="_________________BTS15">#REF!</definedName>
    <definedName name="_________________BTS16" localSheetId="2">#REF!</definedName>
    <definedName name="_________________BTS16" localSheetId="7">#REF!</definedName>
    <definedName name="_________________BTS16" localSheetId="0">#REF!</definedName>
    <definedName name="_________________BTS16">#REF!</definedName>
    <definedName name="_________________BTS17" localSheetId="2">#REF!</definedName>
    <definedName name="_________________BTS17" localSheetId="7">#REF!</definedName>
    <definedName name="_________________BTS17" localSheetId="0">#REF!</definedName>
    <definedName name="_________________BTS17">#REF!</definedName>
    <definedName name="_________________BTS18" localSheetId="2">#REF!</definedName>
    <definedName name="_________________BTS18" localSheetId="7">#REF!</definedName>
    <definedName name="_________________BTS18" localSheetId="0">#REF!</definedName>
    <definedName name="_________________BTS18">#REF!</definedName>
    <definedName name="_________________BTS19" localSheetId="2">#REF!</definedName>
    <definedName name="_________________BTS19" localSheetId="7">#REF!</definedName>
    <definedName name="_________________BTS19" localSheetId="0">#REF!</definedName>
    <definedName name="_________________BTS19">#REF!</definedName>
    <definedName name="_________________BTS2" localSheetId="2">#REF!</definedName>
    <definedName name="_________________BTS2" localSheetId="7">#REF!</definedName>
    <definedName name="_________________BTS2" localSheetId="0">#REF!</definedName>
    <definedName name="_________________BTS2">#REF!</definedName>
    <definedName name="_________________BTS20" localSheetId="2">#REF!</definedName>
    <definedName name="_________________BTS20" localSheetId="7">#REF!</definedName>
    <definedName name="_________________BTS20" localSheetId="0">#REF!</definedName>
    <definedName name="_________________BTS20">#REF!</definedName>
    <definedName name="_________________BTS21" localSheetId="2">#REF!</definedName>
    <definedName name="_________________BTS21" localSheetId="7">#REF!</definedName>
    <definedName name="_________________BTS21" localSheetId="0">#REF!</definedName>
    <definedName name="_________________BTS21">#REF!</definedName>
    <definedName name="_________________BTS22" localSheetId="2">#REF!</definedName>
    <definedName name="_________________BTS22" localSheetId="7">#REF!</definedName>
    <definedName name="_________________BTS22" localSheetId="0">#REF!</definedName>
    <definedName name="_________________BTS22">#REF!</definedName>
    <definedName name="_________________BTS23" localSheetId="2">#REF!</definedName>
    <definedName name="_________________BTS23" localSheetId="7">#REF!</definedName>
    <definedName name="_________________BTS23" localSheetId="0">#REF!</definedName>
    <definedName name="_________________BTS23">#REF!</definedName>
    <definedName name="_________________BTS24" localSheetId="2">#REF!</definedName>
    <definedName name="_________________BTS24" localSheetId="7">#REF!</definedName>
    <definedName name="_________________BTS24" localSheetId="0">#REF!</definedName>
    <definedName name="_________________BTS24">#REF!</definedName>
    <definedName name="_________________BTS3" localSheetId="2">#REF!</definedName>
    <definedName name="_________________BTS3" localSheetId="7">#REF!</definedName>
    <definedName name="_________________BTS3" localSheetId="0">#REF!</definedName>
    <definedName name="_________________BTS3">#REF!</definedName>
    <definedName name="_________________BTS4" localSheetId="2">#REF!</definedName>
    <definedName name="_________________BTS4" localSheetId="7">#REF!</definedName>
    <definedName name="_________________BTS4" localSheetId="0">#REF!</definedName>
    <definedName name="_________________BTS4">#REF!</definedName>
    <definedName name="_________________BTS5" localSheetId="2">#REF!</definedName>
    <definedName name="_________________BTS5" localSheetId="7">#REF!</definedName>
    <definedName name="_________________BTS5" localSheetId="0">#REF!</definedName>
    <definedName name="_________________BTS5">#REF!</definedName>
    <definedName name="_________________BTS6" localSheetId="2">#REF!</definedName>
    <definedName name="_________________BTS6" localSheetId="7">#REF!</definedName>
    <definedName name="_________________BTS6" localSheetId="0">#REF!</definedName>
    <definedName name="_________________BTS6">#REF!</definedName>
    <definedName name="_________________BTS7" localSheetId="2">#REF!</definedName>
    <definedName name="_________________BTS7" localSheetId="7">#REF!</definedName>
    <definedName name="_________________BTS7" localSheetId="0">#REF!</definedName>
    <definedName name="_________________BTS7">#REF!</definedName>
    <definedName name="_________________BTS8" localSheetId="2">#REF!</definedName>
    <definedName name="_________________BTS8" localSheetId="7">#REF!</definedName>
    <definedName name="_________________BTS8" localSheetId="0">#REF!</definedName>
    <definedName name="_________________BTS8">#REF!</definedName>
    <definedName name="_________________BTS9" localSheetId="2">#REF!</definedName>
    <definedName name="_________________BTS9" localSheetId="7">#REF!</definedName>
    <definedName name="_________________BTS9" localSheetId="0">#REF!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 localSheetId="2">#REF!</definedName>
    <definedName name="_________________GBS11" localSheetId="7">#REF!</definedName>
    <definedName name="_________________GBS11" localSheetId="0">#REF!</definedName>
    <definedName name="_________________GBS11">#REF!</definedName>
    <definedName name="_________________GBS110" localSheetId="2">#REF!</definedName>
    <definedName name="_________________GBS110" localSheetId="7">#REF!</definedName>
    <definedName name="_________________GBS110" localSheetId="0">#REF!</definedName>
    <definedName name="_________________GBS110">#REF!</definedName>
    <definedName name="_________________GBS111" localSheetId="2">#REF!</definedName>
    <definedName name="_________________GBS111" localSheetId="7">#REF!</definedName>
    <definedName name="_________________GBS111" localSheetId="0">#REF!</definedName>
    <definedName name="_________________GBS111">#REF!</definedName>
    <definedName name="_________________GBS112" localSheetId="2">#REF!</definedName>
    <definedName name="_________________GBS112" localSheetId="7">#REF!</definedName>
    <definedName name="_________________GBS112" localSheetId="0">#REF!</definedName>
    <definedName name="_________________GBS112">#REF!</definedName>
    <definedName name="_________________GBS113" localSheetId="2">#REF!</definedName>
    <definedName name="_________________GBS113" localSheetId="7">#REF!</definedName>
    <definedName name="_________________GBS113" localSheetId="0">#REF!</definedName>
    <definedName name="_________________GBS113">#REF!</definedName>
    <definedName name="_________________GBS114" localSheetId="2">#REF!</definedName>
    <definedName name="_________________GBS114" localSheetId="7">#REF!</definedName>
    <definedName name="_________________GBS114" localSheetId="0">#REF!</definedName>
    <definedName name="_________________GBS114">#REF!</definedName>
    <definedName name="_________________GBS115" localSheetId="2">#REF!</definedName>
    <definedName name="_________________GBS115" localSheetId="7">#REF!</definedName>
    <definedName name="_________________GBS115" localSheetId="0">#REF!</definedName>
    <definedName name="_________________GBS115">#REF!</definedName>
    <definedName name="_________________GBS116" localSheetId="2">#REF!</definedName>
    <definedName name="_________________GBS116" localSheetId="7">#REF!</definedName>
    <definedName name="_________________GBS116" localSheetId="0">#REF!</definedName>
    <definedName name="_________________GBS116">#REF!</definedName>
    <definedName name="_________________GBS117" localSheetId="2">#REF!</definedName>
    <definedName name="_________________GBS117" localSheetId="7">#REF!</definedName>
    <definedName name="_________________GBS117" localSheetId="0">#REF!</definedName>
    <definedName name="_________________GBS117">#REF!</definedName>
    <definedName name="_________________GBS118" localSheetId="2">#REF!</definedName>
    <definedName name="_________________GBS118" localSheetId="7">#REF!</definedName>
    <definedName name="_________________GBS118" localSheetId="0">#REF!</definedName>
    <definedName name="_________________GBS118">#REF!</definedName>
    <definedName name="_________________GBS119" localSheetId="2">#REF!</definedName>
    <definedName name="_________________GBS119" localSheetId="7">#REF!</definedName>
    <definedName name="_________________GBS119" localSheetId="0">#REF!</definedName>
    <definedName name="_________________GBS119">#REF!</definedName>
    <definedName name="_________________GBS12" localSheetId="2">#REF!</definedName>
    <definedName name="_________________GBS12" localSheetId="7">#REF!</definedName>
    <definedName name="_________________GBS12" localSheetId="0">#REF!</definedName>
    <definedName name="_________________GBS12">#REF!</definedName>
    <definedName name="_________________GBS120" localSheetId="2">#REF!</definedName>
    <definedName name="_________________GBS120" localSheetId="7">#REF!</definedName>
    <definedName name="_________________GBS120" localSheetId="0">#REF!</definedName>
    <definedName name="_________________GBS120">#REF!</definedName>
    <definedName name="_________________GBS121" localSheetId="2">#REF!</definedName>
    <definedName name="_________________GBS121" localSheetId="7">#REF!</definedName>
    <definedName name="_________________GBS121" localSheetId="0">#REF!</definedName>
    <definedName name="_________________GBS121">#REF!</definedName>
    <definedName name="_________________GBS122" localSheetId="2">#REF!</definedName>
    <definedName name="_________________GBS122" localSheetId="7">#REF!</definedName>
    <definedName name="_________________GBS122" localSheetId="0">#REF!</definedName>
    <definedName name="_________________GBS122">#REF!</definedName>
    <definedName name="_________________GBS123" localSheetId="2">#REF!</definedName>
    <definedName name="_________________GBS123" localSheetId="7">#REF!</definedName>
    <definedName name="_________________GBS123" localSheetId="0">#REF!</definedName>
    <definedName name="_________________GBS123">#REF!</definedName>
    <definedName name="_________________GBS124" localSheetId="2">#REF!</definedName>
    <definedName name="_________________GBS124" localSheetId="7">#REF!</definedName>
    <definedName name="_________________GBS124" localSheetId="0">#REF!</definedName>
    <definedName name="_________________GBS124">#REF!</definedName>
    <definedName name="_________________GBS13" localSheetId="2">#REF!</definedName>
    <definedName name="_________________GBS13" localSheetId="7">#REF!</definedName>
    <definedName name="_________________GBS13" localSheetId="0">#REF!</definedName>
    <definedName name="_________________GBS13">#REF!</definedName>
    <definedName name="_________________GBS14" localSheetId="2">#REF!</definedName>
    <definedName name="_________________GBS14" localSheetId="7">#REF!</definedName>
    <definedName name="_________________GBS14" localSheetId="0">#REF!</definedName>
    <definedName name="_________________GBS14">#REF!</definedName>
    <definedName name="_________________GBS15" localSheetId="2">#REF!</definedName>
    <definedName name="_________________GBS15" localSheetId="7">#REF!</definedName>
    <definedName name="_________________GBS15" localSheetId="0">#REF!</definedName>
    <definedName name="_________________GBS15">#REF!</definedName>
    <definedName name="_________________GBS16" localSheetId="2">#REF!</definedName>
    <definedName name="_________________GBS16" localSheetId="7">#REF!</definedName>
    <definedName name="_________________GBS16" localSheetId="0">#REF!</definedName>
    <definedName name="_________________GBS16">#REF!</definedName>
    <definedName name="_________________GBS17" localSheetId="2">#REF!</definedName>
    <definedName name="_________________GBS17" localSheetId="7">#REF!</definedName>
    <definedName name="_________________GBS17" localSheetId="0">#REF!</definedName>
    <definedName name="_________________GBS17">#REF!</definedName>
    <definedName name="_________________GBS18" localSheetId="2">#REF!</definedName>
    <definedName name="_________________GBS18" localSheetId="7">#REF!</definedName>
    <definedName name="_________________GBS18" localSheetId="0">#REF!</definedName>
    <definedName name="_________________GBS18">#REF!</definedName>
    <definedName name="_________________GBS19" localSheetId="2">#REF!</definedName>
    <definedName name="_________________GBS19" localSheetId="7">#REF!</definedName>
    <definedName name="_________________GBS19" localSheetId="0">#REF!</definedName>
    <definedName name="_________________GBS19">#REF!</definedName>
    <definedName name="_________________GBS21" localSheetId="2">#REF!</definedName>
    <definedName name="_________________GBS21" localSheetId="7">#REF!</definedName>
    <definedName name="_________________GBS21" localSheetId="0">#REF!</definedName>
    <definedName name="_________________GBS21">#REF!</definedName>
    <definedName name="_________________GBS210" localSheetId="2">#REF!</definedName>
    <definedName name="_________________GBS210" localSheetId="7">#REF!</definedName>
    <definedName name="_________________GBS210" localSheetId="0">#REF!</definedName>
    <definedName name="_________________GBS210">#REF!</definedName>
    <definedName name="_________________GBS211" localSheetId="2">#REF!</definedName>
    <definedName name="_________________GBS211" localSheetId="7">#REF!</definedName>
    <definedName name="_________________GBS211" localSheetId="0">#REF!</definedName>
    <definedName name="_________________GBS211">#REF!</definedName>
    <definedName name="_________________GBS212" localSheetId="2">#REF!</definedName>
    <definedName name="_________________GBS212" localSheetId="7">#REF!</definedName>
    <definedName name="_________________GBS212" localSheetId="0">#REF!</definedName>
    <definedName name="_________________GBS212">#REF!</definedName>
    <definedName name="_________________GBS213" localSheetId="2">#REF!</definedName>
    <definedName name="_________________GBS213" localSheetId="7">#REF!</definedName>
    <definedName name="_________________GBS213" localSheetId="0">#REF!</definedName>
    <definedName name="_________________GBS213">#REF!</definedName>
    <definedName name="_________________GBS214" localSheetId="2">#REF!</definedName>
    <definedName name="_________________GBS214" localSheetId="7">#REF!</definedName>
    <definedName name="_________________GBS214" localSheetId="0">#REF!</definedName>
    <definedName name="_________________GBS214">#REF!</definedName>
    <definedName name="_________________GBS215" localSheetId="2">#REF!</definedName>
    <definedName name="_________________GBS215" localSheetId="7">#REF!</definedName>
    <definedName name="_________________GBS215" localSheetId="0">#REF!</definedName>
    <definedName name="_________________GBS215">#REF!</definedName>
    <definedName name="_________________GBS216" localSheetId="2">#REF!</definedName>
    <definedName name="_________________GBS216" localSheetId="7">#REF!</definedName>
    <definedName name="_________________GBS216" localSheetId="0">#REF!</definedName>
    <definedName name="_________________GBS216">#REF!</definedName>
    <definedName name="_________________GBS217" localSheetId="2">#REF!</definedName>
    <definedName name="_________________GBS217" localSheetId="7">#REF!</definedName>
    <definedName name="_________________GBS217" localSheetId="0">#REF!</definedName>
    <definedName name="_________________GBS217">#REF!</definedName>
    <definedName name="_________________GBS218" localSheetId="2">#REF!</definedName>
    <definedName name="_________________GBS218" localSheetId="7">#REF!</definedName>
    <definedName name="_________________GBS218" localSheetId="0">#REF!</definedName>
    <definedName name="_________________GBS218">#REF!</definedName>
    <definedName name="_________________GBS219" localSheetId="2">#REF!</definedName>
    <definedName name="_________________GBS219" localSheetId="7">#REF!</definedName>
    <definedName name="_________________GBS219" localSheetId="0">#REF!</definedName>
    <definedName name="_________________GBS219">#REF!</definedName>
    <definedName name="_________________GBS22" localSheetId="2">#REF!</definedName>
    <definedName name="_________________GBS22" localSheetId="7">#REF!</definedName>
    <definedName name="_________________GBS22" localSheetId="0">#REF!</definedName>
    <definedName name="_________________GBS22">#REF!</definedName>
    <definedName name="_________________GBS220" localSheetId="2">#REF!</definedName>
    <definedName name="_________________GBS220" localSheetId="7">#REF!</definedName>
    <definedName name="_________________GBS220" localSheetId="0">#REF!</definedName>
    <definedName name="_________________GBS220">#REF!</definedName>
    <definedName name="_________________GBS221" localSheetId="2">#REF!</definedName>
    <definedName name="_________________GBS221" localSheetId="7">#REF!</definedName>
    <definedName name="_________________GBS221" localSheetId="0">#REF!</definedName>
    <definedName name="_________________GBS221">#REF!</definedName>
    <definedName name="_________________GBS222" localSheetId="2">#REF!</definedName>
    <definedName name="_________________GBS222" localSheetId="7">#REF!</definedName>
    <definedName name="_________________GBS222" localSheetId="0">#REF!</definedName>
    <definedName name="_________________GBS222">#REF!</definedName>
    <definedName name="_________________GBS223" localSheetId="2">#REF!</definedName>
    <definedName name="_________________GBS223" localSheetId="7">#REF!</definedName>
    <definedName name="_________________GBS223" localSheetId="0">#REF!</definedName>
    <definedName name="_________________GBS223">#REF!</definedName>
    <definedName name="_________________GBS224" localSheetId="2">#REF!</definedName>
    <definedName name="_________________GBS224" localSheetId="7">#REF!</definedName>
    <definedName name="_________________GBS224" localSheetId="0">#REF!</definedName>
    <definedName name="_________________GBS224">#REF!</definedName>
    <definedName name="_________________GBS23" localSheetId="2">#REF!</definedName>
    <definedName name="_________________GBS23" localSheetId="7">#REF!</definedName>
    <definedName name="_________________GBS23" localSheetId="0">#REF!</definedName>
    <definedName name="_________________GBS23">#REF!</definedName>
    <definedName name="_________________GBS24" localSheetId="2">#REF!</definedName>
    <definedName name="_________________GBS24" localSheetId="7">#REF!</definedName>
    <definedName name="_________________GBS24" localSheetId="0">#REF!</definedName>
    <definedName name="_________________GBS24">#REF!</definedName>
    <definedName name="_________________GBS25" localSheetId="2">#REF!</definedName>
    <definedName name="_________________GBS25" localSheetId="7">#REF!</definedName>
    <definedName name="_________________GBS25" localSheetId="0">#REF!</definedName>
    <definedName name="_________________GBS25">#REF!</definedName>
    <definedName name="_________________GBS26" localSheetId="2">#REF!</definedName>
    <definedName name="_________________GBS26" localSheetId="7">#REF!</definedName>
    <definedName name="_________________GBS26" localSheetId="0">#REF!</definedName>
    <definedName name="_________________GBS26">#REF!</definedName>
    <definedName name="_________________GBS27" localSheetId="2">#REF!</definedName>
    <definedName name="_________________GBS27" localSheetId="7">#REF!</definedName>
    <definedName name="_________________GBS27" localSheetId="0">#REF!</definedName>
    <definedName name="_________________GBS27">#REF!</definedName>
    <definedName name="_________________GBS28" localSheetId="2">#REF!</definedName>
    <definedName name="_________________GBS28" localSheetId="7">#REF!</definedName>
    <definedName name="_________________GBS28" localSheetId="0">#REF!</definedName>
    <definedName name="_________________GBS28">#REF!</definedName>
    <definedName name="_________________GBS29" localSheetId="2">#REF!</definedName>
    <definedName name="_________________GBS29" localSheetId="7">#REF!</definedName>
    <definedName name="_________________GBS29" localSheetId="0">#REF!</definedName>
    <definedName name="_________________GBS29">#REF!</definedName>
    <definedName name="_________________imp1">[11]DATA_PRG!$H$245</definedName>
    <definedName name="_________________knr2" localSheetId="2">#REF!</definedName>
    <definedName name="_________________knr2" localSheetId="7">#REF!</definedName>
    <definedName name="_________________knr2" localSheetId="0">#REF!</definedName>
    <definedName name="_________________knr2">#REF!</definedName>
    <definedName name="_________________l1">[3]leads!$A$3:$E$108</definedName>
    <definedName name="_________________l12" localSheetId="2">#REF!</definedName>
    <definedName name="_________________l12" localSheetId="7">#REF!</definedName>
    <definedName name="_________________l12" localSheetId="0">#REF!</definedName>
    <definedName name="_________________l12">#REF!</definedName>
    <definedName name="_________________l2">[2]r!$F$29</definedName>
    <definedName name="_________________l3" localSheetId="2">#REF!</definedName>
    <definedName name="_________________l3" localSheetId="7">#REF!</definedName>
    <definedName name="_________________l3" localSheetId="0">#REF!</definedName>
    <definedName name="_________________l3">#REF!</definedName>
    <definedName name="_________________l4">[4]Sheet1!$W$2:$Y$103</definedName>
    <definedName name="_________________l5" localSheetId="2">#REF!</definedName>
    <definedName name="_________________l5" localSheetId="7">#REF!</definedName>
    <definedName name="_________________l5" localSheetId="0">#REF!</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 localSheetId="2">#REF!</definedName>
    <definedName name="_________________lj600" localSheetId="7">#REF!</definedName>
    <definedName name="_________________lj600" localSheetId="0">#REF!</definedName>
    <definedName name="_________________lj600">#REF!</definedName>
    <definedName name="_________________lj900" localSheetId="2">#REF!</definedName>
    <definedName name="_________________lj900" localSheetId="7">#REF!</definedName>
    <definedName name="_________________lj900" localSheetId="0">#REF!</definedName>
    <definedName name="_________________lj900">#REF!</definedName>
    <definedName name="_________________LL3" localSheetId="2">#REF!</definedName>
    <definedName name="_________________LL3" localSheetId="7">#REF!</definedName>
    <definedName name="_________________LL3" localSheetId="0">#REF!</definedName>
    <definedName name="_________________LL3">#REF!</definedName>
    <definedName name="_________________LSO24" localSheetId="2">[10]Lead!#REF!</definedName>
    <definedName name="_________________LSO24" localSheetId="7">[10]Lead!#REF!</definedName>
    <definedName name="_________________LSO24" localSheetId="0">[10]Lead!#REF!</definedName>
    <definedName name="_________________LSO24">[10]Lead!#REF!</definedName>
    <definedName name="_________________MA1" localSheetId="2">#REF!</definedName>
    <definedName name="_________________MA1" localSheetId="7">#REF!</definedName>
    <definedName name="_________________MA1" localSheetId="0">#REF!</definedName>
    <definedName name="_________________MA1">#REF!</definedName>
    <definedName name="_________________MA2" localSheetId="2">#REF!</definedName>
    <definedName name="_________________MA2" localSheetId="7">#REF!</definedName>
    <definedName name="_________________MA2" localSheetId="0">#REF!</definedName>
    <definedName name="_________________MA2">#REF!</definedName>
    <definedName name="_________________Met22" localSheetId="2">#REF!</definedName>
    <definedName name="_________________Met22" localSheetId="7">#REF!</definedName>
    <definedName name="_________________Met22" localSheetId="0">#REF!</definedName>
    <definedName name="_________________Met22">#REF!</definedName>
    <definedName name="_________________Met45" localSheetId="2">#REF!</definedName>
    <definedName name="_________________Met45" localSheetId="7">#REF!</definedName>
    <definedName name="_________________Met45" localSheetId="0">#REF!</definedName>
    <definedName name="_________________Met45">#REF!</definedName>
    <definedName name="_________________MEt55" localSheetId="2">#REF!</definedName>
    <definedName name="_________________MEt55" localSheetId="7">#REF!</definedName>
    <definedName name="_________________MEt55" localSheetId="0">#REF!</definedName>
    <definedName name="_________________MEt55">#REF!</definedName>
    <definedName name="_________________Met63" localSheetId="2">#REF!</definedName>
    <definedName name="_________________Met63" localSheetId="7">#REF!</definedName>
    <definedName name="_________________Met63" localSheetId="0">#REF!</definedName>
    <definedName name="_________________Met63">#REF!</definedName>
    <definedName name="_________________ML21" localSheetId="2">#REF!</definedName>
    <definedName name="_________________ML21" localSheetId="7">#REF!</definedName>
    <definedName name="_________________ML21" localSheetId="0">#REF!</definedName>
    <definedName name="_________________ML21">#REF!</definedName>
    <definedName name="_________________ML210" localSheetId="2">#REF!</definedName>
    <definedName name="_________________ML210" localSheetId="7">#REF!</definedName>
    <definedName name="_________________ML210" localSheetId="0">#REF!</definedName>
    <definedName name="_________________ML210">#REF!</definedName>
    <definedName name="_________________ML211" localSheetId="2">#REF!</definedName>
    <definedName name="_________________ML211" localSheetId="7">#REF!</definedName>
    <definedName name="_________________ML211" localSheetId="0">#REF!</definedName>
    <definedName name="_________________ML211">#REF!</definedName>
    <definedName name="_________________ML212" localSheetId="2">#REF!</definedName>
    <definedName name="_________________ML212" localSheetId="7">#REF!</definedName>
    <definedName name="_________________ML212" localSheetId="0">#REF!</definedName>
    <definedName name="_________________ML212">#REF!</definedName>
    <definedName name="_________________ML213" localSheetId="2">#REF!</definedName>
    <definedName name="_________________ML213" localSheetId="7">#REF!</definedName>
    <definedName name="_________________ML213" localSheetId="0">#REF!</definedName>
    <definedName name="_________________ML213">#REF!</definedName>
    <definedName name="_________________ML214" localSheetId="2">#REF!</definedName>
    <definedName name="_________________ML214" localSheetId="7">#REF!</definedName>
    <definedName name="_________________ML214" localSheetId="0">#REF!</definedName>
    <definedName name="_________________ML214">#REF!</definedName>
    <definedName name="_________________ML215" localSheetId="2">#REF!</definedName>
    <definedName name="_________________ML215" localSheetId="7">#REF!</definedName>
    <definedName name="_________________ML215" localSheetId="0">#REF!</definedName>
    <definedName name="_________________ML215">#REF!</definedName>
    <definedName name="_________________ML216" localSheetId="2">#REF!</definedName>
    <definedName name="_________________ML216" localSheetId="7">#REF!</definedName>
    <definedName name="_________________ML216" localSheetId="0">#REF!</definedName>
    <definedName name="_________________ML216">#REF!</definedName>
    <definedName name="_________________ML217" localSheetId="2">#REF!</definedName>
    <definedName name="_________________ML217" localSheetId="7">#REF!</definedName>
    <definedName name="_________________ML217" localSheetId="0">#REF!</definedName>
    <definedName name="_________________ML217">#REF!</definedName>
    <definedName name="_________________ML218" localSheetId="2">#REF!</definedName>
    <definedName name="_________________ML218" localSheetId="7">#REF!</definedName>
    <definedName name="_________________ML218" localSheetId="0">#REF!</definedName>
    <definedName name="_________________ML218">#REF!</definedName>
    <definedName name="_________________ML219" localSheetId="2">#REF!</definedName>
    <definedName name="_________________ML219" localSheetId="7">#REF!</definedName>
    <definedName name="_________________ML219" localSheetId="0">#REF!</definedName>
    <definedName name="_________________ML219">#REF!</definedName>
    <definedName name="_________________ML22" localSheetId="2">#REF!</definedName>
    <definedName name="_________________ML22" localSheetId="7">#REF!</definedName>
    <definedName name="_________________ML22" localSheetId="0">#REF!</definedName>
    <definedName name="_________________ML22">#REF!</definedName>
    <definedName name="_________________ML220" localSheetId="2">#REF!</definedName>
    <definedName name="_________________ML220" localSheetId="7">#REF!</definedName>
    <definedName name="_________________ML220" localSheetId="0">#REF!</definedName>
    <definedName name="_________________ML220">#REF!</definedName>
    <definedName name="_________________ML221" localSheetId="2">#REF!</definedName>
    <definedName name="_________________ML221" localSheetId="7">#REF!</definedName>
    <definedName name="_________________ML221" localSheetId="0">#REF!</definedName>
    <definedName name="_________________ML221">#REF!</definedName>
    <definedName name="_________________ML222" localSheetId="2">#REF!</definedName>
    <definedName name="_________________ML222" localSheetId="7">#REF!</definedName>
    <definedName name="_________________ML222" localSheetId="0">#REF!</definedName>
    <definedName name="_________________ML222">#REF!</definedName>
    <definedName name="_________________ML223" localSheetId="2">#REF!</definedName>
    <definedName name="_________________ML223" localSheetId="7">#REF!</definedName>
    <definedName name="_________________ML223" localSheetId="0">#REF!</definedName>
    <definedName name="_________________ML223">#REF!</definedName>
    <definedName name="_________________ML224" localSheetId="2">#REF!</definedName>
    <definedName name="_________________ML224" localSheetId="7">#REF!</definedName>
    <definedName name="_________________ML224" localSheetId="0">#REF!</definedName>
    <definedName name="_________________ML224">#REF!</definedName>
    <definedName name="_________________ML23" localSheetId="2">#REF!</definedName>
    <definedName name="_________________ML23" localSheetId="7">#REF!</definedName>
    <definedName name="_________________ML23" localSheetId="0">#REF!</definedName>
    <definedName name="_________________ML23">#REF!</definedName>
    <definedName name="_________________ML24" localSheetId="2">#REF!</definedName>
    <definedName name="_________________ML24" localSheetId="7">#REF!</definedName>
    <definedName name="_________________ML24" localSheetId="0">#REF!</definedName>
    <definedName name="_________________ML24">#REF!</definedName>
    <definedName name="_________________ML25" localSheetId="2">#REF!</definedName>
    <definedName name="_________________ML25" localSheetId="7">#REF!</definedName>
    <definedName name="_________________ML25" localSheetId="0">#REF!</definedName>
    <definedName name="_________________ML25">#REF!</definedName>
    <definedName name="_________________ML26" localSheetId="2">#REF!</definedName>
    <definedName name="_________________ML26" localSheetId="7">#REF!</definedName>
    <definedName name="_________________ML26" localSheetId="0">#REF!</definedName>
    <definedName name="_________________ML26">#REF!</definedName>
    <definedName name="_________________ML27" localSheetId="2">#REF!</definedName>
    <definedName name="_________________ML27" localSheetId="7">#REF!</definedName>
    <definedName name="_________________ML27" localSheetId="0">#REF!</definedName>
    <definedName name="_________________ML27">#REF!</definedName>
    <definedName name="_________________ML28" localSheetId="2">#REF!</definedName>
    <definedName name="_________________ML28" localSheetId="7">#REF!</definedName>
    <definedName name="_________________ML28" localSheetId="0">#REF!</definedName>
    <definedName name="_________________ML28">#REF!</definedName>
    <definedName name="_________________ML29" localSheetId="2">#REF!</definedName>
    <definedName name="_________________ML29" localSheetId="7">#REF!</definedName>
    <definedName name="_________________ML29" localSheetId="0">#REF!</definedName>
    <definedName name="_________________ML29">#REF!</definedName>
    <definedName name="_________________ML31" localSheetId="2">#REF!</definedName>
    <definedName name="_________________ML31" localSheetId="7">#REF!</definedName>
    <definedName name="_________________ML31" localSheetId="0">#REF!</definedName>
    <definedName name="_________________ML31">#REF!</definedName>
    <definedName name="_________________ML310" localSheetId="2">#REF!</definedName>
    <definedName name="_________________ML310" localSheetId="7">#REF!</definedName>
    <definedName name="_________________ML310" localSheetId="0">#REF!</definedName>
    <definedName name="_________________ML310">#REF!</definedName>
    <definedName name="_________________ML311" localSheetId="2">#REF!</definedName>
    <definedName name="_________________ML311" localSheetId="7">#REF!</definedName>
    <definedName name="_________________ML311" localSheetId="0">#REF!</definedName>
    <definedName name="_________________ML311">#REF!</definedName>
    <definedName name="_________________ML312" localSheetId="2">#REF!</definedName>
    <definedName name="_________________ML312" localSheetId="7">#REF!</definedName>
    <definedName name="_________________ML312" localSheetId="0">#REF!</definedName>
    <definedName name="_________________ML312">#REF!</definedName>
    <definedName name="_________________ML313" localSheetId="2">#REF!</definedName>
    <definedName name="_________________ML313" localSheetId="7">#REF!</definedName>
    <definedName name="_________________ML313" localSheetId="0">#REF!</definedName>
    <definedName name="_________________ML313">#REF!</definedName>
    <definedName name="_________________ML314" localSheetId="2">#REF!</definedName>
    <definedName name="_________________ML314" localSheetId="7">#REF!</definedName>
    <definedName name="_________________ML314" localSheetId="0">#REF!</definedName>
    <definedName name="_________________ML314">#REF!</definedName>
    <definedName name="_________________ML315" localSheetId="2">#REF!</definedName>
    <definedName name="_________________ML315" localSheetId="7">#REF!</definedName>
    <definedName name="_________________ML315" localSheetId="0">#REF!</definedName>
    <definedName name="_________________ML315">#REF!</definedName>
    <definedName name="_________________ML316" localSheetId="2">#REF!</definedName>
    <definedName name="_________________ML316" localSheetId="7">#REF!</definedName>
    <definedName name="_________________ML316" localSheetId="0">#REF!</definedName>
    <definedName name="_________________ML316">#REF!</definedName>
    <definedName name="_________________ML317" localSheetId="2">#REF!</definedName>
    <definedName name="_________________ML317" localSheetId="7">#REF!</definedName>
    <definedName name="_________________ML317" localSheetId="0">#REF!</definedName>
    <definedName name="_________________ML317">#REF!</definedName>
    <definedName name="_________________ML318" localSheetId="2">#REF!</definedName>
    <definedName name="_________________ML318" localSheetId="7">#REF!</definedName>
    <definedName name="_________________ML318" localSheetId="0">#REF!</definedName>
    <definedName name="_________________ML318">#REF!</definedName>
    <definedName name="_________________ML319" localSheetId="2">#REF!</definedName>
    <definedName name="_________________ML319" localSheetId="7">#REF!</definedName>
    <definedName name="_________________ML319" localSheetId="0">#REF!</definedName>
    <definedName name="_________________ML319">#REF!</definedName>
    <definedName name="_________________ML32" localSheetId="2">#REF!</definedName>
    <definedName name="_________________ML32" localSheetId="7">#REF!</definedName>
    <definedName name="_________________ML32" localSheetId="0">#REF!</definedName>
    <definedName name="_________________ML32">#REF!</definedName>
    <definedName name="_________________ML320" localSheetId="2">#REF!</definedName>
    <definedName name="_________________ML320" localSheetId="7">#REF!</definedName>
    <definedName name="_________________ML320" localSheetId="0">#REF!</definedName>
    <definedName name="_________________ML320">#REF!</definedName>
    <definedName name="_________________ML321" localSheetId="2">#REF!</definedName>
    <definedName name="_________________ML321" localSheetId="7">#REF!</definedName>
    <definedName name="_________________ML321" localSheetId="0">#REF!</definedName>
    <definedName name="_________________ML321">#REF!</definedName>
    <definedName name="_________________ML322" localSheetId="2">#REF!</definedName>
    <definedName name="_________________ML322" localSheetId="7">#REF!</definedName>
    <definedName name="_________________ML322" localSheetId="0">#REF!</definedName>
    <definedName name="_________________ML322">#REF!</definedName>
    <definedName name="_________________ML323" localSheetId="2">#REF!</definedName>
    <definedName name="_________________ML323" localSheetId="7">#REF!</definedName>
    <definedName name="_________________ML323" localSheetId="0">#REF!</definedName>
    <definedName name="_________________ML323">#REF!</definedName>
    <definedName name="_________________ML324" localSheetId="2">#REF!</definedName>
    <definedName name="_________________ML324" localSheetId="7">#REF!</definedName>
    <definedName name="_________________ML324" localSheetId="0">#REF!</definedName>
    <definedName name="_________________ML324">#REF!</definedName>
    <definedName name="_________________ML33" localSheetId="2">#REF!</definedName>
    <definedName name="_________________ML33" localSheetId="7">#REF!</definedName>
    <definedName name="_________________ML33" localSheetId="0">#REF!</definedName>
    <definedName name="_________________ML33">#REF!</definedName>
    <definedName name="_________________ML34" localSheetId="2">#REF!</definedName>
    <definedName name="_________________ML34" localSheetId="7">#REF!</definedName>
    <definedName name="_________________ML34" localSheetId="0">#REF!</definedName>
    <definedName name="_________________ML34">#REF!</definedName>
    <definedName name="_________________ML35" localSheetId="2">#REF!</definedName>
    <definedName name="_________________ML35" localSheetId="7">#REF!</definedName>
    <definedName name="_________________ML35" localSheetId="0">#REF!</definedName>
    <definedName name="_________________ML35">#REF!</definedName>
    <definedName name="_________________ML36" localSheetId="2">#REF!</definedName>
    <definedName name="_________________ML36" localSheetId="7">#REF!</definedName>
    <definedName name="_________________ML36" localSheetId="0">#REF!</definedName>
    <definedName name="_________________ML36">#REF!</definedName>
    <definedName name="_________________ML37" localSheetId="2">#REF!</definedName>
    <definedName name="_________________ML37" localSheetId="7">#REF!</definedName>
    <definedName name="_________________ML37" localSheetId="0">#REF!</definedName>
    <definedName name="_________________ML37">#REF!</definedName>
    <definedName name="_________________ML38" localSheetId="2">#REF!</definedName>
    <definedName name="_________________ML38" localSheetId="7">#REF!</definedName>
    <definedName name="_________________ML38" localSheetId="0">#REF!</definedName>
    <definedName name="_________________ML38">#REF!</definedName>
    <definedName name="_________________ML39" localSheetId="2">#REF!</definedName>
    <definedName name="_________________ML39" localSheetId="7">#REF!</definedName>
    <definedName name="_________________ML39" localSheetId="0">#REF!</definedName>
    <definedName name="_________________ML39">#REF!</definedName>
    <definedName name="_________________ML7" localSheetId="2">#REF!</definedName>
    <definedName name="_________________ML7" localSheetId="7">#REF!</definedName>
    <definedName name="_________________ML7" localSheetId="0">#REF!</definedName>
    <definedName name="_________________ML7">#REF!</definedName>
    <definedName name="_________________ML8" localSheetId="2">#REF!</definedName>
    <definedName name="_________________ML8" localSheetId="7">#REF!</definedName>
    <definedName name="_________________ML8" localSheetId="0">#REF!</definedName>
    <definedName name="_________________ML8">#REF!</definedName>
    <definedName name="_________________ML9" localSheetId="2">#REF!</definedName>
    <definedName name="_________________ML9" localSheetId="7">#REF!</definedName>
    <definedName name="_________________ML9" localSheetId="0">#REF!</definedName>
    <definedName name="_________________ML9">#REF!</definedName>
    <definedName name="_________________mm1">[6]r!$F$4</definedName>
    <definedName name="_________________mm1000" localSheetId="2">#REF!</definedName>
    <definedName name="_________________mm1000" localSheetId="7">#REF!</definedName>
    <definedName name="_________________mm1000" localSheetId="0">#REF!</definedName>
    <definedName name="_________________mm1000">#REF!</definedName>
    <definedName name="_________________mm11">[2]r!$F$4</definedName>
    <definedName name="_________________mm111">[5]r!$F$4</definedName>
    <definedName name="_________________mm600" localSheetId="2">#REF!</definedName>
    <definedName name="_________________mm600" localSheetId="7">#REF!</definedName>
    <definedName name="_________________mm600" localSheetId="0">#REF!</definedName>
    <definedName name="_________________mm600">#REF!</definedName>
    <definedName name="_________________mm800" localSheetId="2">#REF!</definedName>
    <definedName name="_________________mm800" localSheetId="7">#REF!</definedName>
    <definedName name="_________________mm800" localSheetId="0">#REF!</definedName>
    <definedName name="_________________mm800">#REF!</definedName>
    <definedName name="_________________PC1" localSheetId="2">#REF!</definedName>
    <definedName name="_________________PC1" localSheetId="7">#REF!</definedName>
    <definedName name="_________________PC1" localSheetId="0">#REF!</definedName>
    <definedName name="_________________PC1">#REF!</definedName>
    <definedName name="_________________PC10" localSheetId="2">#REF!</definedName>
    <definedName name="_________________PC10" localSheetId="7">#REF!</definedName>
    <definedName name="_________________PC10" localSheetId="0">#REF!</definedName>
    <definedName name="_________________PC10">#REF!</definedName>
    <definedName name="_________________PC11" localSheetId="2">#REF!</definedName>
    <definedName name="_________________PC11" localSheetId="7">#REF!</definedName>
    <definedName name="_________________PC11" localSheetId="0">#REF!</definedName>
    <definedName name="_________________PC11">#REF!</definedName>
    <definedName name="_________________PC12" localSheetId="2">#REF!</definedName>
    <definedName name="_________________PC12" localSheetId="7">#REF!</definedName>
    <definedName name="_________________PC12" localSheetId="0">#REF!</definedName>
    <definedName name="_________________PC12">#REF!</definedName>
    <definedName name="_________________PC13" localSheetId="2">#REF!</definedName>
    <definedName name="_________________PC13" localSheetId="7">#REF!</definedName>
    <definedName name="_________________PC13" localSheetId="0">#REF!</definedName>
    <definedName name="_________________PC13">#REF!</definedName>
    <definedName name="_________________PC14" localSheetId="2">#REF!</definedName>
    <definedName name="_________________PC14" localSheetId="7">#REF!</definedName>
    <definedName name="_________________PC14" localSheetId="0">#REF!</definedName>
    <definedName name="_________________PC14">#REF!</definedName>
    <definedName name="_________________PC15" localSheetId="2">#REF!</definedName>
    <definedName name="_________________PC15" localSheetId="7">#REF!</definedName>
    <definedName name="_________________PC15" localSheetId="0">#REF!</definedName>
    <definedName name="_________________PC15">#REF!</definedName>
    <definedName name="_________________PC16" localSheetId="2">#REF!</definedName>
    <definedName name="_________________PC16" localSheetId="7">#REF!</definedName>
    <definedName name="_________________PC16" localSheetId="0">#REF!</definedName>
    <definedName name="_________________PC16">#REF!</definedName>
    <definedName name="_________________PC17" localSheetId="2">#REF!</definedName>
    <definedName name="_________________PC17" localSheetId="7">#REF!</definedName>
    <definedName name="_________________PC17" localSheetId="0">#REF!</definedName>
    <definedName name="_________________PC17">#REF!</definedName>
    <definedName name="_________________PC18" localSheetId="2">#REF!</definedName>
    <definedName name="_________________PC18" localSheetId="7">#REF!</definedName>
    <definedName name="_________________PC18" localSheetId="0">#REF!</definedName>
    <definedName name="_________________PC18">#REF!</definedName>
    <definedName name="_________________PC19" localSheetId="2">#REF!</definedName>
    <definedName name="_________________PC19" localSheetId="7">#REF!</definedName>
    <definedName name="_________________PC19" localSheetId="0">#REF!</definedName>
    <definedName name="_________________PC19">#REF!</definedName>
    <definedName name="_________________pc2" localSheetId="2">#REF!</definedName>
    <definedName name="_________________pc2" localSheetId="7">#REF!</definedName>
    <definedName name="_________________pc2" localSheetId="0">#REF!</definedName>
    <definedName name="_________________pc2">#REF!</definedName>
    <definedName name="_________________PC20">NA()</definedName>
    <definedName name="_________________PC21" localSheetId="2">#REF!</definedName>
    <definedName name="_________________PC21" localSheetId="7">#REF!</definedName>
    <definedName name="_________________PC21" localSheetId="0">#REF!</definedName>
    <definedName name="_________________PC21">#REF!</definedName>
    <definedName name="_________________PC22" localSheetId="2">#REF!</definedName>
    <definedName name="_________________PC22" localSheetId="7">#REF!</definedName>
    <definedName name="_________________PC22" localSheetId="0">#REF!</definedName>
    <definedName name="_________________PC22">#REF!</definedName>
    <definedName name="_________________PC23" localSheetId="2">#REF!</definedName>
    <definedName name="_________________PC23" localSheetId="7">#REF!</definedName>
    <definedName name="_________________PC23" localSheetId="0">#REF!</definedName>
    <definedName name="_________________PC23">#REF!</definedName>
    <definedName name="_________________PC24" localSheetId="2">#REF!</definedName>
    <definedName name="_________________PC24" localSheetId="7">#REF!</definedName>
    <definedName name="_________________PC24" localSheetId="0">#REF!</definedName>
    <definedName name="_________________PC24">#REF!</definedName>
    <definedName name="_________________PC3" localSheetId="2">#REF!</definedName>
    <definedName name="_________________PC3" localSheetId="7">#REF!</definedName>
    <definedName name="_________________PC3" localSheetId="0">#REF!</definedName>
    <definedName name="_________________PC3">#REF!</definedName>
    <definedName name="_________________PC4" localSheetId="2">#REF!</definedName>
    <definedName name="_________________PC4" localSheetId="7">#REF!</definedName>
    <definedName name="_________________PC4" localSheetId="0">#REF!</definedName>
    <definedName name="_________________PC4">#REF!</definedName>
    <definedName name="_________________PC5" localSheetId="2">#REF!</definedName>
    <definedName name="_________________PC5" localSheetId="7">#REF!</definedName>
    <definedName name="_________________PC5" localSheetId="0">#REF!</definedName>
    <definedName name="_________________PC5">#REF!</definedName>
    <definedName name="_________________PC6" localSheetId="2">#REF!</definedName>
    <definedName name="_________________PC6" localSheetId="7">#REF!</definedName>
    <definedName name="_________________PC6" localSheetId="0">#REF!</definedName>
    <definedName name="_________________PC6">#REF!</definedName>
    <definedName name="_________________pc600" localSheetId="2">#REF!</definedName>
    <definedName name="_________________pc600" localSheetId="7">#REF!</definedName>
    <definedName name="_________________pc600" localSheetId="0">#REF!</definedName>
    <definedName name="_________________pc600">#REF!</definedName>
    <definedName name="_________________PC7" localSheetId="2">#REF!</definedName>
    <definedName name="_________________PC7" localSheetId="7">#REF!</definedName>
    <definedName name="_________________PC7" localSheetId="0">#REF!</definedName>
    <definedName name="_________________PC7">#REF!</definedName>
    <definedName name="_________________PC8" localSheetId="2">#REF!</definedName>
    <definedName name="_________________PC8" localSheetId="7">#REF!</definedName>
    <definedName name="_________________PC8" localSheetId="0">#REF!</definedName>
    <definedName name="_________________PC8">#REF!</definedName>
    <definedName name="_________________PC9" localSheetId="2">#REF!</definedName>
    <definedName name="_________________PC9" localSheetId="7">#REF!</definedName>
    <definedName name="_________________PC9" localSheetId="0">#REF!</definedName>
    <definedName name="_________________PC9">#REF!</definedName>
    <definedName name="_________________pc900" localSheetId="2">#REF!</definedName>
    <definedName name="_________________pc900" localSheetId="7">#REF!</definedName>
    <definedName name="_________________pc900" localSheetId="0">#REF!</definedName>
    <definedName name="_________________pc900">#REF!</definedName>
    <definedName name="_________________pla4">[12]DATA_PRG!$H$269</definedName>
    <definedName name="_________________pv2" localSheetId="2">#REF!</definedName>
    <definedName name="_________________pv2" localSheetId="7">#REF!</definedName>
    <definedName name="_________________pv2" localSheetId="0">#REF!</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 localSheetId="2">#REF!</definedName>
    <definedName name="_________________var1" localSheetId="7">#REF!</definedName>
    <definedName name="_________________var1" localSheetId="0">#REF!</definedName>
    <definedName name="_________________var1">#REF!</definedName>
    <definedName name="_________________var4" localSheetId="2">#REF!</definedName>
    <definedName name="_________________var4" localSheetId="7">#REF!</definedName>
    <definedName name="_________________var4" localSheetId="0">#REF!</definedName>
    <definedName name="_________________var4">#REF!</definedName>
    <definedName name="_________________vat1">NA()</definedName>
    <definedName name="________________bla1">[1]leads!$H$7</definedName>
    <definedName name="________________BSG100" localSheetId="2">#REF!</definedName>
    <definedName name="________________BSG100" localSheetId="7">#REF!</definedName>
    <definedName name="________________BSG100" localSheetId="0">#REF!</definedName>
    <definedName name="________________BSG100">#REF!</definedName>
    <definedName name="________________BSG150" localSheetId="2">#REF!</definedName>
    <definedName name="________________BSG150" localSheetId="7">#REF!</definedName>
    <definedName name="________________BSG150" localSheetId="0">#REF!</definedName>
    <definedName name="________________BSG150">#REF!</definedName>
    <definedName name="________________BSG5" localSheetId="2">#REF!</definedName>
    <definedName name="________________BSG5" localSheetId="7">#REF!</definedName>
    <definedName name="________________BSG5" localSheetId="0">#REF!</definedName>
    <definedName name="________________BSG5">#REF!</definedName>
    <definedName name="________________BSG75" localSheetId="2">#REF!</definedName>
    <definedName name="________________BSG75" localSheetId="7">#REF!</definedName>
    <definedName name="________________BSG75" localSheetId="0">#REF!</definedName>
    <definedName name="________________BSG75">#REF!</definedName>
    <definedName name="________________BTC1" localSheetId="2">#REF!</definedName>
    <definedName name="________________BTC1" localSheetId="7">#REF!</definedName>
    <definedName name="________________BTC1" localSheetId="0">#REF!</definedName>
    <definedName name="________________BTC1">#REF!</definedName>
    <definedName name="________________BTC10" localSheetId="2">#REF!</definedName>
    <definedName name="________________BTC10" localSheetId="7">#REF!</definedName>
    <definedName name="________________BTC10" localSheetId="0">#REF!</definedName>
    <definedName name="________________BTC10">#REF!</definedName>
    <definedName name="________________BTC11" localSheetId="2">#REF!</definedName>
    <definedName name="________________BTC11" localSheetId="7">#REF!</definedName>
    <definedName name="________________BTC11" localSheetId="0">#REF!</definedName>
    <definedName name="________________BTC11">#REF!</definedName>
    <definedName name="________________BTC12" localSheetId="2">#REF!</definedName>
    <definedName name="________________BTC12" localSheetId="7">#REF!</definedName>
    <definedName name="________________BTC12" localSheetId="0">#REF!</definedName>
    <definedName name="________________BTC12">#REF!</definedName>
    <definedName name="________________BTC13" localSheetId="2">#REF!</definedName>
    <definedName name="________________BTC13" localSheetId="7">#REF!</definedName>
    <definedName name="________________BTC13" localSheetId="0">#REF!</definedName>
    <definedName name="________________BTC13">#REF!</definedName>
    <definedName name="________________BTC14" localSheetId="2">#REF!</definedName>
    <definedName name="________________BTC14" localSheetId="7">#REF!</definedName>
    <definedName name="________________BTC14" localSheetId="0">#REF!</definedName>
    <definedName name="________________BTC14">#REF!</definedName>
    <definedName name="________________BTC15" localSheetId="2">#REF!</definedName>
    <definedName name="________________BTC15" localSheetId="7">#REF!</definedName>
    <definedName name="________________BTC15" localSheetId="0">#REF!</definedName>
    <definedName name="________________BTC15">#REF!</definedName>
    <definedName name="________________BTC16" localSheetId="2">#REF!</definedName>
    <definedName name="________________BTC16" localSheetId="7">#REF!</definedName>
    <definedName name="________________BTC16" localSheetId="0">#REF!</definedName>
    <definedName name="________________BTC16">#REF!</definedName>
    <definedName name="________________BTC17" localSheetId="2">#REF!</definedName>
    <definedName name="________________BTC17" localSheetId="7">#REF!</definedName>
    <definedName name="________________BTC17" localSheetId="0">#REF!</definedName>
    <definedName name="________________BTC17">#REF!</definedName>
    <definedName name="________________BTC18" localSheetId="2">#REF!</definedName>
    <definedName name="________________BTC18" localSheetId="7">#REF!</definedName>
    <definedName name="________________BTC18" localSheetId="0">#REF!</definedName>
    <definedName name="________________BTC18">#REF!</definedName>
    <definedName name="________________BTC19" localSheetId="2">#REF!</definedName>
    <definedName name="________________BTC19" localSheetId="7">#REF!</definedName>
    <definedName name="________________BTC19" localSheetId="0">#REF!</definedName>
    <definedName name="________________BTC19">#REF!</definedName>
    <definedName name="________________BTC2" localSheetId="2">#REF!</definedName>
    <definedName name="________________BTC2" localSheetId="7">#REF!</definedName>
    <definedName name="________________BTC2" localSheetId="0">#REF!</definedName>
    <definedName name="________________BTC2">#REF!</definedName>
    <definedName name="________________BTC20" localSheetId="2">#REF!</definedName>
    <definedName name="________________BTC20" localSheetId="7">#REF!</definedName>
    <definedName name="________________BTC20" localSheetId="0">#REF!</definedName>
    <definedName name="________________BTC20">#REF!</definedName>
    <definedName name="________________BTC21" localSheetId="2">#REF!</definedName>
    <definedName name="________________BTC21" localSheetId="7">#REF!</definedName>
    <definedName name="________________BTC21" localSheetId="0">#REF!</definedName>
    <definedName name="________________BTC21">#REF!</definedName>
    <definedName name="________________BTC22" localSheetId="2">#REF!</definedName>
    <definedName name="________________BTC22" localSheetId="7">#REF!</definedName>
    <definedName name="________________BTC22" localSheetId="0">#REF!</definedName>
    <definedName name="________________BTC22">#REF!</definedName>
    <definedName name="________________BTC23" localSheetId="2">#REF!</definedName>
    <definedName name="________________BTC23" localSheetId="7">#REF!</definedName>
    <definedName name="________________BTC23" localSheetId="0">#REF!</definedName>
    <definedName name="________________BTC23">#REF!</definedName>
    <definedName name="________________BTC24" localSheetId="2">#REF!</definedName>
    <definedName name="________________BTC24" localSheetId="7">#REF!</definedName>
    <definedName name="________________BTC24" localSheetId="0">#REF!</definedName>
    <definedName name="________________BTC24">#REF!</definedName>
    <definedName name="________________BTC3" localSheetId="2">#REF!</definedName>
    <definedName name="________________BTC3" localSheetId="7">#REF!</definedName>
    <definedName name="________________BTC3" localSheetId="0">#REF!</definedName>
    <definedName name="________________BTC3">#REF!</definedName>
    <definedName name="________________BTC4" localSheetId="2">#REF!</definedName>
    <definedName name="________________BTC4" localSheetId="7">#REF!</definedName>
    <definedName name="________________BTC4" localSheetId="0">#REF!</definedName>
    <definedName name="________________BTC4">#REF!</definedName>
    <definedName name="________________BTC5" localSheetId="2">#REF!</definedName>
    <definedName name="________________BTC5" localSheetId="7">#REF!</definedName>
    <definedName name="________________BTC5" localSheetId="0">#REF!</definedName>
    <definedName name="________________BTC5">#REF!</definedName>
    <definedName name="________________BTC6" localSheetId="2">#REF!</definedName>
    <definedName name="________________BTC6" localSheetId="7">#REF!</definedName>
    <definedName name="________________BTC6" localSheetId="0">#REF!</definedName>
    <definedName name="________________BTC6">#REF!</definedName>
    <definedName name="________________BTC7" localSheetId="2">#REF!</definedName>
    <definedName name="________________BTC7" localSheetId="7">#REF!</definedName>
    <definedName name="________________BTC7" localSheetId="0">#REF!</definedName>
    <definedName name="________________BTC7">#REF!</definedName>
    <definedName name="________________BTC8" localSheetId="2">#REF!</definedName>
    <definedName name="________________BTC8" localSheetId="7">#REF!</definedName>
    <definedName name="________________BTC8" localSheetId="0">#REF!</definedName>
    <definedName name="________________BTC8">#REF!</definedName>
    <definedName name="________________BTC9" localSheetId="2">#REF!</definedName>
    <definedName name="________________BTC9" localSheetId="7">#REF!</definedName>
    <definedName name="________________BTC9" localSheetId="0">#REF!</definedName>
    <definedName name="________________BTC9">#REF!</definedName>
    <definedName name="________________BTR1" localSheetId="2">#REF!</definedName>
    <definedName name="________________BTR1" localSheetId="7">#REF!</definedName>
    <definedName name="________________BTR1" localSheetId="0">#REF!</definedName>
    <definedName name="________________BTR1">#REF!</definedName>
    <definedName name="________________BTR10" localSheetId="2">#REF!</definedName>
    <definedName name="________________BTR10" localSheetId="7">#REF!</definedName>
    <definedName name="________________BTR10" localSheetId="0">#REF!</definedName>
    <definedName name="________________BTR10">#REF!</definedName>
    <definedName name="________________BTR11" localSheetId="2">#REF!</definedName>
    <definedName name="________________BTR11" localSheetId="7">#REF!</definedName>
    <definedName name="________________BTR11" localSheetId="0">#REF!</definedName>
    <definedName name="________________BTR11">#REF!</definedName>
    <definedName name="________________BTR12" localSheetId="2">#REF!</definedName>
    <definedName name="________________BTR12" localSheetId="7">#REF!</definedName>
    <definedName name="________________BTR12" localSheetId="0">#REF!</definedName>
    <definedName name="________________BTR12">#REF!</definedName>
    <definedName name="________________BTR13" localSheetId="2">#REF!</definedName>
    <definedName name="________________BTR13" localSheetId="7">#REF!</definedName>
    <definedName name="________________BTR13" localSheetId="0">#REF!</definedName>
    <definedName name="________________BTR13">#REF!</definedName>
    <definedName name="________________BTR14" localSheetId="2">#REF!</definedName>
    <definedName name="________________BTR14" localSheetId="7">#REF!</definedName>
    <definedName name="________________BTR14" localSheetId="0">#REF!</definedName>
    <definedName name="________________BTR14">#REF!</definedName>
    <definedName name="________________BTR15" localSheetId="2">#REF!</definedName>
    <definedName name="________________BTR15" localSheetId="7">#REF!</definedName>
    <definedName name="________________BTR15" localSheetId="0">#REF!</definedName>
    <definedName name="________________BTR15">#REF!</definedName>
    <definedName name="________________BTR16" localSheetId="2">#REF!</definedName>
    <definedName name="________________BTR16" localSheetId="7">#REF!</definedName>
    <definedName name="________________BTR16" localSheetId="0">#REF!</definedName>
    <definedName name="________________BTR16">#REF!</definedName>
    <definedName name="________________BTR17" localSheetId="2">#REF!</definedName>
    <definedName name="________________BTR17" localSheetId="7">#REF!</definedName>
    <definedName name="________________BTR17" localSheetId="0">#REF!</definedName>
    <definedName name="________________BTR17">#REF!</definedName>
    <definedName name="________________BTR18" localSheetId="2">#REF!</definedName>
    <definedName name="________________BTR18" localSheetId="7">#REF!</definedName>
    <definedName name="________________BTR18" localSheetId="0">#REF!</definedName>
    <definedName name="________________BTR18">#REF!</definedName>
    <definedName name="________________BTR19" localSheetId="2">#REF!</definedName>
    <definedName name="________________BTR19" localSheetId="7">#REF!</definedName>
    <definedName name="________________BTR19" localSheetId="0">#REF!</definedName>
    <definedName name="________________BTR19">#REF!</definedName>
    <definedName name="________________BTR2" localSheetId="2">#REF!</definedName>
    <definedName name="________________BTR2" localSheetId="7">#REF!</definedName>
    <definedName name="________________BTR2" localSheetId="0">#REF!</definedName>
    <definedName name="________________BTR2">#REF!</definedName>
    <definedName name="________________BTR20" localSheetId="2">#REF!</definedName>
    <definedName name="________________BTR20" localSheetId="7">#REF!</definedName>
    <definedName name="________________BTR20" localSheetId="0">#REF!</definedName>
    <definedName name="________________BTR20">#REF!</definedName>
    <definedName name="________________BTR21" localSheetId="2">#REF!</definedName>
    <definedName name="________________BTR21" localSheetId="7">#REF!</definedName>
    <definedName name="________________BTR21" localSheetId="0">#REF!</definedName>
    <definedName name="________________BTR21">#REF!</definedName>
    <definedName name="________________BTR22" localSheetId="2">#REF!</definedName>
    <definedName name="________________BTR22" localSheetId="7">#REF!</definedName>
    <definedName name="________________BTR22" localSheetId="0">#REF!</definedName>
    <definedName name="________________BTR22">#REF!</definedName>
    <definedName name="________________BTR23" localSheetId="2">#REF!</definedName>
    <definedName name="________________BTR23" localSheetId="7">#REF!</definedName>
    <definedName name="________________BTR23" localSheetId="0">#REF!</definedName>
    <definedName name="________________BTR23">#REF!</definedName>
    <definedName name="________________BTR24" localSheetId="2">#REF!</definedName>
    <definedName name="________________BTR24" localSheetId="7">#REF!</definedName>
    <definedName name="________________BTR24" localSheetId="0">#REF!</definedName>
    <definedName name="________________BTR24">#REF!</definedName>
    <definedName name="________________BTR3" localSheetId="2">#REF!</definedName>
    <definedName name="________________BTR3" localSheetId="7">#REF!</definedName>
    <definedName name="________________BTR3" localSheetId="0">#REF!</definedName>
    <definedName name="________________BTR3">#REF!</definedName>
    <definedName name="________________BTR4" localSheetId="2">#REF!</definedName>
    <definedName name="________________BTR4" localSheetId="7">#REF!</definedName>
    <definedName name="________________BTR4" localSheetId="0">#REF!</definedName>
    <definedName name="________________BTR4">#REF!</definedName>
    <definedName name="________________BTR5" localSheetId="2">#REF!</definedName>
    <definedName name="________________BTR5" localSheetId="7">#REF!</definedName>
    <definedName name="________________BTR5" localSheetId="0">#REF!</definedName>
    <definedName name="________________BTR5">#REF!</definedName>
    <definedName name="________________BTR6" localSheetId="2">#REF!</definedName>
    <definedName name="________________BTR6" localSheetId="7">#REF!</definedName>
    <definedName name="________________BTR6" localSheetId="0">#REF!</definedName>
    <definedName name="________________BTR6">#REF!</definedName>
    <definedName name="________________BTR7" localSheetId="2">#REF!</definedName>
    <definedName name="________________BTR7" localSheetId="7">#REF!</definedName>
    <definedName name="________________BTR7" localSheetId="0">#REF!</definedName>
    <definedName name="________________BTR7">#REF!</definedName>
    <definedName name="________________BTR8" localSheetId="2">#REF!</definedName>
    <definedName name="________________BTR8" localSheetId="7">#REF!</definedName>
    <definedName name="________________BTR8" localSheetId="0">#REF!</definedName>
    <definedName name="________________BTR8">#REF!</definedName>
    <definedName name="________________BTR9" localSheetId="2">#REF!</definedName>
    <definedName name="________________BTR9" localSheetId="7">#REF!</definedName>
    <definedName name="________________BTR9" localSheetId="0">#REF!</definedName>
    <definedName name="________________BTR9">#REF!</definedName>
    <definedName name="________________BTS1" localSheetId="2">#REF!</definedName>
    <definedName name="________________BTS1" localSheetId="7">#REF!</definedName>
    <definedName name="________________BTS1" localSheetId="0">#REF!</definedName>
    <definedName name="________________BTS1">#REF!</definedName>
    <definedName name="________________BTS10" localSheetId="2">#REF!</definedName>
    <definedName name="________________BTS10" localSheetId="7">#REF!</definedName>
    <definedName name="________________BTS10" localSheetId="0">#REF!</definedName>
    <definedName name="________________BTS10">#REF!</definedName>
    <definedName name="________________BTS11" localSheetId="2">#REF!</definedName>
    <definedName name="________________BTS11" localSheetId="7">#REF!</definedName>
    <definedName name="________________BTS11" localSheetId="0">#REF!</definedName>
    <definedName name="________________BTS11">#REF!</definedName>
    <definedName name="________________BTS12" localSheetId="2">#REF!</definedName>
    <definedName name="________________BTS12" localSheetId="7">#REF!</definedName>
    <definedName name="________________BTS12" localSheetId="0">#REF!</definedName>
    <definedName name="________________BTS12">#REF!</definedName>
    <definedName name="________________BTS13" localSheetId="2">#REF!</definedName>
    <definedName name="________________BTS13" localSheetId="7">#REF!</definedName>
    <definedName name="________________BTS13" localSheetId="0">#REF!</definedName>
    <definedName name="________________BTS13">#REF!</definedName>
    <definedName name="________________BTS14" localSheetId="2">#REF!</definedName>
    <definedName name="________________BTS14" localSheetId="7">#REF!</definedName>
    <definedName name="________________BTS14" localSheetId="0">#REF!</definedName>
    <definedName name="________________BTS14">#REF!</definedName>
    <definedName name="________________BTS15" localSheetId="2">#REF!</definedName>
    <definedName name="________________BTS15" localSheetId="7">#REF!</definedName>
    <definedName name="________________BTS15" localSheetId="0">#REF!</definedName>
    <definedName name="________________BTS15">#REF!</definedName>
    <definedName name="________________BTS16" localSheetId="2">#REF!</definedName>
    <definedName name="________________BTS16" localSheetId="7">#REF!</definedName>
    <definedName name="________________BTS16" localSheetId="0">#REF!</definedName>
    <definedName name="________________BTS16">#REF!</definedName>
    <definedName name="________________BTS17" localSheetId="2">#REF!</definedName>
    <definedName name="________________BTS17" localSheetId="7">#REF!</definedName>
    <definedName name="________________BTS17" localSheetId="0">#REF!</definedName>
    <definedName name="________________BTS17">#REF!</definedName>
    <definedName name="________________BTS18" localSheetId="2">#REF!</definedName>
    <definedName name="________________BTS18" localSheetId="7">#REF!</definedName>
    <definedName name="________________BTS18" localSheetId="0">#REF!</definedName>
    <definedName name="________________BTS18">#REF!</definedName>
    <definedName name="________________BTS19" localSheetId="2">#REF!</definedName>
    <definedName name="________________BTS19" localSheetId="7">#REF!</definedName>
    <definedName name="________________BTS19" localSheetId="0">#REF!</definedName>
    <definedName name="________________BTS19">#REF!</definedName>
    <definedName name="________________BTS2" localSheetId="2">#REF!</definedName>
    <definedName name="________________BTS2" localSheetId="7">#REF!</definedName>
    <definedName name="________________BTS2" localSheetId="0">#REF!</definedName>
    <definedName name="________________BTS2">#REF!</definedName>
    <definedName name="________________BTS20" localSheetId="2">#REF!</definedName>
    <definedName name="________________BTS20" localSheetId="7">#REF!</definedName>
    <definedName name="________________BTS20" localSheetId="0">#REF!</definedName>
    <definedName name="________________BTS20">#REF!</definedName>
    <definedName name="________________BTS21" localSheetId="2">#REF!</definedName>
    <definedName name="________________BTS21" localSheetId="7">#REF!</definedName>
    <definedName name="________________BTS21" localSheetId="0">#REF!</definedName>
    <definedName name="________________BTS21">#REF!</definedName>
    <definedName name="________________BTS22" localSheetId="2">#REF!</definedName>
    <definedName name="________________BTS22" localSheetId="7">#REF!</definedName>
    <definedName name="________________BTS22" localSheetId="0">#REF!</definedName>
    <definedName name="________________BTS22">#REF!</definedName>
    <definedName name="________________BTS23" localSheetId="2">#REF!</definedName>
    <definedName name="________________BTS23" localSheetId="7">#REF!</definedName>
    <definedName name="________________BTS23" localSheetId="0">#REF!</definedName>
    <definedName name="________________BTS23">#REF!</definedName>
    <definedName name="________________BTS24" localSheetId="2">#REF!</definedName>
    <definedName name="________________BTS24" localSheetId="7">#REF!</definedName>
    <definedName name="________________BTS24" localSheetId="0">#REF!</definedName>
    <definedName name="________________BTS24">#REF!</definedName>
    <definedName name="________________BTS3" localSheetId="2">#REF!</definedName>
    <definedName name="________________BTS3" localSheetId="7">#REF!</definedName>
    <definedName name="________________BTS3" localSheetId="0">#REF!</definedName>
    <definedName name="________________BTS3">#REF!</definedName>
    <definedName name="________________BTS4" localSheetId="2">#REF!</definedName>
    <definedName name="________________BTS4" localSheetId="7">#REF!</definedName>
    <definedName name="________________BTS4" localSheetId="0">#REF!</definedName>
    <definedName name="________________BTS4">#REF!</definedName>
    <definedName name="________________BTS5" localSheetId="2">#REF!</definedName>
    <definedName name="________________BTS5" localSheetId="7">#REF!</definedName>
    <definedName name="________________BTS5" localSheetId="0">#REF!</definedName>
    <definedName name="________________BTS5">#REF!</definedName>
    <definedName name="________________BTS6" localSheetId="2">#REF!</definedName>
    <definedName name="________________BTS6" localSheetId="7">#REF!</definedName>
    <definedName name="________________BTS6" localSheetId="0">#REF!</definedName>
    <definedName name="________________BTS6">#REF!</definedName>
    <definedName name="________________BTS7" localSheetId="2">#REF!</definedName>
    <definedName name="________________BTS7" localSheetId="7">#REF!</definedName>
    <definedName name="________________BTS7" localSheetId="0">#REF!</definedName>
    <definedName name="________________BTS7">#REF!</definedName>
    <definedName name="________________BTS8" localSheetId="2">#REF!</definedName>
    <definedName name="________________BTS8" localSheetId="7">#REF!</definedName>
    <definedName name="________________BTS8" localSheetId="0">#REF!</definedName>
    <definedName name="________________BTS8">#REF!</definedName>
    <definedName name="________________BTS9" localSheetId="2">#REF!</definedName>
    <definedName name="________________BTS9" localSheetId="7">#REF!</definedName>
    <definedName name="________________BTS9" localSheetId="0">#REF!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 localSheetId="2">#REF!</definedName>
    <definedName name="________________GBS11" localSheetId="7">#REF!</definedName>
    <definedName name="________________GBS11" localSheetId="0">#REF!</definedName>
    <definedName name="________________GBS11">#REF!</definedName>
    <definedName name="________________GBS110" localSheetId="2">#REF!</definedName>
    <definedName name="________________GBS110" localSheetId="7">#REF!</definedName>
    <definedName name="________________GBS110" localSheetId="0">#REF!</definedName>
    <definedName name="________________GBS110">#REF!</definedName>
    <definedName name="________________GBS111" localSheetId="2">#REF!</definedName>
    <definedName name="________________GBS111" localSheetId="7">#REF!</definedName>
    <definedName name="________________GBS111" localSheetId="0">#REF!</definedName>
    <definedName name="________________GBS111">#REF!</definedName>
    <definedName name="________________GBS112" localSheetId="2">#REF!</definedName>
    <definedName name="________________GBS112" localSheetId="7">#REF!</definedName>
    <definedName name="________________GBS112" localSheetId="0">#REF!</definedName>
    <definedName name="________________GBS112">#REF!</definedName>
    <definedName name="________________GBS113" localSheetId="2">#REF!</definedName>
    <definedName name="________________GBS113" localSheetId="7">#REF!</definedName>
    <definedName name="________________GBS113" localSheetId="0">#REF!</definedName>
    <definedName name="________________GBS113">#REF!</definedName>
    <definedName name="________________GBS114" localSheetId="2">#REF!</definedName>
    <definedName name="________________GBS114" localSheetId="7">#REF!</definedName>
    <definedName name="________________GBS114" localSheetId="0">#REF!</definedName>
    <definedName name="________________GBS114">#REF!</definedName>
    <definedName name="________________GBS115" localSheetId="2">#REF!</definedName>
    <definedName name="________________GBS115" localSheetId="7">#REF!</definedName>
    <definedName name="________________GBS115" localSheetId="0">#REF!</definedName>
    <definedName name="________________GBS115">#REF!</definedName>
    <definedName name="________________GBS116" localSheetId="2">#REF!</definedName>
    <definedName name="________________GBS116" localSheetId="7">#REF!</definedName>
    <definedName name="________________GBS116" localSheetId="0">#REF!</definedName>
    <definedName name="________________GBS116">#REF!</definedName>
    <definedName name="________________GBS117" localSheetId="2">#REF!</definedName>
    <definedName name="________________GBS117" localSheetId="7">#REF!</definedName>
    <definedName name="________________GBS117" localSheetId="0">#REF!</definedName>
    <definedName name="________________GBS117">#REF!</definedName>
    <definedName name="________________GBS118" localSheetId="2">#REF!</definedName>
    <definedName name="________________GBS118" localSheetId="7">#REF!</definedName>
    <definedName name="________________GBS118" localSheetId="0">#REF!</definedName>
    <definedName name="________________GBS118">#REF!</definedName>
    <definedName name="________________GBS119" localSheetId="2">#REF!</definedName>
    <definedName name="________________GBS119" localSheetId="7">#REF!</definedName>
    <definedName name="________________GBS119" localSheetId="0">#REF!</definedName>
    <definedName name="________________GBS119">#REF!</definedName>
    <definedName name="________________GBS12" localSheetId="2">#REF!</definedName>
    <definedName name="________________GBS12" localSheetId="7">#REF!</definedName>
    <definedName name="________________GBS12" localSheetId="0">#REF!</definedName>
    <definedName name="________________GBS12">#REF!</definedName>
    <definedName name="________________GBS120" localSheetId="2">#REF!</definedName>
    <definedName name="________________GBS120" localSheetId="7">#REF!</definedName>
    <definedName name="________________GBS120" localSheetId="0">#REF!</definedName>
    <definedName name="________________GBS120">#REF!</definedName>
    <definedName name="________________GBS121" localSheetId="2">#REF!</definedName>
    <definedName name="________________GBS121" localSheetId="7">#REF!</definedName>
    <definedName name="________________GBS121" localSheetId="0">#REF!</definedName>
    <definedName name="________________GBS121">#REF!</definedName>
    <definedName name="________________GBS122" localSheetId="2">#REF!</definedName>
    <definedName name="________________GBS122" localSheetId="7">#REF!</definedName>
    <definedName name="________________GBS122" localSheetId="0">#REF!</definedName>
    <definedName name="________________GBS122">#REF!</definedName>
    <definedName name="________________GBS123" localSheetId="2">#REF!</definedName>
    <definedName name="________________GBS123" localSheetId="7">#REF!</definedName>
    <definedName name="________________GBS123" localSheetId="0">#REF!</definedName>
    <definedName name="________________GBS123">#REF!</definedName>
    <definedName name="________________GBS124" localSheetId="2">#REF!</definedName>
    <definedName name="________________GBS124" localSheetId="7">#REF!</definedName>
    <definedName name="________________GBS124" localSheetId="0">#REF!</definedName>
    <definedName name="________________GBS124">#REF!</definedName>
    <definedName name="________________GBS13" localSheetId="2">#REF!</definedName>
    <definedName name="________________GBS13" localSheetId="7">#REF!</definedName>
    <definedName name="________________GBS13" localSheetId="0">#REF!</definedName>
    <definedName name="________________GBS13">#REF!</definedName>
    <definedName name="________________GBS14" localSheetId="2">#REF!</definedName>
    <definedName name="________________GBS14" localSheetId="7">#REF!</definedName>
    <definedName name="________________GBS14" localSheetId="0">#REF!</definedName>
    <definedName name="________________GBS14">#REF!</definedName>
    <definedName name="________________GBS15" localSheetId="2">#REF!</definedName>
    <definedName name="________________GBS15" localSheetId="7">#REF!</definedName>
    <definedName name="________________GBS15" localSheetId="0">#REF!</definedName>
    <definedName name="________________GBS15">#REF!</definedName>
    <definedName name="________________GBS16" localSheetId="2">#REF!</definedName>
    <definedName name="________________GBS16" localSheetId="7">#REF!</definedName>
    <definedName name="________________GBS16" localSheetId="0">#REF!</definedName>
    <definedName name="________________GBS16">#REF!</definedName>
    <definedName name="________________GBS17" localSheetId="2">#REF!</definedName>
    <definedName name="________________GBS17" localSheetId="7">#REF!</definedName>
    <definedName name="________________GBS17" localSheetId="0">#REF!</definedName>
    <definedName name="________________GBS17">#REF!</definedName>
    <definedName name="________________GBS18" localSheetId="2">#REF!</definedName>
    <definedName name="________________GBS18" localSheetId="7">#REF!</definedName>
    <definedName name="________________GBS18" localSheetId="0">#REF!</definedName>
    <definedName name="________________GBS18">#REF!</definedName>
    <definedName name="________________GBS19" localSheetId="2">#REF!</definedName>
    <definedName name="________________GBS19" localSheetId="7">#REF!</definedName>
    <definedName name="________________GBS19" localSheetId="0">#REF!</definedName>
    <definedName name="________________GBS19">#REF!</definedName>
    <definedName name="________________GBS21" localSheetId="2">#REF!</definedName>
    <definedName name="________________GBS21" localSheetId="7">#REF!</definedName>
    <definedName name="________________GBS21" localSheetId="0">#REF!</definedName>
    <definedName name="________________GBS21">#REF!</definedName>
    <definedName name="________________GBS210" localSheetId="2">#REF!</definedName>
    <definedName name="________________GBS210" localSheetId="7">#REF!</definedName>
    <definedName name="________________GBS210" localSheetId="0">#REF!</definedName>
    <definedName name="________________GBS210">#REF!</definedName>
    <definedName name="________________GBS211" localSheetId="2">#REF!</definedName>
    <definedName name="________________GBS211" localSheetId="7">#REF!</definedName>
    <definedName name="________________GBS211" localSheetId="0">#REF!</definedName>
    <definedName name="________________GBS211">#REF!</definedName>
    <definedName name="________________GBS212" localSheetId="2">#REF!</definedName>
    <definedName name="________________GBS212" localSheetId="7">#REF!</definedName>
    <definedName name="________________GBS212" localSheetId="0">#REF!</definedName>
    <definedName name="________________GBS212">#REF!</definedName>
    <definedName name="________________GBS213" localSheetId="2">#REF!</definedName>
    <definedName name="________________GBS213" localSheetId="7">#REF!</definedName>
    <definedName name="________________GBS213" localSheetId="0">#REF!</definedName>
    <definedName name="________________GBS213">#REF!</definedName>
    <definedName name="________________GBS214" localSheetId="2">#REF!</definedName>
    <definedName name="________________GBS214" localSheetId="7">#REF!</definedName>
    <definedName name="________________GBS214" localSheetId="0">#REF!</definedName>
    <definedName name="________________GBS214">#REF!</definedName>
    <definedName name="________________GBS215" localSheetId="2">#REF!</definedName>
    <definedName name="________________GBS215" localSheetId="7">#REF!</definedName>
    <definedName name="________________GBS215" localSheetId="0">#REF!</definedName>
    <definedName name="________________GBS215">#REF!</definedName>
    <definedName name="________________GBS216" localSheetId="2">#REF!</definedName>
    <definedName name="________________GBS216" localSheetId="7">#REF!</definedName>
    <definedName name="________________GBS216" localSheetId="0">#REF!</definedName>
    <definedName name="________________GBS216">#REF!</definedName>
    <definedName name="________________GBS217" localSheetId="2">#REF!</definedName>
    <definedName name="________________GBS217" localSheetId="7">#REF!</definedName>
    <definedName name="________________GBS217" localSheetId="0">#REF!</definedName>
    <definedName name="________________GBS217">#REF!</definedName>
    <definedName name="________________GBS218" localSheetId="2">#REF!</definedName>
    <definedName name="________________GBS218" localSheetId="7">#REF!</definedName>
    <definedName name="________________GBS218" localSheetId="0">#REF!</definedName>
    <definedName name="________________GBS218">#REF!</definedName>
    <definedName name="________________GBS219" localSheetId="2">#REF!</definedName>
    <definedName name="________________GBS219" localSheetId="7">#REF!</definedName>
    <definedName name="________________GBS219" localSheetId="0">#REF!</definedName>
    <definedName name="________________GBS219">#REF!</definedName>
    <definedName name="________________GBS22" localSheetId="2">#REF!</definedName>
    <definedName name="________________GBS22" localSheetId="7">#REF!</definedName>
    <definedName name="________________GBS22" localSheetId="0">#REF!</definedName>
    <definedName name="________________GBS22">#REF!</definedName>
    <definedName name="________________GBS220" localSheetId="2">#REF!</definedName>
    <definedName name="________________GBS220" localSheetId="7">#REF!</definedName>
    <definedName name="________________GBS220" localSheetId="0">#REF!</definedName>
    <definedName name="________________GBS220">#REF!</definedName>
    <definedName name="________________GBS221" localSheetId="2">#REF!</definedName>
    <definedName name="________________GBS221" localSheetId="7">#REF!</definedName>
    <definedName name="________________GBS221" localSheetId="0">#REF!</definedName>
    <definedName name="________________GBS221">#REF!</definedName>
    <definedName name="________________GBS222" localSheetId="2">#REF!</definedName>
    <definedName name="________________GBS222" localSheetId="7">#REF!</definedName>
    <definedName name="________________GBS222" localSheetId="0">#REF!</definedName>
    <definedName name="________________GBS222">#REF!</definedName>
    <definedName name="________________GBS223" localSheetId="2">#REF!</definedName>
    <definedName name="________________GBS223" localSheetId="7">#REF!</definedName>
    <definedName name="________________GBS223" localSheetId="0">#REF!</definedName>
    <definedName name="________________GBS223">#REF!</definedName>
    <definedName name="________________GBS224" localSheetId="2">#REF!</definedName>
    <definedName name="________________GBS224" localSheetId="7">#REF!</definedName>
    <definedName name="________________GBS224" localSheetId="0">#REF!</definedName>
    <definedName name="________________GBS224">#REF!</definedName>
    <definedName name="________________GBS23" localSheetId="2">#REF!</definedName>
    <definedName name="________________GBS23" localSheetId="7">#REF!</definedName>
    <definedName name="________________GBS23" localSheetId="0">#REF!</definedName>
    <definedName name="________________GBS23">#REF!</definedName>
    <definedName name="________________GBS24" localSheetId="2">#REF!</definedName>
    <definedName name="________________GBS24" localSheetId="7">#REF!</definedName>
    <definedName name="________________GBS24" localSheetId="0">#REF!</definedName>
    <definedName name="________________GBS24">#REF!</definedName>
    <definedName name="________________GBS25" localSheetId="2">#REF!</definedName>
    <definedName name="________________GBS25" localSheetId="7">#REF!</definedName>
    <definedName name="________________GBS25" localSheetId="0">#REF!</definedName>
    <definedName name="________________GBS25">#REF!</definedName>
    <definedName name="________________GBS26" localSheetId="2">#REF!</definedName>
    <definedName name="________________GBS26" localSheetId="7">#REF!</definedName>
    <definedName name="________________GBS26" localSheetId="0">#REF!</definedName>
    <definedName name="________________GBS26">#REF!</definedName>
    <definedName name="________________GBS27" localSheetId="2">#REF!</definedName>
    <definedName name="________________GBS27" localSheetId="7">#REF!</definedName>
    <definedName name="________________GBS27" localSheetId="0">#REF!</definedName>
    <definedName name="________________GBS27">#REF!</definedName>
    <definedName name="________________GBS28" localSheetId="2">#REF!</definedName>
    <definedName name="________________GBS28" localSheetId="7">#REF!</definedName>
    <definedName name="________________GBS28" localSheetId="0">#REF!</definedName>
    <definedName name="________________GBS28">#REF!</definedName>
    <definedName name="________________GBS29" localSheetId="2">#REF!</definedName>
    <definedName name="________________GBS29" localSheetId="7">#REF!</definedName>
    <definedName name="________________GBS29" localSheetId="0">#REF!</definedName>
    <definedName name="________________GBS29">#REF!</definedName>
    <definedName name="________________imp1">[11]DATA_PRG!$H$245</definedName>
    <definedName name="________________knr2" localSheetId="2">#REF!</definedName>
    <definedName name="________________knr2" localSheetId="7">#REF!</definedName>
    <definedName name="________________knr2" localSheetId="0">#REF!</definedName>
    <definedName name="________________knr2">#REF!</definedName>
    <definedName name="________________l1">[3]leads!$A$3:$E$108</definedName>
    <definedName name="________________l12" localSheetId="2">#REF!</definedName>
    <definedName name="________________l12" localSheetId="7">#REF!</definedName>
    <definedName name="________________l12" localSheetId="0">#REF!</definedName>
    <definedName name="________________l12">#REF!</definedName>
    <definedName name="________________l2">[2]r!$F$29</definedName>
    <definedName name="________________l3" localSheetId="2">#REF!</definedName>
    <definedName name="________________l3" localSheetId="7">#REF!</definedName>
    <definedName name="________________l3" localSheetId="0">#REF!</definedName>
    <definedName name="________________l3">#REF!</definedName>
    <definedName name="________________l4">[4]Sheet1!$W$2:$Y$103</definedName>
    <definedName name="________________l5" localSheetId="2">#REF!</definedName>
    <definedName name="________________l5" localSheetId="7">#REF!</definedName>
    <definedName name="________________l5" localSheetId="0">#REF!</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 localSheetId="2">#REF!</definedName>
    <definedName name="________________lj600" localSheetId="7">#REF!</definedName>
    <definedName name="________________lj600" localSheetId="0">#REF!</definedName>
    <definedName name="________________lj600">#REF!</definedName>
    <definedName name="________________lj900" localSheetId="2">#REF!</definedName>
    <definedName name="________________lj900" localSheetId="7">#REF!</definedName>
    <definedName name="________________lj900" localSheetId="0">#REF!</definedName>
    <definedName name="________________lj900">#REF!</definedName>
    <definedName name="________________LL3" localSheetId="2">#REF!</definedName>
    <definedName name="________________LL3" localSheetId="7">#REF!</definedName>
    <definedName name="________________LL3" localSheetId="0">#REF!</definedName>
    <definedName name="________________LL3">#REF!</definedName>
    <definedName name="________________LSO24" localSheetId="2">[10]Lead!#REF!</definedName>
    <definedName name="________________LSO24" localSheetId="7">[10]Lead!#REF!</definedName>
    <definedName name="________________LSO24" localSheetId="0">[10]Lead!#REF!</definedName>
    <definedName name="________________LSO24">[10]Lead!#REF!</definedName>
    <definedName name="________________MA1" localSheetId="2">#REF!</definedName>
    <definedName name="________________MA1" localSheetId="7">#REF!</definedName>
    <definedName name="________________MA1" localSheetId="0">#REF!</definedName>
    <definedName name="________________MA1">#REF!</definedName>
    <definedName name="________________MA2" localSheetId="2">#REF!</definedName>
    <definedName name="________________MA2" localSheetId="7">#REF!</definedName>
    <definedName name="________________MA2" localSheetId="0">#REF!</definedName>
    <definedName name="________________MA2">#REF!</definedName>
    <definedName name="________________me12">NA()</definedName>
    <definedName name="________________Met22" localSheetId="2">#REF!</definedName>
    <definedName name="________________Met22" localSheetId="7">#REF!</definedName>
    <definedName name="________________Met22" localSheetId="0">#REF!</definedName>
    <definedName name="________________Met22">#REF!</definedName>
    <definedName name="________________Met45" localSheetId="2">#REF!</definedName>
    <definedName name="________________Met45" localSheetId="7">#REF!</definedName>
    <definedName name="________________Met45" localSheetId="0">#REF!</definedName>
    <definedName name="________________Met45">#REF!</definedName>
    <definedName name="________________MEt55" localSheetId="2">#REF!</definedName>
    <definedName name="________________MEt55" localSheetId="7">#REF!</definedName>
    <definedName name="________________MEt55" localSheetId="0">#REF!</definedName>
    <definedName name="________________MEt55">#REF!</definedName>
    <definedName name="________________Met63" localSheetId="2">#REF!</definedName>
    <definedName name="________________Met63" localSheetId="7">#REF!</definedName>
    <definedName name="________________Met63" localSheetId="0">#REF!</definedName>
    <definedName name="________________Met63">#REF!</definedName>
    <definedName name="________________ML21" localSheetId="2">#REF!</definedName>
    <definedName name="________________ML21" localSheetId="7">#REF!</definedName>
    <definedName name="________________ML21" localSheetId="0">#REF!</definedName>
    <definedName name="________________ML21">#REF!</definedName>
    <definedName name="________________ML210" localSheetId="2">#REF!</definedName>
    <definedName name="________________ML210" localSheetId="7">#REF!</definedName>
    <definedName name="________________ML210" localSheetId="0">#REF!</definedName>
    <definedName name="________________ML210">#REF!</definedName>
    <definedName name="________________ML211" localSheetId="2">#REF!</definedName>
    <definedName name="________________ML211" localSheetId="7">#REF!</definedName>
    <definedName name="________________ML211" localSheetId="0">#REF!</definedName>
    <definedName name="________________ML211">#REF!</definedName>
    <definedName name="________________ML212" localSheetId="2">#REF!</definedName>
    <definedName name="________________ML212" localSheetId="7">#REF!</definedName>
    <definedName name="________________ML212" localSheetId="0">#REF!</definedName>
    <definedName name="________________ML212">#REF!</definedName>
    <definedName name="________________ML213" localSheetId="2">#REF!</definedName>
    <definedName name="________________ML213" localSheetId="7">#REF!</definedName>
    <definedName name="________________ML213" localSheetId="0">#REF!</definedName>
    <definedName name="________________ML213">#REF!</definedName>
    <definedName name="________________ML214" localSheetId="2">#REF!</definedName>
    <definedName name="________________ML214" localSheetId="7">#REF!</definedName>
    <definedName name="________________ML214" localSheetId="0">#REF!</definedName>
    <definedName name="________________ML214">#REF!</definedName>
    <definedName name="________________ML215" localSheetId="2">#REF!</definedName>
    <definedName name="________________ML215" localSheetId="7">#REF!</definedName>
    <definedName name="________________ML215" localSheetId="0">#REF!</definedName>
    <definedName name="________________ML215">#REF!</definedName>
    <definedName name="________________ML216" localSheetId="2">#REF!</definedName>
    <definedName name="________________ML216" localSheetId="7">#REF!</definedName>
    <definedName name="________________ML216" localSheetId="0">#REF!</definedName>
    <definedName name="________________ML216">#REF!</definedName>
    <definedName name="________________ML217" localSheetId="2">#REF!</definedName>
    <definedName name="________________ML217" localSheetId="7">#REF!</definedName>
    <definedName name="________________ML217" localSheetId="0">#REF!</definedName>
    <definedName name="________________ML217">#REF!</definedName>
    <definedName name="________________ML218" localSheetId="2">#REF!</definedName>
    <definedName name="________________ML218" localSheetId="7">#REF!</definedName>
    <definedName name="________________ML218" localSheetId="0">#REF!</definedName>
    <definedName name="________________ML218">#REF!</definedName>
    <definedName name="________________ML219" localSheetId="2">#REF!</definedName>
    <definedName name="________________ML219" localSheetId="7">#REF!</definedName>
    <definedName name="________________ML219" localSheetId="0">#REF!</definedName>
    <definedName name="________________ML219">#REF!</definedName>
    <definedName name="________________ML22" localSheetId="2">#REF!</definedName>
    <definedName name="________________ML22" localSheetId="7">#REF!</definedName>
    <definedName name="________________ML22" localSheetId="0">#REF!</definedName>
    <definedName name="________________ML22">#REF!</definedName>
    <definedName name="________________ML220" localSheetId="2">#REF!</definedName>
    <definedName name="________________ML220" localSheetId="7">#REF!</definedName>
    <definedName name="________________ML220" localSheetId="0">#REF!</definedName>
    <definedName name="________________ML220">#REF!</definedName>
    <definedName name="________________ML221" localSheetId="2">#REF!</definedName>
    <definedName name="________________ML221" localSheetId="7">#REF!</definedName>
    <definedName name="________________ML221" localSheetId="0">#REF!</definedName>
    <definedName name="________________ML221">#REF!</definedName>
    <definedName name="________________ML222" localSheetId="2">#REF!</definedName>
    <definedName name="________________ML222" localSheetId="7">#REF!</definedName>
    <definedName name="________________ML222" localSheetId="0">#REF!</definedName>
    <definedName name="________________ML222">#REF!</definedName>
    <definedName name="________________ML223" localSheetId="2">#REF!</definedName>
    <definedName name="________________ML223" localSheetId="7">#REF!</definedName>
    <definedName name="________________ML223" localSheetId="0">#REF!</definedName>
    <definedName name="________________ML223">#REF!</definedName>
    <definedName name="________________ML224" localSheetId="2">#REF!</definedName>
    <definedName name="________________ML224" localSheetId="7">#REF!</definedName>
    <definedName name="________________ML224" localSheetId="0">#REF!</definedName>
    <definedName name="________________ML224">#REF!</definedName>
    <definedName name="________________ML23" localSheetId="2">#REF!</definedName>
    <definedName name="________________ML23" localSheetId="7">#REF!</definedName>
    <definedName name="________________ML23" localSheetId="0">#REF!</definedName>
    <definedName name="________________ML23">#REF!</definedName>
    <definedName name="________________ML24" localSheetId="2">#REF!</definedName>
    <definedName name="________________ML24" localSheetId="7">#REF!</definedName>
    <definedName name="________________ML24" localSheetId="0">#REF!</definedName>
    <definedName name="________________ML24">#REF!</definedName>
    <definedName name="________________ML25" localSheetId="2">#REF!</definedName>
    <definedName name="________________ML25" localSheetId="7">#REF!</definedName>
    <definedName name="________________ML25" localSheetId="0">#REF!</definedName>
    <definedName name="________________ML25">#REF!</definedName>
    <definedName name="________________ML26" localSheetId="2">#REF!</definedName>
    <definedName name="________________ML26" localSheetId="7">#REF!</definedName>
    <definedName name="________________ML26" localSheetId="0">#REF!</definedName>
    <definedName name="________________ML26">#REF!</definedName>
    <definedName name="________________ML27" localSheetId="2">#REF!</definedName>
    <definedName name="________________ML27" localSheetId="7">#REF!</definedName>
    <definedName name="________________ML27" localSheetId="0">#REF!</definedName>
    <definedName name="________________ML27">#REF!</definedName>
    <definedName name="________________ML28" localSheetId="2">#REF!</definedName>
    <definedName name="________________ML28" localSheetId="7">#REF!</definedName>
    <definedName name="________________ML28" localSheetId="0">#REF!</definedName>
    <definedName name="________________ML28">#REF!</definedName>
    <definedName name="________________ML29" localSheetId="2">#REF!</definedName>
    <definedName name="________________ML29" localSheetId="7">#REF!</definedName>
    <definedName name="________________ML29" localSheetId="0">#REF!</definedName>
    <definedName name="________________ML29">#REF!</definedName>
    <definedName name="________________ML31" localSheetId="2">#REF!</definedName>
    <definedName name="________________ML31" localSheetId="7">#REF!</definedName>
    <definedName name="________________ML31" localSheetId="0">#REF!</definedName>
    <definedName name="________________ML31">#REF!</definedName>
    <definedName name="________________ML310" localSheetId="2">#REF!</definedName>
    <definedName name="________________ML310" localSheetId="7">#REF!</definedName>
    <definedName name="________________ML310" localSheetId="0">#REF!</definedName>
    <definedName name="________________ML310">#REF!</definedName>
    <definedName name="________________ML311" localSheetId="2">#REF!</definedName>
    <definedName name="________________ML311" localSheetId="7">#REF!</definedName>
    <definedName name="________________ML311" localSheetId="0">#REF!</definedName>
    <definedName name="________________ML311">#REF!</definedName>
    <definedName name="________________ML312" localSheetId="2">#REF!</definedName>
    <definedName name="________________ML312" localSheetId="7">#REF!</definedName>
    <definedName name="________________ML312" localSheetId="0">#REF!</definedName>
    <definedName name="________________ML312">#REF!</definedName>
    <definedName name="________________ML313" localSheetId="2">#REF!</definedName>
    <definedName name="________________ML313" localSheetId="7">#REF!</definedName>
    <definedName name="________________ML313" localSheetId="0">#REF!</definedName>
    <definedName name="________________ML313">#REF!</definedName>
    <definedName name="________________ML314" localSheetId="2">#REF!</definedName>
    <definedName name="________________ML314" localSheetId="7">#REF!</definedName>
    <definedName name="________________ML314" localSheetId="0">#REF!</definedName>
    <definedName name="________________ML314">#REF!</definedName>
    <definedName name="________________ML315" localSheetId="2">#REF!</definedName>
    <definedName name="________________ML315" localSheetId="7">#REF!</definedName>
    <definedName name="________________ML315" localSheetId="0">#REF!</definedName>
    <definedName name="________________ML315">#REF!</definedName>
    <definedName name="________________ML316" localSheetId="2">#REF!</definedName>
    <definedName name="________________ML316" localSheetId="7">#REF!</definedName>
    <definedName name="________________ML316" localSheetId="0">#REF!</definedName>
    <definedName name="________________ML316">#REF!</definedName>
    <definedName name="________________ML317" localSheetId="2">#REF!</definedName>
    <definedName name="________________ML317" localSheetId="7">#REF!</definedName>
    <definedName name="________________ML317" localSheetId="0">#REF!</definedName>
    <definedName name="________________ML317">#REF!</definedName>
    <definedName name="________________ML318" localSheetId="2">#REF!</definedName>
    <definedName name="________________ML318" localSheetId="7">#REF!</definedName>
    <definedName name="________________ML318" localSheetId="0">#REF!</definedName>
    <definedName name="________________ML318">#REF!</definedName>
    <definedName name="________________ML319" localSheetId="2">#REF!</definedName>
    <definedName name="________________ML319" localSheetId="7">#REF!</definedName>
    <definedName name="________________ML319" localSheetId="0">#REF!</definedName>
    <definedName name="________________ML319">#REF!</definedName>
    <definedName name="________________ML32" localSheetId="2">#REF!</definedName>
    <definedName name="________________ML32" localSheetId="7">#REF!</definedName>
    <definedName name="________________ML32" localSheetId="0">#REF!</definedName>
    <definedName name="________________ML32">#REF!</definedName>
    <definedName name="________________ML320" localSheetId="2">#REF!</definedName>
    <definedName name="________________ML320" localSheetId="7">#REF!</definedName>
    <definedName name="________________ML320" localSheetId="0">#REF!</definedName>
    <definedName name="________________ML320">#REF!</definedName>
    <definedName name="________________ML321" localSheetId="2">#REF!</definedName>
    <definedName name="________________ML321" localSheetId="7">#REF!</definedName>
    <definedName name="________________ML321" localSheetId="0">#REF!</definedName>
    <definedName name="________________ML321">#REF!</definedName>
    <definedName name="________________ML322" localSheetId="2">#REF!</definedName>
    <definedName name="________________ML322" localSheetId="7">#REF!</definedName>
    <definedName name="________________ML322" localSheetId="0">#REF!</definedName>
    <definedName name="________________ML322">#REF!</definedName>
    <definedName name="________________ML323" localSheetId="2">#REF!</definedName>
    <definedName name="________________ML323" localSheetId="7">#REF!</definedName>
    <definedName name="________________ML323" localSheetId="0">#REF!</definedName>
    <definedName name="________________ML323">#REF!</definedName>
    <definedName name="________________ML324" localSheetId="2">#REF!</definedName>
    <definedName name="________________ML324" localSheetId="7">#REF!</definedName>
    <definedName name="________________ML324" localSheetId="0">#REF!</definedName>
    <definedName name="________________ML324">#REF!</definedName>
    <definedName name="________________ML33" localSheetId="2">#REF!</definedName>
    <definedName name="________________ML33" localSheetId="7">#REF!</definedName>
    <definedName name="________________ML33" localSheetId="0">#REF!</definedName>
    <definedName name="________________ML33">#REF!</definedName>
    <definedName name="________________ML34" localSheetId="2">#REF!</definedName>
    <definedName name="________________ML34" localSheetId="7">#REF!</definedName>
    <definedName name="________________ML34" localSheetId="0">#REF!</definedName>
    <definedName name="________________ML34">#REF!</definedName>
    <definedName name="________________ML35" localSheetId="2">#REF!</definedName>
    <definedName name="________________ML35" localSheetId="7">#REF!</definedName>
    <definedName name="________________ML35" localSheetId="0">#REF!</definedName>
    <definedName name="________________ML35">#REF!</definedName>
    <definedName name="________________ML36" localSheetId="2">#REF!</definedName>
    <definedName name="________________ML36" localSheetId="7">#REF!</definedName>
    <definedName name="________________ML36" localSheetId="0">#REF!</definedName>
    <definedName name="________________ML36">#REF!</definedName>
    <definedName name="________________ML37" localSheetId="2">#REF!</definedName>
    <definedName name="________________ML37" localSheetId="7">#REF!</definedName>
    <definedName name="________________ML37" localSheetId="0">#REF!</definedName>
    <definedName name="________________ML37">#REF!</definedName>
    <definedName name="________________ML38" localSheetId="2">#REF!</definedName>
    <definedName name="________________ML38" localSheetId="7">#REF!</definedName>
    <definedName name="________________ML38" localSheetId="0">#REF!</definedName>
    <definedName name="________________ML38">#REF!</definedName>
    <definedName name="________________ML39" localSheetId="2">#REF!</definedName>
    <definedName name="________________ML39" localSheetId="7">#REF!</definedName>
    <definedName name="________________ML39" localSheetId="0">#REF!</definedName>
    <definedName name="________________ML39">#REF!</definedName>
    <definedName name="________________ML7" localSheetId="2">#REF!</definedName>
    <definedName name="________________ML7" localSheetId="7">#REF!</definedName>
    <definedName name="________________ML7" localSheetId="0">#REF!</definedName>
    <definedName name="________________ML7">#REF!</definedName>
    <definedName name="________________ML8" localSheetId="2">#REF!</definedName>
    <definedName name="________________ML8" localSheetId="7">#REF!</definedName>
    <definedName name="________________ML8" localSheetId="0">#REF!</definedName>
    <definedName name="________________ML8">#REF!</definedName>
    <definedName name="________________ML9" localSheetId="2">#REF!</definedName>
    <definedName name="________________ML9" localSheetId="7">#REF!</definedName>
    <definedName name="________________ML9" localSheetId="0">#REF!</definedName>
    <definedName name="________________ML9">#REF!</definedName>
    <definedName name="________________mm1">[6]r!$F$4</definedName>
    <definedName name="________________mm1000" localSheetId="2">#REF!</definedName>
    <definedName name="________________mm1000" localSheetId="7">#REF!</definedName>
    <definedName name="________________mm1000" localSheetId="0">#REF!</definedName>
    <definedName name="________________mm1000">#REF!</definedName>
    <definedName name="________________mm11">[2]r!$F$4</definedName>
    <definedName name="________________mm111">[5]r!$F$4</definedName>
    <definedName name="________________mm600" localSheetId="2">#REF!</definedName>
    <definedName name="________________mm600" localSheetId="7">#REF!</definedName>
    <definedName name="________________mm600" localSheetId="0">#REF!</definedName>
    <definedName name="________________mm600">#REF!</definedName>
    <definedName name="________________mm800" localSheetId="2">#REF!</definedName>
    <definedName name="________________mm800" localSheetId="7">#REF!</definedName>
    <definedName name="________________mm800" localSheetId="0">#REF!</definedName>
    <definedName name="________________mm800">#REF!</definedName>
    <definedName name="________________PC1" localSheetId="2">#REF!</definedName>
    <definedName name="________________PC1" localSheetId="7">#REF!</definedName>
    <definedName name="________________PC1" localSheetId="0">#REF!</definedName>
    <definedName name="________________PC1">#REF!</definedName>
    <definedName name="________________PC10" localSheetId="2">#REF!</definedName>
    <definedName name="________________PC10" localSheetId="7">#REF!</definedName>
    <definedName name="________________PC10" localSheetId="0">#REF!</definedName>
    <definedName name="________________PC10">#REF!</definedName>
    <definedName name="________________PC11" localSheetId="2">#REF!</definedName>
    <definedName name="________________PC11" localSheetId="7">#REF!</definedName>
    <definedName name="________________PC11" localSheetId="0">#REF!</definedName>
    <definedName name="________________PC11">#REF!</definedName>
    <definedName name="________________PC12" localSheetId="2">#REF!</definedName>
    <definedName name="________________PC12" localSheetId="7">#REF!</definedName>
    <definedName name="________________PC12" localSheetId="0">#REF!</definedName>
    <definedName name="________________PC12">#REF!</definedName>
    <definedName name="________________PC13" localSheetId="2">#REF!</definedName>
    <definedName name="________________PC13" localSheetId="7">#REF!</definedName>
    <definedName name="________________PC13" localSheetId="0">#REF!</definedName>
    <definedName name="________________PC13">#REF!</definedName>
    <definedName name="________________PC14" localSheetId="2">#REF!</definedName>
    <definedName name="________________PC14" localSheetId="7">#REF!</definedName>
    <definedName name="________________PC14" localSheetId="0">#REF!</definedName>
    <definedName name="________________PC14">#REF!</definedName>
    <definedName name="________________PC15" localSheetId="2">#REF!</definedName>
    <definedName name="________________PC15" localSheetId="7">#REF!</definedName>
    <definedName name="________________PC15" localSheetId="0">#REF!</definedName>
    <definedName name="________________PC15">#REF!</definedName>
    <definedName name="________________PC16" localSheetId="2">#REF!</definedName>
    <definedName name="________________PC16" localSheetId="7">#REF!</definedName>
    <definedName name="________________PC16" localSheetId="0">#REF!</definedName>
    <definedName name="________________PC16">#REF!</definedName>
    <definedName name="________________PC17" localSheetId="2">#REF!</definedName>
    <definedName name="________________PC17" localSheetId="7">#REF!</definedName>
    <definedName name="________________PC17" localSheetId="0">#REF!</definedName>
    <definedName name="________________PC17">#REF!</definedName>
    <definedName name="________________PC18" localSheetId="2">#REF!</definedName>
    <definedName name="________________PC18" localSheetId="7">#REF!</definedName>
    <definedName name="________________PC18" localSheetId="0">#REF!</definedName>
    <definedName name="________________PC18">#REF!</definedName>
    <definedName name="________________PC19" localSheetId="2">#REF!</definedName>
    <definedName name="________________PC19" localSheetId="7">#REF!</definedName>
    <definedName name="________________PC19" localSheetId="0">#REF!</definedName>
    <definedName name="________________PC19">#REF!</definedName>
    <definedName name="________________pc2" localSheetId="2">#REF!</definedName>
    <definedName name="________________pc2" localSheetId="7">#REF!</definedName>
    <definedName name="________________pc2" localSheetId="0">#REF!</definedName>
    <definedName name="________________pc2">#REF!</definedName>
    <definedName name="________________PC20">NA()</definedName>
    <definedName name="________________PC21" localSheetId="2">#REF!</definedName>
    <definedName name="________________PC21" localSheetId="7">#REF!</definedName>
    <definedName name="________________PC21" localSheetId="0">#REF!</definedName>
    <definedName name="________________PC21">#REF!</definedName>
    <definedName name="________________PC22" localSheetId="2">#REF!</definedName>
    <definedName name="________________PC22" localSheetId="7">#REF!</definedName>
    <definedName name="________________PC22" localSheetId="0">#REF!</definedName>
    <definedName name="________________PC22">#REF!</definedName>
    <definedName name="________________PC23" localSheetId="2">#REF!</definedName>
    <definedName name="________________PC23" localSheetId="7">#REF!</definedName>
    <definedName name="________________PC23" localSheetId="0">#REF!</definedName>
    <definedName name="________________PC23">#REF!</definedName>
    <definedName name="________________PC24" localSheetId="2">#REF!</definedName>
    <definedName name="________________PC24" localSheetId="7">#REF!</definedName>
    <definedName name="________________PC24" localSheetId="0">#REF!</definedName>
    <definedName name="________________PC24">#REF!</definedName>
    <definedName name="________________PC3" localSheetId="2">#REF!</definedName>
    <definedName name="________________PC3" localSheetId="7">#REF!</definedName>
    <definedName name="________________PC3" localSheetId="0">#REF!</definedName>
    <definedName name="________________PC3">#REF!</definedName>
    <definedName name="________________PC4" localSheetId="2">#REF!</definedName>
    <definedName name="________________PC4" localSheetId="7">#REF!</definedName>
    <definedName name="________________PC4" localSheetId="0">#REF!</definedName>
    <definedName name="________________PC4">#REF!</definedName>
    <definedName name="________________PC5" localSheetId="2">#REF!</definedName>
    <definedName name="________________PC5" localSheetId="7">#REF!</definedName>
    <definedName name="________________PC5" localSheetId="0">#REF!</definedName>
    <definedName name="________________PC5">#REF!</definedName>
    <definedName name="________________PC6" localSheetId="2">#REF!</definedName>
    <definedName name="________________PC6" localSheetId="7">#REF!</definedName>
    <definedName name="________________PC6" localSheetId="0">#REF!</definedName>
    <definedName name="________________PC6">#REF!</definedName>
    <definedName name="________________pc600" localSheetId="2">#REF!</definedName>
    <definedName name="________________pc600" localSheetId="7">#REF!</definedName>
    <definedName name="________________pc600" localSheetId="0">#REF!</definedName>
    <definedName name="________________pc600">#REF!</definedName>
    <definedName name="________________PC7" localSheetId="2">#REF!</definedName>
    <definedName name="________________PC7" localSheetId="7">#REF!</definedName>
    <definedName name="________________PC7" localSheetId="0">#REF!</definedName>
    <definedName name="________________PC7">#REF!</definedName>
    <definedName name="________________PC8" localSheetId="2">#REF!</definedName>
    <definedName name="________________PC8" localSheetId="7">#REF!</definedName>
    <definedName name="________________PC8" localSheetId="0">#REF!</definedName>
    <definedName name="________________PC8">#REF!</definedName>
    <definedName name="________________PC9" localSheetId="2">#REF!</definedName>
    <definedName name="________________PC9" localSheetId="7">#REF!</definedName>
    <definedName name="________________PC9" localSheetId="0">#REF!</definedName>
    <definedName name="________________PC9">#REF!</definedName>
    <definedName name="________________pc900" localSheetId="2">#REF!</definedName>
    <definedName name="________________pc900" localSheetId="7">#REF!</definedName>
    <definedName name="________________pc900" localSheetId="0">#REF!</definedName>
    <definedName name="________________pc900">#REF!</definedName>
    <definedName name="________________pla4">[12]DATA_PRG!$H$269</definedName>
    <definedName name="________________pv2" localSheetId="2">#REF!</definedName>
    <definedName name="________________pv2" localSheetId="7">#REF!</definedName>
    <definedName name="________________pv2" localSheetId="0">#REF!</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 localSheetId="2">#REF!</definedName>
    <definedName name="________________var1" localSheetId="7">#REF!</definedName>
    <definedName name="________________var1" localSheetId="0">#REF!</definedName>
    <definedName name="________________var1">#REF!</definedName>
    <definedName name="________________var4" localSheetId="2">#REF!</definedName>
    <definedName name="________________var4" localSheetId="7">#REF!</definedName>
    <definedName name="________________var4" localSheetId="0">#REF!</definedName>
    <definedName name="________________var4">#REF!</definedName>
    <definedName name="________________vat1">NA()</definedName>
    <definedName name="_______________bla1">[1]leads!$H$7</definedName>
    <definedName name="_______________BSG100" localSheetId="2">#REF!</definedName>
    <definedName name="_______________BSG100" localSheetId="7">#REF!</definedName>
    <definedName name="_______________BSG100" localSheetId="0">#REF!</definedName>
    <definedName name="_______________BSG100">#REF!</definedName>
    <definedName name="_______________BSG150" localSheetId="2">#REF!</definedName>
    <definedName name="_______________BSG150" localSheetId="7">#REF!</definedName>
    <definedName name="_______________BSG150" localSheetId="0">#REF!</definedName>
    <definedName name="_______________BSG150">#REF!</definedName>
    <definedName name="_______________BSG5" localSheetId="2">#REF!</definedName>
    <definedName name="_______________BSG5" localSheetId="7">#REF!</definedName>
    <definedName name="_______________BSG5" localSheetId="0">#REF!</definedName>
    <definedName name="_______________BSG5">#REF!</definedName>
    <definedName name="_______________BSG75" localSheetId="2">#REF!</definedName>
    <definedName name="_______________BSG75" localSheetId="7">#REF!</definedName>
    <definedName name="_______________BSG75" localSheetId="0">#REF!</definedName>
    <definedName name="_______________BSG75">#REF!</definedName>
    <definedName name="_______________BTC1" localSheetId="2">#REF!</definedName>
    <definedName name="_______________BTC1" localSheetId="7">#REF!</definedName>
    <definedName name="_______________BTC1" localSheetId="0">#REF!</definedName>
    <definedName name="_______________BTC1">#REF!</definedName>
    <definedName name="_______________BTC10" localSheetId="2">#REF!</definedName>
    <definedName name="_______________BTC10" localSheetId="7">#REF!</definedName>
    <definedName name="_______________BTC10" localSheetId="0">#REF!</definedName>
    <definedName name="_______________BTC10">#REF!</definedName>
    <definedName name="_______________BTC11" localSheetId="2">#REF!</definedName>
    <definedName name="_______________BTC11" localSheetId="7">#REF!</definedName>
    <definedName name="_______________BTC11" localSheetId="0">#REF!</definedName>
    <definedName name="_______________BTC11">#REF!</definedName>
    <definedName name="_______________BTC12" localSheetId="2">#REF!</definedName>
    <definedName name="_______________BTC12" localSheetId="7">#REF!</definedName>
    <definedName name="_______________BTC12" localSheetId="0">#REF!</definedName>
    <definedName name="_______________BTC12">#REF!</definedName>
    <definedName name="_______________BTC13" localSheetId="2">#REF!</definedName>
    <definedName name="_______________BTC13" localSheetId="7">#REF!</definedName>
    <definedName name="_______________BTC13" localSheetId="0">#REF!</definedName>
    <definedName name="_______________BTC13">#REF!</definedName>
    <definedName name="_______________BTC14" localSheetId="2">#REF!</definedName>
    <definedName name="_______________BTC14" localSheetId="7">#REF!</definedName>
    <definedName name="_______________BTC14" localSheetId="0">#REF!</definedName>
    <definedName name="_______________BTC14">#REF!</definedName>
    <definedName name="_______________BTC15" localSheetId="2">#REF!</definedName>
    <definedName name="_______________BTC15" localSheetId="7">#REF!</definedName>
    <definedName name="_______________BTC15" localSheetId="0">#REF!</definedName>
    <definedName name="_______________BTC15">#REF!</definedName>
    <definedName name="_______________BTC16" localSheetId="2">#REF!</definedName>
    <definedName name="_______________BTC16" localSheetId="7">#REF!</definedName>
    <definedName name="_______________BTC16" localSheetId="0">#REF!</definedName>
    <definedName name="_______________BTC16">#REF!</definedName>
    <definedName name="_______________BTC17" localSheetId="2">#REF!</definedName>
    <definedName name="_______________BTC17" localSheetId="7">#REF!</definedName>
    <definedName name="_______________BTC17" localSheetId="0">#REF!</definedName>
    <definedName name="_______________BTC17">#REF!</definedName>
    <definedName name="_______________BTC18" localSheetId="2">#REF!</definedName>
    <definedName name="_______________BTC18" localSheetId="7">#REF!</definedName>
    <definedName name="_______________BTC18" localSheetId="0">#REF!</definedName>
    <definedName name="_______________BTC18">#REF!</definedName>
    <definedName name="_______________BTC19" localSheetId="2">#REF!</definedName>
    <definedName name="_______________BTC19" localSheetId="7">#REF!</definedName>
    <definedName name="_______________BTC19" localSheetId="0">#REF!</definedName>
    <definedName name="_______________BTC19">#REF!</definedName>
    <definedName name="_______________BTC2" localSheetId="2">#REF!</definedName>
    <definedName name="_______________BTC2" localSheetId="7">#REF!</definedName>
    <definedName name="_______________BTC2" localSheetId="0">#REF!</definedName>
    <definedName name="_______________BTC2">#REF!</definedName>
    <definedName name="_______________BTC20" localSheetId="2">#REF!</definedName>
    <definedName name="_______________BTC20" localSheetId="7">#REF!</definedName>
    <definedName name="_______________BTC20" localSheetId="0">#REF!</definedName>
    <definedName name="_______________BTC20">#REF!</definedName>
    <definedName name="_______________BTC21" localSheetId="2">#REF!</definedName>
    <definedName name="_______________BTC21" localSheetId="7">#REF!</definedName>
    <definedName name="_______________BTC21" localSheetId="0">#REF!</definedName>
    <definedName name="_______________BTC21">#REF!</definedName>
    <definedName name="_______________BTC22" localSheetId="2">#REF!</definedName>
    <definedName name="_______________BTC22" localSheetId="7">#REF!</definedName>
    <definedName name="_______________BTC22" localSheetId="0">#REF!</definedName>
    <definedName name="_______________BTC22">#REF!</definedName>
    <definedName name="_______________BTC23" localSheetId="2">#REF!</definedName>
    <definedName name="_______________BTC23" localSheetId="7">#REF!</definedName>
    <definedName name="_______________BTC23" localSheetId="0">#REF!</definedName>
    <definedName name="_______________BTC23">#REF!</definedName>
    <definedName name="_______________BTC24" localSheetId="2">#REF!</definedName>
    <definedName name="_______________BTC24" localSheetId="7">#REF!</definedName>
    <definedName name="_______________BTC24" localSheetId="0">#REF!</definedName>
    <definedName name="_______________BTC24">#REF!</definedName>
    <definedName name="_______________BTC3" localSheetId="2">#REF!</definedName>
    <definedName name="_______________BTC3" localSheetId="7">#REF!</definedName>
    <definedName name="_______________BTC3" localSheetId="0">#REF!</definedName>
    <definedName name="_______________BTC3">#REF!</definedName>
    <definedName name="_______________BTC4" localSheetId="2">#REF!</definedName>
    <definedName name="_______________BTC4" localSheetId="7">#REF!</definedName>
    <definedName name="_______________BTC4" localSheetId="0">#REF!</definedName>
    <definedName name="_______________BTC4">#REF!</definedName>
    <definedName name="_______________BTC5" localSheetId="2">#REF!</definedName>
    <definedName name="_______________BTC5" localSheetId="7">#REF!</definedName>
    <definedName name="_______________BTC5" localSheetId="0">#REF!</definedName>
    <definedName name="_______________BTC5">#REF!</definedName>
    <definedName name="_______________BTC6" localSheetId="2">#REF!</definedName>
    <definedName name="_______________BTC6" localSheetId="7">#REF!</definedName>
    <definedName name="_______________BTC6" localSheetId="0">#REF!</definedName>
    <definedName name="_______________BTC6">#REF!</definedName>
    <definedName name="_______________BTC7" localSheetId="2">#REF!</definedName>
    <definedName name="_______________BTC7" localSheetId="7">#REF!</definedName>
    <definedName name="_______________BTC7" localSheetId="0">#REF!</definedName>
    <definedName name="_______________BTC7">#REF!</definedName>
    <definedName name="_______________BTC8" localSheetId="2">#REF!</definedName>
    <definedName name="_______________BTC8" localSheetId="7">#REF!</definedName>
    <definedName name="_______________BTC8" localSheetId="0">#REF!</definedName>
    <definedName name="_______________BTC8">#REF!</definedName>
    <definedName name="_______________BTC9" localSheetId="2">#REF!</definedName>
    <definedName name="_______________BTC9" localSheetId="7">#REF!</definedName>
    <definedName name="_______________BTC9" localSheetId="0">#REF!</definedName>
    <definedName name="_______________BTC9">#REF!</definedName>
    <definedName name="_______________BTR1" localSheetId="2">#REF!</definedName>
    <definedName name="_______________BTR1" localSheetId="7">#REF!</definedName>
    <definedName name="_______________BTR1" localSheetId="0">#REF!</definedName>
    <definedName name="_______________BTR1">#REF!</definedName>
    <definedName name="_______________BTR10" localSheetId="2">#REF!</definedName>
    <definedName name="_______________BTR10" localSheetId="7">#REF!</definedName>
    <definedName name="_______________BTR10" localSheetId="0">#REF!</definedName>
    <definedName name="_______________BTR10">#REF!</definedName>
    <definedName name="_______________BTR11" localSheetId="2">#REF!</definedName>
    <definedName name="_______________BTR11" localSheetId="7">#REF!</definedName>
    <definedName name="_______________BTR11" localSheetId="0">#REF!</definedName>
    <definedName name="_______________BTR11">#REF!</definedName>
    <definedName name="_______________BTR12" localSheetId="2">#REF!</definedName>
    <definedName name="_______________BTR12" localSheetId="7">#REF!</definedName>
    <definedName name="_______________BTR12" localSheetId="0">#REF!</definedName>
    <definedName name="_______________BTR12">#REF!</definedName>
    <definedName name="_______________BTR13" localSheetId="2">#REF!</definedName>
    <definedName name="_______________BTR13" localSheetId="7">#REF!</definedName>
    <definedName name="_______________BTR13" localSheetId="0">#REF!</definedName>
    <definedName name="_______________BTR13">#REF!</definedName>
    <definedName name="_______________BTR14" localSheetId="2">#REF!</definedName>
    <definedName name="_______________BTR14" localSheetId="7">#REF!</definedName>
    <definedName name="_______________BTR14" localSheetId="0">#REF!</definedName>
    <definedName name="_______________BTR14">#REF!</definedName>
    <definedName name="_______________BTR15" localSheetId="2">#REF!</definedName>
    <definedName name="_______________BTR15" localSheetId="7">#REF!</definedName>
    <definedName name="_______________BTR15" localSheetId="0">#REF!</definedName>
    <definedName name="_______________BTR15">#REF!</definedName>
    <definedName name="_______________BTR16" localSheetId="2">#REF!</definedName>
    <definedName name="_______________BTR16" localSheetId="7">#REF!</definedName>
    <definedName name="_______________BTR16" localSheetId="0">#REF!</definedName>
    <definedName name="_______________BTR16">#REF!</definedName>
    <definedName name="_______________BTR17" localSheetId="2">#REF!</definedName>
    <definedName name="_______________BTR17" localSheetId="7">#REF!</definedName>
    <definedName name="_______________BTR17" localSheetId="0">#REF!</definedName>
    <definedName name="_______________BTR17">#REF!</definedName>
    <definedName name="_______________BTR18" localSheetId="2">#REF!</definedName>
    <definedName name="_______________BTR18" localSheetId="7">#REF!</definedName>
    <definedName name="_______________BTR18" localSheetId="0">#REF!</definedName>
    <definedName name="_______________BTR18">#REF!</definedName>
    <definedName name="_______________BTR19" localSheetId="2">#REF!</definedName>
    <definedName name="_______________BTR19" localSheetId="7">#REF!</definedName>
    <definedName name="_______________BTR19" localSheetId="0">#REF!</definedName>
    <definedName name="_______________BTR19">#REF!</definedName>
    <definedName name="_______________BTR2" localSheetId="2">#REF!</definedName>
    <definedName name="_______________BTR2" localSheetId="7">#REF!</definedName>
    <definedName name="_______________BTR2" localSheetId="0">#REF!</definedName>
    <definedName name="_______________BTR2">#REF!</definedName>
    <definedName name="_______________BTR20" localSheetId="2">#REF!</definedName>
    <definedName name="_______________BTR20" localSheetId="7">#REF!</definedName>
    <definedName name="_______________BTR20" localSheetId="0">#REF!</definedName>
    <definedName name="_______________BTR20">#REF!</definedName>
    <definedName name="_______________BTR21" localSheetId="2">#REF!</definedName>
    <definedName name="_______________BTR21" localSheetId="7">#REF!</definedName>
    <definedName name="_______________BTR21" localSheetId="0">#REF!</definedName>
    <definedName name="_______________BTR21">#REF!</definedName>
    <definedName name="_______________BTR22" localSheetId="2">#REF!</definedName>
    <definedName name="_______________BTR22" localSheetId="7">#REF!</definedName>
    <definedName name="_______________BTR22" localSheetId="0">#REF!</definedName>
    <definedName name="_______________BTR22">#REF!</definedName>
    <definedName name="_______________BTR23" localSheetId="2">#REF!</definedName>
    <definedName name="_______________BTR23" localSheetId="7">#REF!</definedName>
    <definedName name="_______________BTR23" localSheetId="0">#REF!</definedName>
    <definedName name="_______________BTR23">#REF!</definedName>
    <definedName name="_______________BTR24" localSheetId="2">#REF!</definedName>
    <definedName name="_______________BTR24" localSheetId="7">#REF!</definedName>
    <definedName name="_______________BTR24" localSheetId="0">#REF!</definedName>
    <definedName name="_______________BTR24">#REF!</definedName>
    <definedName name="_______________BTR3" localSheetId="2">#REF!</definedName>
    <definedName name="_______________BTR3" localSheetId="7">#REF!</definedName>
    <definedName name="_______________BTR3" localSheetId="0">#REF!</definedName>
    <definedName name="_______________BTR3">#REF!</definedName>
    <definedName name="_______________BTR4" localSheetId="2">#REF!</definedName>
    <definedName name="_______________BTR4" localSheetId="7">#REF!</definedName>
    <definedName name="_______________BTR4" localSheetId="0">#REF!</definedName>
    <definedName name="_______________BTR4">#REF!</definedName>
    <definedName name="_______________BTR5" localSheetId="2">#REF!</definedName>
    <definedName name="_______________BTR5" localSheetId="7">#REF!</definedName>
    <definedName name="_______________BTR5" localSheetId="0">#REF!</definedName>
    <definedName name="_______________BTR5">#REF!</definedName>
    <definedName name="_______________BTR6" localSheetId="2">#REF!</definedName>
    <definedName name="_______________BTR6" localSheetId="7">#REF!</definedName>
    <definedName name="_______________BTR6" localSheetId="0">#REF!</definedName>
    <definedName name="_______________BTR6">#REF!</definedName>
    <definedName name="_______________BTR7" localSheetId="2">#REF!</definedName>
    <definedName name="_______________BTR7" localSheetId="7">#REF!</definedName>
    <definedName name="_______________BTR7" localSheetId="0">#REF!</definedName>
    <definedName name="_______________BTR7">#REF!</definedName>
    <definedName name="_______________BTR8" localSheetId="2">#REF!</definedName>
    <definedName name="_______________BTR8" localSheetId="7">#REF!</definedName>
    <definedName name="_______________BTR8" localSheetId="0">#REF!</definedName>
    <definedName name="_______________BTR8">#REF!</definedName>
    <definedName name="_______________BTR9" localSheetId="2">#REF!</definedName>
    <definedName name="_______________BTR9" localSheetId="7">#REF!</definedName>
    <definedName name="_______________BTR9" localSheetId="0">#REF!</definedName>
    <definedName name="_______________BTR9">#REF!</definedName>
    <definedName name="_______________BTS1" localSheetId="2">#REF!</definedName>
    <definedName name="_______________BTS1" localSheetId="7">#REF!</definedName>
    <definedName name="_______________BTS1" localSheetId="0">#REF!</definedName>
    <definedName name="_______________BTS1">#REF!</definedName>
    <definedName name="_______________BTS10" localSheetId="2">#REF!</definedName>
    <definedName name="_______________BTS10" localSheetId="7">#REF!</definedName>
    <definedName name="_______________BTS10" localSheetId="0">#REF!</definedName>
    <definedName name="_______________BTS10">#REF!</definedName>
    <definedName name="_______________BTS11" localSheetId="2">#REF!</definedName>
    <definedName name="_______________BTS11" localSheetId="7">#REF!</definedName>
    <definedName name="_______________BTS11" localSheetId="0">#REF!</definedName>
    <definedName name="_______________BTS11">#REF!</definedName>
    <definedName name="_______________BTS12" localSheetId="2">#REF!</definedName>
    <definedName name="_______________BTS12" localSheetId="7">#REF!</definedName>
    <definedName name="_______________BTS12" localSheetId="0">#REF!</definedName>
    <definedName name="_______________BTS12">#REF!</definedName>
    <definedName name="_______________BTS13" localSheetId="2">#REF!</definedName>
    <definedName name="_______________BTS13" localSheetId="7">#REF!</definedName>
    <definedName name="_______________BTS13" localSheetId="0">#REF!</definedName>
    <definedName name="_______________BTS13">#REF!</definedName>
    <definedName name="_______________BTS14" localSheetId="2">#REF!</definedName>
    <definedName name="_______________BTS14" localSheetId="7">#REF!</definedName>
    <definedName name="_______________BTS14" localSheetId="0">#REF!</definedName>
    <definedName name="_______________BTS14">#REF!</definedName>
    <definedName name="_______________BTS15" localSheetId="2">#REF!</definedName>
    <definedName name="_______________BTS15" localSheetId="7">#REF!</definedName>
    <definedName name="_______________BTS15" localSheetId="0">#REF!</definedName>
    <definedName name="_______________BTS15">#REF!</definedName>
    <definedName name="_______________BTS16" localSheetId="2">#REF!</definedName>
    <definedName name="_______________BTS16" localSheetId="7">#REF!</definedName>
    <definedName name="_______________BTS16" localSheetId="0">#REF!</definedName>
    <definedName name="_______________BTS16">#REF!</definedName>
    <definedName name="_______________BTS17" localSheetId="2">#REF!</definedName>
    <definedName name="_______________BTS17" localSheetId="7">#REF!</definedName>
    <definedName name="_______________BTS17" localSheetId="0">#REF!</definedName>
    <definedName name="_______________BTS17">#REF!</definedName>
    <definedName name="_______________BTS18" localSheetId="2">#REF!</definedName>
    <definedName name="_______________BTS18" localSheetId="7">#REF!</definedName>
    <definedName name="_______________BTS18" localSheetId="0">#REF!</definedName>
    <definedName name="_______________BTS18">#REF!</definedName>
    <definedName name="_______________BTS19" localSheetId="2">#REF!</definedName>
    <definedName name="_______________BTS19" localSheetId="7">#REF!</definedName>
    <definedName name="_______________BTS19" localSheetId="0">#REF!</definedName>
    <definedName name="_______________BTS19">#REF!</definedName>
    <definedName name="_______________BTS2" localSheetId="2">#REF!</definedName>
    <definedName name="_______________BTS2" localSheetId="7">#REF!</definedName>
    <definedName name="_______________BTS2" localSheetId="0">#REF!</definedName>
    <definedName name="_______________BTS2">#REF!</definedName>
    <definedName name="_______________BTS20" localSheetId="2">#REF!</definedName>
    <definedName name="_______________BTS20" localSheetId="7">#REF!</definedName>
    <definedName name="_______________BTS20" localSheetId="0">#REF!</definedName>
    <definedName name="_______________BTS20">#REF!</definedName>
    <definedName name="_______________BTS21" localSheetId="2">#REF!</definedName>
    <definedName name="_______________BTS21" localSheetId="7">#REF!</definedName>
    <definedName name="_______________BTS21" localSheetId="0">#REF!</definedName>
    <definedName name="_______________BTS21">#REF!</definedName>
    <definedName name="_______________BTS22" localSheetId="2">#REF!</definedName>
    <definedName name="_______________BTS22" localSheetId="7">#REF!</definedName>
    <definedName name="_______________BTS22" localSheetId="0">#REF!</definedName>
    <definedName name="_______________BTS22">#REF!</definedName>
    <definedName name="_______________BTS23" localSheetId="2">#REF!</definedName>
    <definedName name="_______________BTS23" localSheetId="7">#REF!</definedName>
    <definedName name="_______________BTS23" localSheetId="0">#REF!</definedName>
    <definedName name="_______________BTS23">#REF!</definedName>
    <definedName name="_______________BTS24" localSheetId="2">#REF!</definedName>
    <definedName name="_______________BTS24" localSheetId="7">#REF!</definedName>
    <definedName name="_______________BTS24" localSheetId="0">#REF!</definedName>
    <definedName name="_______________BTS24">#REF!</definedName>
    <definedName name="_______________BTS3" localSheetId="2">#REF!</definedName>
    <definedName name="_______________BTS3" localSheetId="7">#REF!</definedName>
    <definedName name="_______________BTS3" localSheetId="0">#REF!</definedName>
    <definedName name="_______________BTS3">#REF!</definedName>
    <definedName name="_______________BTS4" localSheetId="2">#REF!</definedName>
    <definedName name="_______________BTS4" localSheetId="7">#REF!</definedName>
    <definedName name="_______________BTS4" localSheetId="0">#REF!</definedName>
    <definedName name="_______________BTS4">#REF!</definedName>
    <definedName name="_______________BTS5" localSheetId="2">#REF!</definedName>
    <definedName name="_______________BTS5" localSheetId="7">#REF!</definedName>
    <definedName name="_______________BTS5" localSheetId="0">#REF!</definedName>
    <definedName name="_______________BTS5">#REF!</definedName>
    <definedName name="_______________BTS6" localSheetId="2">#REF!</definedName>
    <definedName name="_______________BTS6" localSheetId="7">#REF!</definedName>
    <definedName name="_______________BTS6" localSheetId="0">#REF!</definedName>
    <definedName name="_______________BTS6">#REF!</definedName>
    <definedName name="_______________BTS7" localSheetId="2">#REF!</definedName>
    <definedName name="_______________BTS7" localSheetId="7">#REF!</definedName>
    <definedName name="_______________BTS7" localSheetId="0">#REF!</definedName>
    <definedName name="_______________BTS7">#REF!</definedName>
    <definedName name="_______________BTS8" localSheetId="2">#REF!</definedName>
    <definedName name="_______________BTS8" localSheetId="7">#REF!</definedName>
    <definedName name="_______________BTS8" localSheetId="0">#REF!</definedName>
    <definedName name="_______________BTS8">#REF!</definedName>
    <definedName name="_______________BTS9" localSheetId="2">#REF!</definedName>
    <definedName name="_______________BTS9" localSheetId="7">#REF!</definedName>
    <definedName name="_______________BTS9" localSheetId="0">#REF!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 localSheetId="2">[16]Data!#REF!</definedName>
    <definedName name="_______________G120907" localSheetId="7">[16]Data!#REF!</definedName>
    <definedName name="_______________G120907" localSheetId="0">[16]Data!#REF!</definedName>
    <definedName name="_______________G120907">[16]Data!#REF!</definedName>
    <definedName name="_______________GBS11">NA()</definedName>
    <definedName name="_______________GBS110" localSheetId="2">#REF!</definedName>
    <definedName name="_______________GBS110" localSheetId="7">#REF!</definedName>
    <definedName name="_______________GBS110" localSheetId="0">#REF!</definedName>
    <definedName name="_______________GBS110">#REF!</definedName>
    <definedName name="_______________GBS111" localSheetId="2">#REF!</definedName>
    <definedName name="_______________GBS111" localSheetId="7">#REF!</definedName>
    <definedName name="_______________GBS111" localSheetId="0">#REF!</definedName>
    <definedName name="_______________GBS111">#REF!</definedName>
    <definedName name="_______________GBS112" localSheetId="2">#REF!</definedName>
    <definedName name="_______________GBS112" localSheetId="7">#REF!</definedName>
    <definedName name="_______________GBS112" localSheetId="0">#REF!</definedName>
    <definedName name="_______________GBS112">#REF!</definedName>
    <definedName name="_______________GBS113" localSheetId="2">#REF!</definedName>
    <definedName name="_______________GBS113" localSheetId="7">#REF!</definedName>
    <definedName name="_______________GBS113" localSheetId="0">#REF!</definedName>
    <definedName name="_______________GBS113">#REF!</definedName>
    <definedName name="_______________GBS114" localSheetId="2">#REF!</definedName>
    <definedName name="_______________GBS114" localSheetId="7">#REF!</definedName>
    <definedName name="_______________GBS114" localSheetId="0">#REF!</definedName>
    <definedName name="_______________GBS114">#REF!</definedName>
    <definedName name="_______________GBS115" localSheetId="2">#REF!</definedName>
    <definedName name="_______________GBS115" localSheetId="7">#REF!</definedName>
    <definedName name="_______________GBS115" localSheetId="0">#REF!</definedName>
    <definedName name="_______________GBS115">#REF!</definedName>
    <definedName name="_______________GBS116" localSheetId="2">#REF!</definedName>
    <definedName name="_______________GBS116" localSheetId="7">#REF!</definedName>
    <definedName name="_______________GBS116" localSheetId="0">#REF!</definedName>
    <definedName name="_______________GBS116">#REF!</definedName>
    <definedName name="_______________GBS117" localSheetId="2">#REF!</definedName>
    <definedName name="_______________GBS117" localSheetId="7">#REF!</definedName>
    <definedName name="_______________GBS117" localSheetId="0">#REF!</definedName>
    <definedName name="_______________GBS117">#REF!</definedName>
    <definedName name="_______________GBS118" localSheetId="2">#REF!</definedName>
    <definedName name="_______________GBS118" localSheetId="7">#REF!</definedName>
    <definedName name="_______________GBS118" localSheetId="0">#REF!</definedName>
    <definedName name="_______________GBS118">#REF!</definedName>
    <definedName name="_______________GBS119" localSheetId="2">#REF!</definedName>
    <definedName name="_______________GBS119" localSheetId="7">#REF!</definedName>
    <definedName name="_______________GBS119" localSheetId="0">#REF!</definedName>
    <definedName name="_______________GBS119">#REF!</definedName>
    <definedName name="_______________GBS12" localSheetId="2">#REF!</definedName>
    <definedName name="_______________GBS12" localSheetId="7">#REF!</definedName>
    <definedName name="_______________GBS12" localSheetId="0">#REF!</definedName>
    <definedName name="_______________GBS12">#REF!</definedName>
    <definedName name="_______________GBS120" localSheetId="2">#REF!</definedName>
    <definedName name="_______________GBS120" localSheetId="7">#REF!</definedName>
    <definedName name="_______________GBS120" localSheetId="0">#REF!</definedName>
    <definedName name="_______________GBS120">#REF!</definedName>
    <definedName name="_______________GBS121" localSheetId="2">#REF!</definedName>
    <definedName name="_______________GBS121" localSheetId="7">#REF!</definedName>
    <definedName name="_______________GBS121" localSheetId="0">#REF!</definedName>
    <definedName name="_______________GBS121">#REF!</definedName>
    <definedName name="_______________GBS122" localSheetId="2">#REF!</definedName>
    <definedName name="_______________GBS122" localSheetId="7">#REF!</definedName>
    <definedName name="_______________GBS122" localSheetId="0">#REF!</definedName>
    <definedName name="_______________GBS122">#REF!</definedName>
    <definedName name="_______________GBS123" localSheetId="2">#REF!</definedName>
    <definedName name="_______________GBS123" localSheetId="7">#REF!</definedName>
    <definedName name="_______________GBS123" localSheetId="0">#REF!</definedName>
    <definedName name="_______________GBS123">#REF!</definedName>
    <definedName name="_______________GBS124" localSheetId="2">#REF!</definedName>
    <definedName name="_______________GBS124" localSheetId="7">#REF!</definedName>
    <definedName name="_______________GBS124" localSheetId="0">#REF!</definedName>
    <definedName name="_______________GBS124">#REF!</definedName>
    <definedName name="_______________GBS13" localSheetId="2">#REF!</definedName>
    <definedName name="_______________GBS13" localSheetId="7">#REF!</definedName>
    <definedName name="_______________GBS13" localSheetId="0">#REF!</definedName>
    <definedName name="_______________GBS13">#REF!</definedName>
    <definedName name="_______________GBS14" localSheetId="2">#REF!</definedName>
    <definedName name="_______________GBS14" localSheetId="7">#REF!</definedName>
    <definedName name="_______________GBS14" localSheetId="0">#REF!</definedName>
    <definedName name="_______________GBS14">#REF!</definedName>
    <definedName name="_______________GBS15" localSheetId="2">#REF!</definedName>
    <definedName name="_______________GBS15" localSheetId="7">#REF!</definedName>
    <definedName name="_______________GBS15" localSheetId="0">#REF!</definedName>
    <definedName name="_______________GBS15">#REF!</definedName>
    <definedName name="_______________GBS16" localSheetId="2">#REF!</definedName>
    <definedName name="_______________GBS16" localSheetId="7">#REF!</definedName>
    <definedName name="_______________GBS16" localSheetId="0">#REF!</definedName>
    <definedName name="_______________GBS16">#REF!</definedName>
    <definedName name="_______________GBS17" localSheetId="2">#REF!</definedName>
    <definedName name="_______________GBS17" localSheetId="7">#REF!</definedName>
    <definedName name="_______________GBS17" localSheetId="0">#REF!</definedName>
    <definedName name="_______________GBS17">#REF!</definedName>
    <definedName name="_______________GBS18" localSheetId="2">#REF!</definedName>
    <definedName name="_______________GBS18" localSheetId="7">#REF!</definedName>
    <definedName name="_______________GBS18" localSheetId="0">#REF!</definedName>
    <definedName name="_______________GBS18">#REF!</definedName>
    <definedName name="_______________GBS19" localSheetId="2">#REF!</definedName>
    <definedName name="_______________GBS19" localSheetId="7">#REF!</definedName>
    <definedName name="_______________GBS19" localSheetId="0">#REF!</definedName>
    <definedName name="_______________GBS19">#REF!</definedName>
    <definedName name="_______________GBS21" localSheetId="2">#REF!</definedName>
    <definedName name="_______________GBS21" localSheetId="7">#REF!</definedName>
    <definedName name="_______________GBS21" localSheetId="0">#REF!</definedName>
    <definedName name="_______________GBS21">#REF!</definedName>
    <definedName name="_______________GBS210" localSheetId="2">#REF!</definedName>
    <definedName name="_______________GBS210" localSheetId="7">#REF!</definedName>
    <definedName name="_______________GBS210" localSheetId="0">#REF!</definedName>
    <definedName name="_______________GBS210">#REF!</definedName>
    <definedName name="_______________GBS211" localSheetId="2">#REF!</definedName>
    <definedName name="_______________GBS211" localSheetId="7">#REF!</definedName>
    <definedName name="_______________GBS211" localSheetId="0">#REF!</definedName>
    <definedName name="_______________GBS211">#REF!</definedName>
    <definedName name="_______________GBS212" localSheetId="2">#REF!</definedName>
    <definedName name="_______________GBS212" localSheetId="7">#REF!</definedName>
    <definedName name="_______________GBS212" localSheetId="0">#REF!</definedName>
    <definedName name="_______________GBS212">#REF!</definedName>
    <definedName name="_______________GBS213" localSheetId="2">#REF!</definedName>
    <definedName name="_______________GBS213" localSheetId="7">#REF!</definedName>
    <definedName name="_______________GBS213" localSheetId="0">#REF!</definedName>
    <definedName name="_______________GBS213">#REF!</definedName>
    <definedName name="_______________GBS214" localSheetId="2">#REF!</definedName>
    <definedName name="_______________GBS214" localSheetId="7">#REF!</definedName>
    <definedName name="_______________GBS214" localSheetId="0">#REF!</definedName>
    <definedName name="_______________GBS214">#REF!</definedName>
    <definedName name="_______________GBS215" localSheetId="2">#REF!</definedName>
    <definedName name="_______________GBS215" localSheetId="7">#REF!</definedName>
    <definedName name="_______________GBS215" localSheetId="0">#REF!</definedName>
    <definedName name="_______________GBS215">#REF!</definedName>
    <definedName name="_______________GBS216" localSheetId="2">#REF!</definedName>
    <definedName name="_______________GBS216" localSheetId="7">#REF!</definedName>
    <definedName name="_______________GBS216" localSheetId="0">#REF!</definedName>
    <definedName name="_______________GBS216">#REF!</definedName>
    <definedName name="_______________GBS217" localSheetId="2">#REF!</definedName>
    <definedName name="_______________GBS217" localSheetId="7">#REF!</definedName>
    <definedName name="_______________GBS217" localSheetId="0">#REF!</definedName>
    <definedName name="_______________GBS217">#REF!</definedName>
    <definedName name="_______________GBS218" localSheetId="2">#REF!</definedName>
    <definedName name="_______________GBS218" localSheetId="7">#REF!</definedName>
    <definedName name="_______________GBS218" localSheetId="0">#REF!</definedName>
    <definedName name="_______________GBS218">#REF!</definedName>
    <definedName name="_______________GBS219" localSheetId="2">#REF!</definedName>
    <definedName name="_______________GBS219" localSheetId="7">#REF!</definedName>
    <definedName name="_______________GBS219" localSheetId="0">#REF!</definedName>
    <definedName name="_______________GBS219">#REF!</definedName>
    <definedName name="_______________GBS22" localSheetId="2">#REF!</definedName>
    <definedName name="_______________GBS22" localSheetId="7">#REF!</definedName>
    <definedName name="_______________GBS22" localSheetId="0">#REF!</definedName>
    <definedName name="_______________GBS22">#REF!</definedName>
    <definedName name="_______________GBS220" localSheetId="2">#REF!</definedName>
    <definedName name="_______________GBS220" localSheetId="7">#REF!</definedName>
    <definedName name="_______________GBS220" localSheetId="0">#REF!</definedName>
    <definedName name="_______________GBS220">#REF!</definedName>
    <definedName name="_______________GBS221" localSheetId="2">#REF!</definedName>
    <definedName name="_______________GBS221" localSheetId="7">#REF!</definedName>
    <definedName name="_______________GBS221" localSheetId="0">#REF!</definedName>
    <definedName name="_______________GBS221">#REF!</definedName>
    <definedName name="_______________GBS222" localSheetId="2">#REF!</definedName>
    <definedName name="_______________GBS222" localSheetId="7">#REF!</definedName>
    <definedName name="_______________GBS222" localSheetId="0">#REF!</definedName>
    <definedName name="_______________GBS222">#REF!</definedName>
    <definedName name="_______________GBS223" localSheetId="2">#REF!</definedName>
    <definedName name="_______________GBS223" localSheetId="7">#REF!</definedName>
    <definedName name="_______________GBS223" localSheetId="0">#REF!</definedName>
    <definedName name="_______________GBS223">#REF!</definedName>
    <definedName name="_______________GBS224" localSheetId="2">#REF!</definedName>
    <definedName name="_______________GBS224" localSheetId="7">#REF!</definedName>
    <definedName name="_______________GBS224" localSheetId="0">#REF!</definedName>
    <definedName name="_______________GBS224">#REF!</definedName>
    <definedName name="_______________GBS23" localSheetId="2">#REF!</definedName>
    <definedName name="_______________GBS23" localSheetId="7">#REF!</definedName>
    <definedName name="_______________GBS23" localSheetId="0">#REF!</definedName>
    <definedName name="_______________GBS23">#REF!</definedName>
    <definedName name="_______________GBS24" localSheetId="2">#REF!</definedName>
    <definedName name="_______________GBS24" localSheetId="7">#REF!</definedName>
    <definedName name="_______________GBS24" localSheetId="0">#REF!</definedName>
    <definedName name="_______________GBS24">#REF!</definedName>
    <definedName name="_______________GBS25" localSheetId="2">#REF!</definedName>
    <definedName name="_______________GBS25" localSheetId="7">#REF!</definedName>
    <definedName name="_______________GBS25" localSheetId="0">#REF!</definedName>
    <definedName name="_______________GBS25">#REF!</definedName>
    <definedName name="_______________GBS26" localSheetId="2">#REF!</definedName>
    <definedName name="_______________GBS26" localSheetId="7">#REF!</definedName>
    <definedName name="_______________GBS26" localSheetId="0">#REF!</definedName>
    <definedName name="_______________GBS26">#REF!</definedName>
    <definedName name="_______________GBS27" localSheetId="2">#REF!</definedName>
    <definedName name="_______________GBS27" localSheetId="7">#REF!</definedName>
    <definedName name="_______________GBS27" localSheetId="0">#REF!</definedName>
    <definedName name="_______________GBS27">#REF!</definedName>
    <definedName name="_______________GBS28" localSheetId="2">#REF!</definedName>
    <definedName name="_______________GBS28" localSheetId="7">#REF!</definedName>
    <definedName name="_______________GBS28" localSheetId="0">#REF!</definedName>
    <definedName name="_______________GBS28">#REF!</definedName>
    <definedName name="_______________GBS29" localSheetId="2">#REF!</definedName>
    <definedName name="_______________GBS29" localSheetId="7">#REF!</definedName>
    <definedName name="_______________GBS29" localSheetId="0">#REF!</definedName>
    <definedName name="_______________GBS29">#REF!</definedName>
    <definedName name="_______________imp1">[11]DATA_PRG!$H$245</definedName>
    <definedName name="_______________knr2" localSheetId="2">#REF!</definedName>
    <definedName name="_______________knr2" localSheetId="7">#REF!</definedName>
    <definedName name="_______________knr2" localSheetId="0">#REF!</definedName>
    <definedName name="_______________knr2">#REF!</definedName>
    <definedName name="_______________l1">[3]leads!$A$3:$E$108</definedName>
    <definedName name="_______________l12" localSheetId="2">#REF!</definedName>
    <definedName name="_______________l12" localSheetId="7">#REF!</definedName>
    <definedName name="_______________l12" localSheetId="0">#REF!</definedName>
    <definedName name="_______________l12">#REF!</definedName>
    <definedName name="_______________l2">[2]r!$F$29</definedName>
    <definedName name="_______________l3" localSheetId="2">#REF!</definedName>
    <definedName name="_______________l3" localSheetId="7">#REF!</definedName>
    <definedName name="_______________l3" localSheetId="0">#REF!</definedName>
    <definedName name="_______________l3">#REF!</definedName>
    <definedName name="_______________l4">[4]Sheet1!$W$2:$Y$103</definedName>
    <definedName name="_______________l5" localSheetId="2">#REF!</definedName>
    <definedName name="_______________l5" localSheetId="7">#REF!</definedName>
    <definedName name="_______________l5" localSheetId="0">#REF!</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 localSheetId="2">#REF!</definedName>
    <definedName name="_______________lj600" localSheetId="7">#REF!</definedName>
    <definedName name="_______________lj600" localSheetId="0">#REF!</definedName>
    <definedName name="_______________lj600">#REF!</definedName>
    <definedName name="_______________lj900" localSheetId="2">#REF!</definedName>
    <definedName name="_______________lj900" localSheetId="7">#REF!</definedName>
    <definedName name="_______________lj900" localSheetId="0">#REF!</definedName>
    <definedName name="_______________lj900">#REF!</definedName>
    <definedName name="_______________LL3" localSheetId="2">#REF!</definedName>
    <definedName name="_______________LL3" localSheetId="7">#REF!</definedName>
    <definedName name="_______________LL3" localSheetId="0">#REF!</definedName>
    <definedName name="_______________LL3">#REF!</definedName>
    <definedName name="_______________LSO24" localSheetId="2">[10]Lead!#REF!</definedName>
    <definedName name="_______________LSO24" localSheetId="7">[10]Lead!#REF!</definedName>
    <definedName name="_______________LSO24" localSheetId="0">[10]Lead!#REF!</definedName>
    <definedName name="_______________LSO24">[10]Lead!#REF!</definedName>
    <definedName name="_______________MA1" localSheetId="2">#REF!</definedName>
    <definedName name="_______________MA1" localSheetId="7">#REF!</definedName>
    <definedName name="_______________MA1" localSheetId="0">#REF!</definedName>
    <definedName name="_______________MA1">#REF!</definedName>
    <definedName name="_______________MA2" localSheetId="2">#REF!</definedName>
    <definedName name="_______________MA2" localSheetId="7">#REF!</definedName>
    <definedName name="_______________MA2" localSheetId="0">#REF!</definedName>
    <definedName name="_______________MA2">#REF!</definedName>
    <definedName name="_______________Met22" localSheetId="2">#REF!</definedName>
    <definedName name="_______________Met22" localSheetId="7">#REF!</definedName>
    <definedName name="_______________Met22" localSheetId="0">#REF!</definedName>
    <definedName name="_______________Met22">#REF!</definedName>
    <definedName name="_______________Met45" localSheetId="2">#REF!</definedName>
    <definedName name="_______________Met45" localSheetId="7">#REF!</definedName>
    <definedName name="_______________Met45" localSheetId="0">#REF!</definedName>
    <definedName name="_______________Met45">#REF!</definedName>
    <definedName name="_______________MEt55" localSheetId="2">#REF!</definedName>
    <definedName name="_______________MEt55" localSheetId="7">#REF!</definedName>
    <definedName name="_______________MEt55" localSheetId="0">#REF!</definedName>
    <definedName name="_______________MEt55">#REF!</definedName>
    <definedName name="_______________Met63" localSheetId="2">#REF!</definedName>
    <definedName name="_______________Met63" localSheetId="7">#REF!</definedName>
    <definedName name="_______________Met63" localSheetId="0">#REF!</definedName>
    <definedName name="_______________Met63">#REF!</definedName>
    <definedName name="_______________ML21" localSheetId="2">#REF!</definedName>
    <definedName name="_______________ML21" localSheetId="7">#REF!</definedName>
    <definedName name="_______________ML21" localSheetId="0">#REF!</definedName>
    <definedName name="_______________ML21">#REF!</definedName>
    <definedName name="_______________ML210" localSheetId="2">#REF!</definedName>
    <definedName name="_______________ML210" localSheetId="7">#REF!</definedName>
    <definedName name="_______________ML210" localSheetId="0">#REF!</definedName>
    <definedName name="_______________ML210">#REF!</definedName>
    <definedName name="_______________ML211" localSheetId="2">#REF!</definedName>
    <definedName name="_______________ML211" localSheetId="7">#REF!</definedName>
    <definedName name="_______________ML211" localSheetId="0">#REF!</definedName>
    <definedName name="_______________ML211">#REF!</definedName>
    <definedName name="_______________ML212" localSheetId="2">#REF!</definedName>
    <definedName name="_______________ML212" localSheetId="7">#REF!</definedName>
    <definedName name="_______________ML212" localSheetId="0">#REF!</definedName>
    <definedName name="_______________ML212">#REF!</definedName>
    <definedName name="_______________ML213" localSheetId="2">#REF!</definedName>
    <definedName name="_______________ML213" localSheetId="7">#REF!</definedName>
    <definedName name="_______________ML213" localSheetId="0">#REF!</definedName>
    <definedName name="_______________ML213">#REF!</definedName>
    <definedName name="_______________ML214" localSheetId="2">#REF!</definedName>
    <definedName name="_______________ML214" localSheetId="7">#REF!</definedName>
    <definedName name="_______________ML214" localSheetId="0">#REF!</definedName>
    <definedName name="_______________ML214">#REF!</definedName>
    <definedName name="_______________ML215" localSheetId="2">#REF!</definedName>
    <definedName name="_______________ML215" localSheetId="7">#REF!</definedName>
    <definedName name="_______________ML215" localSheetId="0">#REF!</definedName>
    <definedName name="_______________ML215">#REF!</definedName>
    <definedName name="_______________ML216" localSheetId="2">#REF!</definedName>
    <definedName name="_______________ML216" localSheetId="7">#REF!</definedName>
    <definedName name="_______________ML216" localSheetId="0">#REF!</definedName>
    <definedName name="_______________ML216">#REF!</definedName>
    <definedName name="_______________ML217" localSheetId="2">#REF!</definedName>
    <definedName name="_______________ML217" localSheetId="7">#REF!</definedName>
    <definedName name="_______________ML217" localSheetId="0">#REF!</definedName>
    <definedName name="_______________ML217">#REF!</definedName>
    <definedName name="_______________ML218" localSheetId="2">#REF!</definedName>
    <definedName name="_______________ML218" localSheetId="7">#REF!</definedName>
    <definedName name="_______________ML218" localSheetId="0">#REF!</definedName>
    <definedName name="_______________ML218">#REF!</definedName>
    <definedName name="_______________ML219" localSheetId="2">#REF!</definedName>
    <definedName name="_______________ML219" localSheetId="7">#REF!</definedName>
    <definedName name="_______________ML219" localSheetId="0">#REF!</definedName>
    <definedName name="_______________ML219">#REF!</definedName>
    <definedName name="_______________ML22" localSheetId="2">#REF!</definedName>
    <definedName name="_______________ML22" localSheetId="7">#REF!</definedName>
    <definedName name="_______________ML22" localSheetId="0">#REF!</definedName>
    <definedName name="_______________ML22">#REF!</definedName>
    <definedName name="_______________ML220" localSheetId="2">#REF!</definedName>
    <definedName name="_______________ML220" localSheetId="7">#REF!</definedName>
    <definedName name="_______________ML220" localSheetId="0">#REF!</definedName>
    <definedName name="_______________ML220">#REF!</definedName>
    <definedName name="_______________ML221" localSheetId="2">#REF!</definedName>
    <definedName name="_______________ML221" localSheetId="7">#REF!</definedName>
    <definedName name="_______________ML221" localSheetId="0">#REF!</definedName>
    <definedName name="_______________ML221">#REF!</definedName>
    <definedName name="_______________ML222" localSheetId="2">#REF!</definedName>
    <definedName name="_______________ML222" localSheetId="7">#REF!</definedName>
    <definedName name="_______________ML222" localSheetId="0">#REF!</definedName>
    <definedName name="_______________ML222">#REF!</definedName>
    <definedName name="_______________ML223" localSheetId="2">#REF!</definedName>
    <definedName name="_______________ML223" localSheetId="7">#REF!</definedName>
    <definedName name="_______________ML223" localSheetId="0">#REF!</definedName>
    <definedName name="_______________ML223">#REF!</definedName>
    <definedName name="_______________ML224" localSheetId="2">#REF!</definedName>
    <definedName name="_______________ML224" localSheetId="7">#REF!</definedName>
    <definedName name="_______________ML224" localSheetId="0">#REF!</definedName>
    <definedName name="_______________ML224">#REF!</definedName>
    <definedName name="_______________ML23" localSheetId="2">#REF!</definedName>
    <definedName name="_______________ML23" localSheetId="7">#REF!</definedName>
    <definedName name="_______________ML23" localSheetId="0">#REF!</definedName>
    <definedName name="_______________ML23">#REF!</definedName>
    <definedName name="_______________ML24" localSheetId="2">#REF!</definedName>
    <definedName name="_______________ML24" localSheetId="7">#REF!</definedName>
    <definedName name="_______________ML24" localSheetId="0">#REF!</definedName>
    <definedName name="_______________ML24">#REF!</definedName>
    <definedName name="_______________ML25" localSheetId="2">#REF!</definedName>
    <definedName name="_______________ML25" localSheetId="7">#REF!</definedName>
    <definedName name="_______________ML25" localSheetId="0">#REF!</definedName>
    <definedName name="_______________ML25">#REF!</definedName>
    <definedName name="_______________ML26" localSheetId="2">#REF!</definedName>
    <definedName name="_______________ML26" localSheetId="7">#REF!</definedName>
    <definedName name="_______________ML26" localSheetId="0">#REF!</definedName>
    <definedName name="_______________ML26">#REF!</definedName>
    <definedName name="_______________ML27" localSheetId="2">#REF!</definedName>
    <definedName name="_______________ML27" localSheetId="7">#REF!</definedName>
    <definedName name="_______________ML27" localSheetId="0">#REF!</definedName>
    <definedName name="_______________ML27">#REF!</definedName>
    <definedName name="_______________ML28" localSheetId="2">#REF!</definedName>
    <definedName name="_______________ML28" localSheetId="7">#REF!</definedName>
    <definedName name="_______________ML28" localSheetId="0">#REF!</definedName>
    <definedName name="_______________ML28">#REF!</definedName>
    <definedName name="_______________ML29" localSheetId="2">#REF!</definedName>
    <definedName name="_______________ML29" localSheetId="7">#REF!</definedName>
    <definedName name="_______________ML29" localSheetId="0">#REF!</definedName>
    <definedName name="_______________ML29">#REF!</definedName>
    <definedName name="_______________ML31" localSheetId="2">#REF!</definedName>
    <definedName name="_______________ML31" localSheetId="7">#REF!</definedName>
    <definedName name="_______________ML31" localSheetId="0">#REF!</definedName>
    <definedName name="_______________ML31">#REF!</definedName>
    <definedName name="_______________ML310" localSheetId="2">#REF!</definedName>
    <definedName name="_______________ML310" localSheetId="7">#REF!</definedName>
    <definedName name="_______________ML310" localSheetId="0">#REF!</definedName>
    <definedName name="_______________ML310">#REF!</definedName>
    <definedName name="_______________ML311" localSheetId="2">#REF!</definedName>
    <definedName name="_______________ML311" localSheetId="7">#REF!</definedName>
    <definedName name="_______________ML311" localSheetId="0">#REF!</definedName>
    <definedName name="_______________ML311">#REF!</definedName>
    <definedName name="_______________ML312" localSheetId="2">#REF!</definedName>
    <definedName name="_______________ML312" localSheetId="7">#REF!</definedName>
    <definedName name="_______________ML312" localSheetId="0">#REF!</definedName>
    <definedName name="_______________ML312">#REF!</definedName>
    <definedName name="_______________ML313" localSheetId="2">#REF!</definedName>
    <definedName name="_______________ML313" localSheetId="7">#REF!</definedName>
    <definedName name="_______________ML313" localSheetId="0">#REF!</definedName>
    <definedName name="_______________ML313">#REF!</definedName>
    <definedName name="_______________ML314" localSheetId="2">#REF!</definedName>
    <definedName name="_______________ML314" localSheetId="7">#REF!</definedName>
    <definedName name="_______________ML314" localSheetId="0">#REF!</definedName>
    <definedName name="_______________ML314">#REF!</definedName>
    <definedName name="_______________ML315" localSheetId="2">#REF!</definedName>
    <definedName name="_______________ML315" localSheetId="7">#REF!</definedName>
    <definedName name="_______________ML315" localSheetId="0">#REF!</definedName>
    <definedName name="_______________ML315">#REF!</definedName>
    <definedName name="_______________ML316" localSheetId="2">#REF!</definedName>
    <definedName name="_______________ML316" localSheetId="7">#REF!</definedName>
    <definedName name="_______________ML316" localSheetId="0">#REF!</definedName>
    <definedName name="_______________ML316">#REF!</definedName>
    <definedName name="_______________ML317" localSheetId="2">#REF!</definedName>
    <definedName name="_______________ML317" localSheetId="7">#REF!</definedName>
    <definedName name="_______________ML317" localSheetId="0">#REF!</definedName>
    <definedName name="_______________ML317">#REF!</definedName>
    <definedName name="_______________ML318" localSheetId="2">#REF!</definedName>
    <definedName name="_______________ML318" localSheetId="7">#REF!</definedName>
    <definedName name="_______________ML318" localSheetId="0">#REF!</definedName>
    <definedName name="_______________ML318">#REF!</definedName>
    <definedName name="_______________ML319" localSheetId="2">#REF!</definedName>
    <definedName name="_______________ML319" localSheetId="7">#REF!</definedName>
    <definedName name="_______________ML319" localSheetId="0">#REF!</definedName>
    <definedName name="_______________ML319">#REF!</definedName>
    <definedName name="_______________ML32" localSheetId="2">#REF!</definedName>
    <definedName name="_______________ML32" localSheetId="7">#REF!</definedName>
    <definedName name="_______________ML32" localSheetId="0">#REF!</definedName>
    <definedName name="_______________ML32">#REF!</definedName>
    <definedName name="_______________ML320" localSheetId="2">#REF!</definedName>
    <definedName name="_______________ML320" localSheetId="7">#REF!</definedName>
    <definedName name="_______________ML320" localSheetId="0">#REF!</definedName>
    <definedName name="_______________ML320">#REF!</definedName>
    <definedName name="_______________ML321" localSheetId="2">#REF!</definedName>
    <definedName name="_______________ML321" localSheetId="7">#REF!</definedName>
    <definedName name="_______________ML321" localSheetId="0">#REF!</definedName>
    <definedName name="_______________ML321">#REF!</definedName>
    <definedName name="_______________ML322" localSheetId="2">#REF!</definedName>
    <definedName name="_______________ML322" localSheetId="7">#REF!</definedName>
    <definedName name="_______________ML322" localSheetId="0">#REF!</definedName>
    <definedName name="_______________ML322">#REF!</definedName>
    <definedName name="_______________ML323" localSheetId="2">#REF!</definedName>
    <definedName name="_______________ML323" localSheetId="7">#REF!</definedName>
    <definedName name="_______________ML323" localSheetId="0">#REF!</definedName>
    <definedName name="_______________ML323">#REF!</definedName>
    <definedName name="_______________ML324" localSheetId="2">#REF!</definedName>
    <definedName name="_______________ML324" localSheetId="7">#REF!</definedName>
    <definedName name="_______________ML324" localSheetId="0">#REF!</definedName>
    <definedName name="_______________ML324">#REF!</definedName>
    <definedName name="_______________ML33" localSheetId="2">#REF!</definedName>
    <definedName name="_______________ML33" localSheetId="7">#REF!</definedName>
    <definedName name="_______________ML33" localSheetId="0">#REF!</definedName>
    <definedName name="_______________ML33">#REF!</definedName>
    <definedName name="_______________ML34" localSheetId="2">#REF!</definedName>
    <definedName name="_______________ML34" localSheetId="7">#REF!</definedName>
    <definedName name="_______________ML34" localSheetId="0">#REF!</definedName>
    <definedName name="_______________ML34">#REF!</definedName>
    <definedName name="_______________ML35" localSheetId="2">#REF!</definedName>
    <definedName name="_______________ML35" localSheetId="7">#REF!</definedName>
    <definedName name="_______________ML35" localSheetId="0">#REF!</definedName>
    <definedName name="_______________ML35">#REF!</definedName>
    <definedName name="_______________ML36" localSheetId="2">#REF!</definedName>
    <definedName name="_______________ML36" localSheetId="7">#REF!</definedName>
    <definedName name="_______________ML36" localSheetId="0">#REF!</definedName>
    <definedName name="_______________ML36">#REF!</definedName>
    <definedName name="_______________ML37" localSheetId="2">#REF!</definedName>
    <definedName name="_______________ML37" localSheetId="7">#REF!</definedName>
    <definedName name="_______________ML37" localSheetId="0">#REF!</definedName>
    <definedName name="_______________ML37">#REF!</definedName>
    <definedName name="_______________ML38" localSheetId="2">#REF!</definedName>
    <definedName name="_______________ML38" localSheetId="7">#REF!</definedName>
    <definedName name="_______________ML38" localSheetId="0">#REF!</definedName>
    <definedName name="_______________ML38">#REF!</definedName>
    <definedName name="_______________ML39" localSheetId="2">#REF!</definedName>
    <definedName name="_______________ML39" localSheetId="7">#REF!</definedName>
    <definedName name="_______________ML39" localSheetId="0">#REF!</definedName>
    <definedName name="_______________ML39">#REF!</definedName>
    <definedName name="_______________ML7" localSheetId="2">#REF!</definedName>
    <definedName name="_______________ML7" localSheetId="7">#REF!</definedName>
    <definedName name="_______________ML7" localSheetId="0">#REF!</definedName>
    <definedName name="_______________ML7">#REF!</definedName>
    <definedName name="_______________ML8" localSheetId="2">#REF!</definedName>
    <definedName name="_______________ML8" localSheetId="7">#REF!</definedName>
    <definedName name="_______________ML8" localSheetId="0">#REF!</definedName>
    <definedName name="_______________ML8">#REF!</definedName>
    <definedName name="_______________ML9" localSheetId="2">#REF!</definedName>
    <definedName name="_______________ML9" localSheetId="7">#REF!</definedName>
    <definedName name="_______________ML9" localSheetId="0">#REF!</definedName>
    <definedName name="_______________ML9">#REF!</definedName>
    <definedName name="_______________mm1">[6]r!$F$4</definedName>
    <definedName name="_______________mm1000" localSheetId="2">#REF!</definedName>
    <definedName name="_______________mm1000" localSheetId="7">#REF!</definedName>
    <definedName name="_______________mm1000" localSheetId="0">#REF!</definedName>
    <definedName name="_______________mm1000">#REF!</definedName>
    <definedName name="_______________mm11">[2]r!$F$4</definedName>
    <definedName name="_______________mm111">[5]r!$F$4</definedName>
    <definedName name="_______________mm600" localSheetId="2">#REF!</definedName>
    <definedName name="_______________mm600" localSheetId="7">#REF!</definedName>
    <definedName name="_______________mm600" localSheetId="0">#REF!</definedName>
    <definedName name="_______________mm600">#REF!</definedName>
    <definedName name="_______________mm800" localSheetId="2">#REF!</definedName>
    <definedName name="_______________mm800" localSheetId="7">#REF!</definedName>
    <definedName name="_______________mm800" localSheetId="0">#REF!</definedName>
    <definedName name="_______________mm800">#REF!</definedName>
    <definedName name="_______________PC1" localSheetId="2">#REF!</definedName>
    <definedName name="_______________PC1" localSheetId="7">#REF!</definedName>
    <definedName name="_______________PC1" localSheetId="0">#REF!</definedName>
    <definedName name="_______________PC1">#REF!</definedName>
    <definedName name="_______________PC10" localSheetId="2">#REF!</definedName>
    <definedName name="_______________PC10" localSheetId="7">#REF!</definedName>
    <definedName name="_______________PC10" localSheetId="0">#REF!</definedName>
    <definedName name="_______________PC10">#REF!</definedName>
    <definedName name="_______________PC11" localSheetId="2">#REF!</definedName>
    <definedName name="_______________PC11" localSheetId="7">#REF!</definedName>
    <definedName name="_______________PC11" localSheetId="0">#REF!</definedName>
    <definedName name="_______________PC11">#REF!</definedName>
    <definedName name="_______________PC12" localSheetId="2">#REF!</definedName>
    <definedName name="_______________PC12" localSheetId="7">#REF!</definedName>
    <definedName name="_______________PC12" localSheetId="0">#REF!</definedName>
    <definedName name="_______________PC12">#REF!</definedName>
    <definedName name="_______________PC13" localSheetId="2">#REF!</definedName>
    <definedName name="_______________PC13" localSheetId="7">#REF!</definedName>
    <definedName name="_______________PC13" localSheetId="0">#REF!</definedName>
    <definedName name="_______________PC13">#REF!</definedName>
    <definedName name="_______________PC14" localSheetId="2">#REF!</definedName>
    <definedName name="_______________PC14" localSheetId="7">#REF!</definedName>
    <definedName name="_______________PC14" localSheetId="0">#REF!</definedName>
    <definedName name="_______________PC14">#REF!</definedName>
    <definedName name="_______________PC15" localSheetId="2">#REF!</definedName>
    <definedName name="_______________PC15" localSheetId="7">#REF!</definedName>
    <definedName name="_______________PC15" localSheetId="0">#REF!</definedName>
    <definedName name="_______________PC15">#REF!</definedName>
    <definedName name="_______________PC16" localSheetId="2">#REF!</definedName>
    <definedName name="_______________PC16" localSheetId="7">#REF!</definedName>
    <definedName name="_______________PC16" localSheetId="0">#REF!</definedName>
    <definedName name="_______________PC16">#REF!</definedName>
    <definedName name="_______________PC17" localSheetId="2">#REF!</definedName>
    <definedName name="_______________PC17" localSheetId="7">#REF!</definedName>
    <definedName name="_______________PC17" localSheetId="0">#REF!</definedName>
    <definedName name="_______________PC17">#REF!</definedName>
    <definedName name="_______________PC18" localSheetId="2">#REF!</definedName>
    <definedName name="_______________PC18" localSheetId="7">#REF!</definedName>
    <definedName name="_______________PC18" localSheetId="0">#REF!</definedName>
    <definedName name="_______________PC18">#REF!</definedName>
    <definedName name="_______________PC19" localSheetId="2">#REF!</definedName>
    <definedName name="_______________PC19" localSheetId="7">#REF!</definedName>
    <definedName name="_______________PC19" localSheetId="0">#REF!</definedName>
    <definedName name="_______________PC19">#REF!</definedName>
    <definedName name="_______________pc2" localSheetId="2">#REF!</definedName>
    <definedName name="_______________pc2" localSheetId="7">#REF!</definedName>
    <definedName name="_______________pc2" localSheetId="0">#REF!</definedName>
    <definedName name="_______________pc2">#REF!</definedName>
    <definedName name="_______________PC20">NA()</definedName>
    <definedName name="_______________PC21" localSheetId="2">#REF!</definedName>
    <definedName name="_______________PC21" localSheetId="7">#REF!</definedName>
    <definedName name="_______________PC21" localSheetId="0">#REF!</definedName>
    <definedName name="_______________PC21">#REF!</definedName>
    <definedName name="_______________PC22" localSheetId="2">#REF!</definedName>
    <definedName name="_______________PC22" localSheetId="7">#REF!</definedName>
    <definedName name="_______________PC22" localSheetId="0">#REF!</definedName>
    <definedName name="_______________PC22">#REF!</definedName>
    <definedName name="_______________PC23" localSheetId="2">#REF!</definedName>
    <definedName name="_______________PC23" localSheetId="7">#REF!</definedName>
    <definedName name="_______________PC23" localSheetId="0">#REF!</definedName>
    <definedName name="_______________PC23">#REF!</definedName>
    <definedName name="_______________PC24" localSheetId="2">#REF!</definedName>
    <definedName name="_______________PC24" localSheetId="7">#REF!</definedName>
    <definedName name="_______________PC24" localSheetId="0">#REF!</definedName>
    <definedName name="_______________PC24">#REF!</definedName>
    <definedName name="_______________PC3" localSheetId="2">#REF!</definedName>
    <definedName name="_______________PC3" localSheetId="7">#REF!</definedName>
    <definedName name="_______________PC3" localSheetId="0">#REF!</definedName>
    <definedName name="_______________PC3">#REF!</definedName>
    <definedName name="_______________PC4" localSheetId="2">#REF!</definedName>
    <definedName name="_______________PC4" localSheetId="7">#REF!</definedName>
    <definedName name="_______________PC4" localSheetId="0">#REF!</definedName>
    <definedName name="_______________PC4">#REF!</definedName>
    <definedName name="_______________PC5" localSheetId="2">#REF!</definedName>
    <definedName name="_______________PC5" localSheetId="7">#REF!</definedName>
    <definedName name="_______________PC5" localSheetId="0">#REF!</definedName>
    <definedName name="_______________PC5">#REF!</definedName>
    <definedName name="_______________PC6" localSheetId="2">#REF!</definedName>
    <definedName name="_______________PC6" localSheetId="7">#REF!</definedName>
    <definedName name="_______________PC6" localSheetId="0">#REF!</definedName>
    <definedName name="_______________PC6">#REF!</definedName>
    <definedName name="_______________pc600" localSheetId="2">#REF!</definedName>
    <definedName name="_______________pc600" localSheetId="7">#REF!</definedName>
    <definedName name="_______________pc600" localSheetId="0">#REF!</definedName>
    <definedName name="_______________pc600">#REF!</definedName>
    <definedName name="_______________PC7" localSheetId="2">#REF!</definedName>
    <definedName name="_______________PC7" localSheetId="7">#REF!</definedName>
    <definedName name="_______________PC7" localSheetId="0">#REF!</definedName>
    <definedName name="_______________PC7">#REF!</definedName>
    <definedName name="_______________PC8" localSheetId="2">#REF!</definedName>
    <definedName name="_______________PC8" localSheetId="7">#REF!</definedName>
    <definedName name="_______________PC8" localSheetId="0">#REF!</definedName>
    <definedName name="_______________PC8">#REF!</definedName>
    <definedName name="_______________PC9" localSheetId="2">#REF!</definedName>
    <definedName name="_______________PC9" localSheetId="7">#REF!</definedName>
    <definedName name="_______________PC9" localSheetId="0">#REF!</definedName>
    <definedName name="_______________PC9">#REF!</definedName>
    <definedName name="_______________pc900" localSheetId="2">#REF!</definedName>
    <definedName name="_______________pc900" localSheetId="7">#REF!</definedName>
    <definedName name="_______________pc900" localSheetId="0">#REF!</definedName>
    <definedName name="_______________pc900">#REF!</definedName>
    <definedName name="_______________pla4">[12]DATA_PRG!$H$269</definedName>
    <definedName name="_______________pv2" localSheetId="2">#REF!</definedName>
    <definedName name="_______________pv2" localSheetId="7">#REF!</definedName>
    <definedName name="_______________pv2" localSheetId="0">#REF!</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 localSheetId="2">#REF!</definedName>
    <definedName name="_______________var1" localSheetId="7">#REF!</definedName>
    <definedName name="_______________var1" localSheetId="0">#REF!</definedName>
    <definedName name="_______________var1">#REF!</definedName>
    <definedName name="_______________var4" localSheetId="2">#REF!</definedName>
    <definedName name="_______________var4" localSheetId="7">#REF!</definedName>
    <definedName name="_______________var4" localSheetId="0">#REF!</definedName>
    <definedName name="_______________var4">#REF!</definedName>
    <definedName name="_______________vat1">NA()</definedName>
    <definedName name="______________bla1">[1]leads!$H$7</definedName>
    <definedName name="______________BSG100" localSheetId="2">#REF!</definedName>
    <definedName name="______________BSG100" localSheetId="7">#REF!</definedName>
    <definedName name="______________BSG100" localSheetId="0">#REF!</definedName>
    <definedName name="______________BSG100">#REF!</definedName>
    <definedName name="______________BSG150" localSheetId="2">#REF!</definedName>
    <definedName name="______________BSG150" localSheetId="7">#REF!</definedName>
    <definedName name="______________BSG150" localSheetId="0">#REF!</definedName>
    <definedName name="______________BSG150">#REF!</definedName>
    <definedName name="______________BSG5" localSheetId="2">#REF!</definedName>
    <definedName name="______________BSG5" localSheetId="7">#REF!</definedName>
    <definedName name="______________BSG5" localSheetId="0">#REF!</definedName>
    <definedName name="______________BSG5">#REF!</definedName>
    <definedName name="______________BSG75" localSheetId="2">#REF!</definedName>
    <definedName name="______________BSG75" localSheetId="7">#REF!</definedName>
    <definedName name="______________BSG75" localSheetId="0">#REF!</definedName>
    <definedName name="______________BSG75">#REF!</definedName>
    <definedName name="______________BTC1" localSheetId="2">#REF!</definedName>
    <definedName name="______________BTC1" localSheetId="7">#REF!</definedName>
    <definedName name="______________BTC1" localSheetId="0">#REF!</definedName>
    <definedName name="______________BTC1">#REF!</definedName>
    <definedName name="______________BTC10" localSheetId="2">#REF!</definedName>
    <definedName name="______________BTC10" localSheetId="7">#REF!</definedName>
    <definedName name="______________BTC10" localSheetId="0">#REF!</definedName>
    <definedName name="______________BTC10">#REF!</definedName>
    <definedName name="______________BTC11" localSheetId="2">#REF!</definedName>
    <definedName name="______________BTC11" localSheetId="7">#REF!</definedName>
    <definedName name="______________BTC11" localSheetId="0">#REF!</definedName>
    <definedName name="______________BTC11">#REF!</definedName>
    <definedName name="______________BTC12" localSheetId="2">#REF!</definedName>
    <definedName name="______________BTC12" localSheetId="7">#REF!</definedName>
    <definedName name="______________BTC12" localSheetId="0">#REF!</definedName>
    <definedName name="______________BTC12">#REF!</definedName>
    <definedName name="______________BTC13" localSheetId="2">#REF!</definedName>
    <definedName name="______________BTC13" localSheetId="7">#REF!</definedName>
    <definedName name="______________BTC13" localSheetId="0">#REF!</definedName>
    <definedName name="______________BTC13">#REF!</definedName>
    <definedName name="______________BTC14" localSheetId="2">#REF!</definedName>
    <definedName name="______________BTC14" localSheetId="7">#REF!</definedName>
    <definedName name="______________BTC14" localSheetId="0">#REF!</definedName>
    <definedName name="______________BTC14">#REF!</definedName>
    <definedName name="______________BTC15" localSheetId="2">#REF!</definedName>
    <definedName name="______________BTC15" localSheetId="7">#REF!</definedName>
    <definedName name="______________BTC15" localSheetId="0">#REF!</definedName>
    <definedName name="______________BTC15">#REF!</definedName>
    <definedName name="______________BTC16" localSheetId="2">#REF!</definedName>
    <definedName name="______________BTC16" localSheetId="7">#REF!</definedName>
    <definedName name="______________BTC16" localSheetId="0">#REF!</definedName>
    <definedName name="______________BTC16">#REF!</definedName>
    <definedName name="______________BTC17" localSheetId="2">#REF!</definedName>
    <definedName name="______________BTC17" localSheetId="7">#REF!</definedName>
    <definedName name="______________BTC17" localSheetId="0">#REF!</definedName>
    <definedName name="______________BTC17">#REF!</definedName>
    <definedName name="______________BTC18" localSheetId="2">#REF!</definedName>
    <definedName name="______________BTC18" localSheetId="7">#REF!</definedName>
    <definedName name="______________BTC18" localSheetId="0">#REF!</definedName>
    <definedName name="______________BTC18">#REF!</definedName>
    <definedName name="______________BTC19" localSheetId="2">#REF!</definedName>
    <definedName name="______________BTC19" localSheetId="7">#REF!</definedName>
    <definedName name="______________BTC19" localSheetId="0">#REF!</definedName>
    <definedName name="______________BTC19">#REF!</definedName>
    <definedName name="______________BTC2" localSheetId="2">#REF!</definedName>
    <definedName name="______________BTC2" localSheetId="7">#REF!</definedName>
    <definedName name="______________BTC2" localSheetId="0">#REF!</definedName>
    <definedName name="______________BTC2">#REF!</definedName>
    <definedName name="______________BTC20" localSheetId="2">#REF!</definedName>
    <definedName name="______________BTC20" localSheetId="7">#REF!</definedName>
    <definedName name="______________BTC20" localSheetId="0">#REF!</definedName>
    <definedName name="______________BTC20">#REF!</definedName>
    <definedName name="______________BTC21" localSheetId="2">#REF!</definedName>
    <definedName name="______________BTC21" localSheetId="7">#REF!</definedName>
    <definedName name="______________BTC21" localSheetId="0">#REF!</definedName>
    <definedName name="______________BTC21">#REF!</definedName>
    <definedName name="______________BTC22" localSheetId="2">#REF!</definedName>
    <definedName name="______________BTC22" localSheetId="7">#REF!</definedName>
    <definedName name="______________BTC22" localSheetId="0">#REF!</definedName>
    <definedName name="______________BTC22">#REF!</definedName>
    <definedName name="______________BTC23" localSheetId="2">#REF!</definedName>
    <definedName name="______________BTC23" localSheetId="7">#REF!</definedName>
    <definedName name="______________BTC23" localSheetId="0">#REF!</definedName>
    <definedName name="______________BTC23">#REF!</definedName>
    <definedName name="______________BTC24" localSheetId="2">#REF!</definedName>
    <definedName name="______________BTC24" localSheetId="7">#REF!</definedName>
    <definedName name="______________BTC24" localSheetId="0">#REF!</definedName>
    <definedName name="______________BTC24">#REF!</definedName>
    <definedName name="______________BTC3" localSheetId="2">#REF!</definedName>
    <definedName name="______________BTC3" localSheetId="7">#REF!</definedName>
    <definedName name="______________BTC3" localSheetId="0">#REF!</definedName>
    <definedName name="______________BTC3">#REF!</definedName>
    <definedName name="______________BTC4" localSheetId="2">#REF!</definedName>
    <definedName name="______________BTC4" localSheetId="7">#REF!</definedName>
    <definedName name="______________BTC4" localSheetId="0">#REF!</definedName>
    <definedName name="______________BTC4">#REF!</definedName>
    <definedName name="______________BTC5" localSheetId="2">#REF!</definedName>
    <definedName name="______________BTC5" localSheetId="7">#REF!</definedName>
    <definedName name="______________BTC5" localSheetId="0">#REF!</definedName>
    <definedName name="______________BTC5">#REF!</definedName>
    <definedName name="______________BTC6" localSheetId="2">#REF!</definedName>
    <definedName name="______________BTC6" localSheetId="7">#REF!</definedName>
    <definedName name="______________BTC6" localSheetId="0">#REF!</definedName>
    <definedName name="______________BTC6">#REF!</definedName>
    <definedName name="______________BTC7" localSheetId="2">#REF!</definedName>
    <definedName name="______________BTC7" localSheetId="7">#REF!</definedName>
    <definedName name="______________BTC7" localSheetId="0">#REF!</definedName>
    <definedName name="______________BTC7">#REF!</definedName>
    <definedName name="______________BTC8" localSheetId="2">#REF!</definedName>
    <definedName name="______________BTC8" localSheetId="7">#REF!</definedName>
    <definedName name="______________BTC8" localSheetId="0">#REF!</definedName>
    <definedName name="______________BTC8">#REF!</definedName>
    <definedName name="______________BTC9" localSheetId="2">#REF!</definedName>
    <definedName name="______________BTC9" localSheetId="7">#REF!</definedName>
    <definedName name="______________BTC9" localSheetId="0">#REF!</definedName>
    <definedName name="______________BTC9">#REF!</definedName>
    <definedName name="______________BTR1" localSheetId="2">#REF!</definedName>
    <definedName name="______________BTR1" localSheetId="7">#REF!</definedName>
    <definedName name="______________BTR1" localSheetId="0">#REF!</definedName>
    <definedName name="______________BTR1">#REF!</definedName>
    <definedName name="______________BTR10" localSheetId="2">#REF!</definedName>
    <definedName name="______________BTR10" localSheetId="7">#REF!</definedName>
    <definedName name="______________BTR10" localSheetId="0">#REF!</definedName>
    <definedName name="______________BTR10">#REF!</definedName>
    <definedName name="______________BTR11" localSheetId="2">#REF!</definedName>
    <definedName name="______________BTR11" localSheetId="7">#REF!</definedName>
    <definedName name="______________BTR11" localSheetId="0">#REF!</definedName>
    <definedName name="______________BTR11">#REF!</definedName>
    <definedName name="______________BTR12" localSheetId="2">#REF!</definedName>
    <definedName name="______________BTR12" localSheetId="7">#REF!</definedName>
    <definedName name="______________BTR12" localSheetId="0">#REF!</definedName>
    <definedName name="______________BTR12">#REF!</definedName>
    <definedName name="______________BTR13" localSheetId="2">#REF!</definedName>
    <definedName name="______________BTR13" localSheetId="7">#REF!</definedName>
    <definedName name="______________BTR13" localSheetId="0">#REF!</definedName>
    <definedName name="______________BTR13">#REF!</definedName>
    <definedName name="______________BTR14" localSheetId="2">#REF!</definedName>
    <definedName name="______________BTR14" localSheetId="7">#REF!</definedName>
    <definedName name="______________BTR14" localSheetId="0">#REF!</definedName>
    <definedName name="______________BTR14">#REF!</definedName>
    <definedName name="______________BTR15" localSheetId="2">#REF!</definedName>
    <definedName name="______________BTR15" localSheetId="7">#REF!</definedName>
    <definedName name="______________BTR15" localSheetId="0">#REF!</definedName>
    <definedName name="______________BTR15">#REF!</definedName>
    <definedName name="______________BTR16" localSheetId="2">#REF!</definedName>
    <definedName name="______________BTR16" localSheetId="7">#REF!</definedName>
    <definedName name="______________BTR16" localSheetId="0">#REF!</definedName>
    <definedName name="______________BTR16">#REF!</definedName>
    <definedName name="______________BTR17" localSheetId="2">#REF!</definedName>
    <definedName name="______________BTR17" localSheetId="7">#REF!</definedName>
    <definedName name="______________BTR17" localSheetId="0">#REF!</definedName>
    <definedName name="______________BTR17">#REF!</definedName>
    <definedName name="______________BTR18" localSheetId="2">#REF!</definedName>
    <definedName name="______________BTR18" localSheetId="7">#REF!</definedName>
    <definedName name="______________BTR18" localSheetId="0">#REF!</definedName>
    <definedName name="______________BTR18">#REF!</definedName>
    <definedName name="______________BTR19" localSheetId="2">#REF!</definedName>
    <definedName name="______________BTR19" localSheetId="7">#REF!</definedName>
    <definedName name="______________BTR19" localSheetId="0">#REF!</definedName>
    <definedName name="______________BTR19">#REF!</definedName>
    <definedName name="______________BTR2" localSheetId="2">#REF!</definedName>
    <definedName name="______________BTR2" localSheetId="7">#REF!</definedName>
    <definedName name="______________BTR2" localSheetId="0">#REF!</definedName>
    <definedName name="______________BTR2">#REF!</definedName>
    <definedName name="______________BTR20" localSheetId="2">#REF!</definedName>
    <definedName name="______________BTR20" localSheetId="7">#REF!</definedName>
    <definedName name="______________BTR20" localSheetId="0">#REF!</definedName>
    <definedName name="______________BTR20">#REF!</definedName>
    <definedName name="______________BTR21" localSheetId="2">#REF!</definedName>
    <definedName name="______________BTR21" localSheetId="7">#REF!</definedName>
    <definedName name="______________BTR21" localSheetId="0">#REF!</definedName>
    <definedName name="______________BTR21">#REF!</definedName>
    <definedName name="______________BTR22" localSheetId="2">#REF!</definedName>
    <definedName name="______________BTR22" localSheetId="7">#REF!</definedName>
    <definedName name="______________BTR22" localSheetId="0">#REF!</definedName>
    <definedName name="______________BTR22">#REF!</definedName>
    <definedName name="______________BTR23" localSheetId="2">#REF!</definedName>
    <definedName name="______________BTR23" localSheetId="7">#REF!</definedName>
    <definedName name="______________BTR23" localSheetId="0">#REF!</definedName>
    <definedName name="______________BTR23">#REF!</definedName>
    <definedName name="______________BTR24" localSheetId="2">#REF!</definedName>
    <definedName name="______________BTR24" localSheetId="7">#REF!</definedName>
    <definedName name="______________BTR24" localSheetId="0">#REF!</definedName>
    <definedName name="______________BTR24">#REF!</definedName>
    <definedName name="______________BTR3" localSheetId="2">#REF!</definedName>
    <definedName name="______________BTR3" localSheetId="7">#REF!</definedName>
    <definedName name="______________BTR3" localSheetId="0">#REF!</definedName>
    <definedName name="______________BTR3">#REF!</definedName>
    <definedName name="______________BTR4" localSheetId="2">#REF!</definedName>
    <definedName name="______________BTR4" localSheetId="7">#REF!</definedName>
    <definedName name="______________BTR4" localSheetId="0">#REF!</definedName>
    <definedName name="______________BTR4">#REF!</definedName>
    <definedName name="______________BTR5" localSheetId="2">#REF!</definedName>
    <definedName name="______________BTR5" localSheetId="7">#REF!</definedName>
    <definedName name="______________BTR5" localSheetId="0">#REF!</definedName>
    <definedName name="______________BTR5">#REF!</definedName>
    <definedName name="______________BTR6" localSheetId="2">#REF!</definedName>
    <definedName name="______________BTR6" localSheetId="7">#REF!</definedName>
    <definedName name="______________BTR6" localSheetId="0">#REF!</definedName>
    <definedName name="______________BTR6">#REF!</definedName>
    <definedName name="______________BTR7" localSheetId="2">#REF!</definedName>
    <definedName name="______________BTR7" localSheetId="7">#REF!</definedName>
    <definedName name="______________BTR7" localSheetId="0">#REF!</definedName>
    <definedName name="______________BTR7">#REF!</definedName>
    <definedName name="______________BTR8" localSheetId="2">#REF!</definedName>
    <definedName name="______________BTR8" localSheetId="7">#REF!</definedName>
    <definedName name="______________BTR8" localSheetId="0">#REF!</definedName>
    <definedName name="______________BTR8">#REF!</definedName>
    <definedName name="______________BTR9" localSheetId="2">#REF!</definedName>
    <definedName name="______________BTR9" localSheetId="7">#REF!</definedName>
    <definedName name="______________BTR9" localSheetId="0">#REF!</definedName>
    <definedName name="______________BTR9">#REF!</definedName>
    <definedName name="______________BTS1" localSheetId="2">#REF!</definedName>
    <definedName name="______________BTS1" localSheetId="7">#REF!</definedName>
    <definedName name="______________BTS1" localSheetId="0">#REF!</definedName>
    <definedName name="______________BTS1">#REF!</definedName>
    <definedName name="______________BTS10" localSheetId="2">#REF!</definedName>
    <definedName name="______________BTS10" localSheetId="7">#REF!</definedName>
    <definedName name="______________BTS10" localSheetId="0">#REF!</definedName>
    <definedName name="______________BTS10">#REF!</definedName>
    <definedName name="______________BTS11" localSheetId="2">#REF!</definedName>
    <definedName name="______________BTS11" localSheetId="7">#REF!</definedName>
    <definedName name="______________BTS11" localSheetId="0">#REF!</definedName>
    <definedName name="______________BTS11">#REF!</definedName>
    <definedName name="______________BTS12" localSheetId="2">#REF!</definedName>
    <definedName name="______________BTS12" localSheetId="7">#REF!</definedName>
    <definedName name="______________BTS12" localSheetId="0">#REF!</definedName>
    <definedName name="______________BTS12">#REF!</definedName>
    <definedName name="______________BTS13" localSheetId="2">#REF!</definedName>
    <definedName name="______________BTS13" localSheetId="7">#REF!</definedName>
    <definedName name="______________BTS13" localSheetId="0">#REF!</definedName>
    <definedName name="______________BTS13">#REF!</definedName>
    <definedName name="______________BTS14" localSheetId="2">#REF!</definedName>
    <definedName name="______________BTS14" localSheetId="7">#REF!</definedName>
    <definedName name="______________BTS14" localSheetId="0">#REF!</definedName>
    <definedName name="______________BTS14">#REF!</definedName>
    <definedName name="______________BTS15" localSheetId="2">#REF!</definedName>
    <definedName name="______________BTS15" localSheetId="7">#REF!</definedName>
    <definedName name="______________BTS15" localSheetId="0">#REF!</definedName>
    <definedName name="______________BTS15">#REF!</definedName>
    <definedName name="______________BTS16" localSheetId="2">#REF!</definedName>
    <definedName name="______________BTS16" localSheetId="7">#REF!</definedName>
    <definedName name="______________BTS16" localSheetId="0">#REF!</definedName>
    <definedName name="______________BTS16">#REF!</definedName>
    <definedName name="______________BTS17" localSheetId="2">#REF!</definedName>
    <definedName name="______________BTS17" localSheetId="7">#REF!</definedName>
    <definedName name="______________BTS17" localSheetId="0">#REF!</definedName>
    <definedName name="______________BTS17">#REF!</definedName>
    <definedName name="______________BTS18" localSheetId="2">#REF!</definedName>
    <definedName name="______________BTS18" localSheetId="7">#REF!</definedName>
    <definedName name="______________BTS18" localSheetId="0">#REF!</definedName>
    <definedName name="______________BTS18">#REF!</definedName>
    <definedName name="______________BTS19" localSheetId="2">#REF!</definedName>
    <definedName name="______________BTS19" localSheetId="7">#REF!</definedName>
    <definedName name="______________BTS19" localSheetId="0">#REF!</definedName>
    <definedName name="______________BTS19">#REF!</definedName>
    <definedName name="______________BTS2" localSheetId="2">#REF!</definedName>
    <definedName name="______________BTS2" localSheetId="7">#REF!</definedName>
    <definedName name="______________BTS2" localSheetId="0">#REF!</definedName>
    <definedName name="______________BTS2">#REF!</definedName>
    <definedName name="______________BTS20" localSheetId="2">#REF!</definedName>
    <definedName name="______________BTS20" localSheetId="7">#REF!</definedName>
    <definedName name="______________BTS20" localSheetId="0">#REF!</definedName>
    <definedName name="______________BTS20">#REF!</definedName>
    <definedName name="______________BTS21" localSheetId="2">#REF!</definedName>
    <definedName name="______________BTS21" localSheetId="7">#REF!</definedName>
    <definedName name="______________BTS21" localSheetId="0">#REF!</definedName>
    <definedName name="______________BTS21">#REF!</definedName>
    <definedName name="______________BTS22" localSheetId="2">#REF!</definedName>
    <definedName name="______________BTS22" localSheetId="7">#REF!</definedName>
    <definedName name="______________BTS22" localSheetId="0">#REF!</definedName>
    <definedName name="______________BTS22">#REF!</definedName>
    <definedName name="______________BTS23" localSheetId="2">#REF!</definedName>
    <definedName name="______________BTS23" localSheetId="7">#REF!</definedName>
    <definedName name="______________BTS23" localSheetId="0">#REF!</definedName>
    <definedName name="______________BTS23">#REF!</definedName>
    <definedName name="______________BTS24" localSheetId="2">#REF!</definedName>
    <definedName name="______________BTS24" localSheetId="7">#REF!</definedName>
    <definedName name="______________BTS24" localSheetId="0">#REF!</definedName>
    <definedName name="______________BTS24">#REF!</definedName>
    <definedName name="______________BTS3" localSheetId="2">#REF!</definedName>
    <definedName name="______________BTS3" localSheetId="7">#REF!</definedName>
    <definedName name="______________BTS3" localSheetId="0">#REF!</definedName>
    <definedName name="______________BTS3">#REF!</definedName>
    <definedName name="______________BTS4" localSheetId="2">#REF!</definedName>
    <definedName name="______________BTS4" localSheetId="7">#REF!</definedName>
    <definedName name="______________BTS4" localSheetId="0">#REF!</definedName>
    <definedName name="______________BTS4">#REF!</definedName>
    <definedName name="______________BTS5" localSheetId="2">#REF!</definedName>
    <definedName name="______________BTS5" localSheetId="7">#REF!</definedName>
    <definedName name="______________BTS5" localSheetId="0">#REF!</definedName>
    <definedName name="______________BTS5">#REF!</definedName>
    <definedName name="______________BTS6" localSheetId="2">#REF!</definedName>
    <definedName name="______________BTS6" localSheetId="7">#REF!</definedName>
    <definedName name="______________BTS6" localSheetId="0">#REF!</definedName>
    <definedName name="______________BTS6">#REF!</definedName>
    <definedName name="______________BTS7" localSheetId="2">#REF!</definedName>
    <definedName name="______________BTS7" localSheetId="7">#REF!</definedName>
    <definedName name="______________BTS7" localSheetId="0">#REF!</definedName>
    <definedName name="______________BTS7">#REF!</definedName>
    <definedName name="______________BTS8" localSheetId="2">#REF!</definedName>
    <definedName name="______________BTS8" localSheetId="7">#REF!</definedName>
    <definedName name="______________BTS8" localSheetId="0">#REF!</definedName>
    <definedName name="______________BTS8">#REF!</definedName>
    <definedName name="______________BTS9" localSheetId="2">#REF!</definedName>
    <definedName name="______________BTS9" localSheetId="7">#REF!</definedName>
    <definedName name="______________BTS9" localSheetId="0">#REF!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 localSheetId="2">[16]Data!#REF!</definedName>
    <definedName name="______________G120907" localSheetId="7">[16]Data!#REF!</definedName>
    <definedName name="______________G120907" localSheetId="0">[16]Data!#REF!</definedName>
    <definedName name="______________G120907">[16]Data!#REF!</definedName>
    <definedName name="______________GBS11">NA()</definedName>
    <definedName name="______________GBS110" localSheetId="2">#REF!</definedName>
    <definedName name="______________GBS110" localSheetId="7">#REF!</definedName>
    <definedName name="______________GBS110" localSheetId="0">#REF!</definedName>
    <definedName name="______________GBS110">#REF!</definedName>
    <definedName name="______________GBS111" localSheetId="2">#REF!</definedName>
    <definedName name="______________GBS111" localSheetId="7">#REF!</definedName>
    <definedName name="______________GBS111" localSheetId="0">#REF!</definedName>
    <definedName name="______________GBS111">#REF!</definedName>
    <definedName name="______________GBS112" localSheetId="2">#REF!</definedName>
    <definedName name="______________GBS112" localSheetId="7">#REF!</definedName>
    <definedName name="______________GBS112" localSheetId="0">#REF!</definedName>
    <definedName name="______________GBS112">#REF!</definedName>
    <definedName name="______________GBS113" localSheetId="2">#REF!</definedName>
    <definedName name="______________GBS113" localSheetId="7">#REF!</definedName>
    <definedName name="______________GBS113" localSheetId="0">#REF!</definedName>
    <definedName name="______________GBS113">#REF!</definedName>
    <definedName name="______________GBS114" localSheetId="2">#REF!</definedName>
    <definedName name="______________GBS114" localSheetId="7">#REF!</definedName>
    <definedName name="______________GBS114" localSheetId="0">#REF!</definedName>
    <definedName name="______________GBS114">#REF!</definedName>
    <definedName name="______________GBS115" localSheetId="2">#REF!</definedName>
    <definedName name="______________GBS115" localSheetId="7">#REF!</definedName>
    <definedName name="______________GBS115" localSheetId="0">#REF!</definedName>
    <definedName name="______________GBS115">#REF!</definedName>
    <definedName name="______________GBS116" localSheetId="2">#REF!</definedName>
    <definedName name="______________GBS116" localSheetId="7">#REF!</definedName>
    <definedName name="______________GBS116" localSheetId="0">#REF!</definedName>
    <definedName name="______________GBS116">#REF!</definedName>
    <definedName name="______________GBS117" localSheetId="2">#REF!</definedName>
    <definedName name="______________GBS117" localSheetId="7">#REF!</definedName>
    <definedName name="______________GBS117" localSheetId="0">#REF!</definedName>
    <definedName name="______________GBS117">#REF!</definedName>
    <definedName name="______________GBS118" localSheetId="2">#REF!</definedName>
    <definedName name="______________GBS118" localSheetId="7">#REF!</definedName>
    <definedName name="______________GBS118" localSheetId="0">#REF!</definedName>
    <definedName name="______________GBS118">#REF!</definedName>
    <definedName name="______________GBS119" localSheetId="2">#REF!</definedName>
    <definedName name="______________GBS119" localSheetId="7">#REF!</definedName>
    <definedName name="______________GBS119" localSheetId="0">#REF!</definedName>
    <definedName name="______________GBS119">#REF!</definedName>
    <definedName name="______________GBS12" localSheetId="2">#REF!</definedName>
    <definedName name="______________GBS12" localSheetId="7">#REF!</definedName>
    <definedName name="______________GBS12" localSheetId="0">#REF!</definedName>
    <definedName name="______________GBS12">#REF!</definedName>
    <definedName name="______________GBS120" localSheetId="2">#REF!</definedName>
    <definedName name="______________GBS120" localSheetId="7">#REF!</definedName>
    <definedName name="______________GBS120" localSheetId="0">#REF!</definedName>
    <definedName name="______________GBS120">#REF!</definedName>
    <definedName name="______________GBS121" localSheetId="2">#REF!</definedName>
    <definedName name="______________GBS121" localSheetId="7">#REF!</definedName>
    <definedName name="______________GBS121" localSheetId="0">#REF!</definedName>
    <definedName name="______________GBS121">#REF!</definedName>
    <definedName name="______________GBS122" localSheetId="2">#REF!</definedName>
    <definedName name="______________GBS122" localSheetId="7">#REF!</definedName>
    <definedName name="______________GBS122" localSheetId="0">#REF!</definedName>
    <definedName name="______________GBS122">#REF!</definedName>
    <definedName name="______________GBS123" localSheetId="2">#REF!</definedName>
    <definedName name="______________GBS123" localSheetId="7">#REF!</definedName>
    <definedName name="______________GBS123" localSheetId="0">#REF!</definedName>
    <definedName name="______________GBS123">#REF!</definedName>
    <definedName name="______________GBS124" localSheetId="2">#REF!</definedName>
    <definedName name="______________GBS124" localSheetId="7">#REF!</definedName>
    <definedName name="______________GBS124" localSheetId="0">#REF!</definedName>
    <definedName name="______________GBS124">#REF!</definedName>
    <definedName name="______________GBS13" localSheetId="2">#REF!</definedName>
    <definedName name="______________GBS13" localSheetId="7">#REF!</definedName>
    <definedName name="______________GBS13" localSheetId="0">#REF!</definedName>
    <definedName name="______________GBS13">#REF!</definedName>
    <definedName name="______________GBS14" localSheetId="2">#REF!</definedName>
    <definedName name="______________GBS14" localSheetId="7">#REF!</definedName>
    <definedName name="______________GBS14" localSheetId="0">#REF!</definedName>
    <definedName name="______________GBS14">#REF!</definedName>
    <definedName name="______________GBS15" localSheetId="2">#REF!</definedName>
    <definedName name="______________GBS15" localSheetId="7">#REF!</definedName>
    <definedName name="______________GBS15" localSheetId="0">#REF!</definedName>
    <definedName name="______________GBS15">#REF!</definedName>
    <definedName name="______________GBS16" localSheetId="2">#REF!</definedName>
    <definedName name="______________GBS16" localSheetId="7">#REF!</definedName>
    <definedName name="______________GBS16" localSheetId="0">#REF!</definedName>
    <definedName name="______________GBS16">#REF!</definedName>
    <definedName name="______________GBS17" localSheetId="2">#REF!</definedName>
    <definedName name="______________GBS17" localSheetId="7">#REF!</definedName>
    <definedName name="______________GBS17" localSheetId="0">#REF!</definedName>
    <definedName name="______________GBS17">#REF!</definedName>
    <definedName name="______________GBS18" localSheetId="2">#REF!</definedName>
    <definedName name="______________GBS18" localSheetId="7">#REF!</definedName>
    <definedName name="______________GBS18" localSheetId="0">#REF!</definedName>
    <definedName name="______________GBS18">#REF!</definedName>
    <definedName name="______________GBS19" localSheetId="2">#REF!</definedName>
    <definedName name="______________GBS19" localSheetId="7">#REF!</definedName>
    <definedName name="______________GBS19" localSheetId="0">#REF!</definedName>
    <definedName name="______________GBS19">#REF!</definedName>
    <definedName name="______________GBS21" localSheetId="2">#REF!</definedName>
    <definedName name="______________GBS21" localSheetId="7">#REF!</definedName>
    <definedName name="______________GBS21" localSheetId="0">#REF!</definedName>
    <definedName name="______________GBS21">#REF!</definedName>
    <definedName name="______________GBS210" localSheetId="2">#REF!</definedName>
    <definedName name="______________GBS210" localSheetId="7">#REF!</definedName>
    <definedName name="______________GBS210" localSheetId="0">#REF!</definedName>
    <definedName name="______________GBS210">#REF!</definedName>
    <definedName name="______________GBS211" localSheetId="2">#REF!</definedName>
    <definedName name="______________GBS211" localSheetId="7">#REF!</definedName>
    <definedName name="______________GBS211" localSheetId="0">#REF!</definedName>
    <definedName name="______________GBS211">#REF!</definedName>
    <definedName name="______________GBS212" localSheetId="2">#REF!</definedName>
    <definedName name="______________GBS212" localSheetId="7">#REF!</definedName>
    <definedName name="______________GBS212" localSheetId="0">#REF!</definedName>
    <definedName name="______________GBS212">#REF!</definedName>
    <definedName name="______________GBS213" localSheetId="2">#REF!</definedName>
    <definedName name="______________GBS213" localSheetId="7">#REF!</definedName>
    <definedName name="______________GBS213" localSheetId="0">#REF!</definedName>
    <definedName name="______________GBS213">#REF!</definedName>
    <definedName name="______________GBS214" localSheetId="2">#REF!</definedName>
    <definedName name="______________GBS214" localSheetId="7">#REF!</definedName>
    <definedName name="______________GBS214" localSheetId="0">#REF!</definedName>
    <definedName name="______________GBS214">#REF!</definedName>
    <definedName name="______________GBS215" localSheetId="2">#REF!</definedName>
    <definedName name="______________GBS215" localSheetId="7">#REF!</definedName>
    <definedName name="______________GBS215" localSheetId="0">#REF!</definedName>
    <definedName name="______________GBS215">#REF!</definedName>
    <definedName name="______________GBS216" localSheetId="2">#REF!</definedName>
    <definedName name="______________GBS216" localSheetId="7">#REF!</definedName>
    <definedName name="______________GBS216" localSheetId="0">#REF!</definedName>
    <definedName name="______________GBS216">#REF!</definedName>
    <definedName name="______________GBS217" localSheetId="2">#REF!</definedName>
    <definedName name="______________GBS217" localSheetId="7">#REF!</definedName>
    <definedName name="______________GBS217" localSheetId="0">#REF!</definedName>
    <definedName name="______________GBS217">#REF!</definedName>
    <definedName name="______________GBS218" localSheetId="2">#REF!</definedName>
    <definedName name="______________GBS218" localSheetId="7">#REF!</definedName>
    <definedName name="______________GBS218" localSheetId="0">#REF!</definedName>
    <definedName name="______________GBS218">#REF!</definedName>
    <definedName name="______________GBS219" localSheetId="2">#REF!</definedName>
    <definedName name="______________GBS219" localSheetId="7">#REF!</definedName>
    <definedName name="______________GBS219" localSheetId="0">#REF!</definedName>
    <definedName name="______________GBS219">#REF!</definedName>
    <definedName name="______________GBS22" localSheetId="2">#REF!</definedName>
    <definedName name="______________GBS22" localSheetId="7">#REF!</definedName>
    <definedName name="______________GBS22" localSheetId="0">#REF!</definedName>
    <definedName name="______________GBS22">#REF!</definedName>
    <definedName name="______________GBS220" localSheetId="2">#REF!</definedName>
    <definedName name="______________GBS220" localSheetId="7">#REF!</definedName>
    <definedName name="______________GBS220" localSheetId="0">#REF!</definedName>
    <definedName name="______________GBS220">#REF!</definedName>
    <definedName name="______________GBS221" localSheetId="2">#REF!</definedName>
    <definedName name="______________GBS221" localSheetId="7">#REF!</definedName>
    <definedName name="______________GBS221" localSheetId="0">#REF!</definedName>
    <definedName name="______________GBS221">#REF!</definedName>
    <definedName name="______________GBS222" localSheetId="2">#REF!</definedName>
    <definedName name="______________GBS222" localSheetId="7">#REF!</definedName>
    <definedName name="______________GBS222" localSheetId="0">#REF!</definedName>
    <definedName name="______________GBS222">#REF!</definedName>
    <definedName name="______________GBS223" localSheetId="2">#REF!</definedName>
    <definedName name="______________GBS223" localSheetId="7">#REF!</definedName>
    <definedName name="______________GBS223" localSheetId="0">#REF!</definedName>
    <definedName name="______________GBS223">#REF!</definedName>
    <definedName name="______________GBS224" localSheetId="2">#REF!</definedName>
    <definedName name="______________GBS224" localSheetId="7">#REF!</definedName>
    <definedName name="______________GBS224" localSheetId="0">#REF!</definedName>
    <definedName name="______________GBS224">#REF!</definedName>
    <definedName name="______________GBS23" localSheetId="2">#REF!</definedName>
    <definedName name="______________GBS23" localSheetId="7">#REF!</definedName>
    <definedName name="______________GBS23" localSheetId="0">#REF!</definedName>
    <definedName name="______________GBS23">#REF!</definedName>
    <definedName name="______________GBS24" localSheetId="2">#REF!</definedName>
    <definedName name="______________GBS24" localSheetId="7">#REF!</definedName>
    <definedName name="______________GBS24" localSheetId="0">#REF!</definedName>
    <definedName name="______________GBS24">#REF!</definedName>
    <definedName name="______________GBS25" localSheetId="2">#REF!</definedName>
    <definedName name="______________GBS25" localSheetId="7">#REF!</definedName>
    <definedName name="______________GBS25" localSheetId="0">#REF!</definedName>
    <definedName name="______________GBS25">#REF!</definedName>
    <definedName name="______________GBS26" localSheetId="2">#REF!</definedName>
    <definedName name="______________GBS26" localSheetId="7">#REF!</definedName>
    <definedName name="______________GBS26" localSheetId="0">#REF!</definedName>
    <definedName name="______________GBS26">#REF!</definedName>
    <definedName name="______________GBS27" localSheetId="2">#REF!</definedName>
    <definedName name="______________GBS27" localSheetId="7">#REF!</definedName>
    <definedName name="______________GBS27" localSheetId="0">#REF!</definedName>
    <definedName name="______________GBS27">#REF!</definedName>
    <definedName name="______________GBS28" localSheetId="2">#REF!</definedName>
    <definedName name="______________GBS28" localSheetId="7">#REF!</definedName>
    <definedName name="______________GBS28" localSheetId="0">#REF!</definedName>
    <definedName name="______________GBS28">#REF!</definedName>
    <definedName name="______________GBS29" localSheetId="2">#REF!</definedName>
    <definedName name="______________GBS29" localSheetId="7">#REF!</definedName>
    <definedName name="______________GBS29" localSheetId="0">#REF!</definedName>
    <definedName name="______________GBS29">#REF!</definedName>
    <definedName name="______________imp1">[11]DATA_PRG!$H$245</definedName>
    <definedName name="______________knr2" localSheetId="2">#REF!</definedName>
    <definedName name="______________knr2" localSheetId="7">#REF!</definedName>
    <definedName name="______________knr2" localSheetId="0">#REF!</definedName>
    <definedName name="______________knr2">#REF!</definedName>
    <definedName name="______________l1">[3]leads!$A$3:$E$108</definedName>
    <definedName name="______________l12" localSheetId="2">#REF!</definedName>
    <definedName name="______________l12" localSheetId="7">#REF!</definedName>
    <definedName name="______________l12" localSheetId="0">#REF!</definedName>
    <definedName name="______________l12">#REF!</definedName>
    <definedName name="______________l2">[2]r!$F$29</definedName>
    <definedName name="______________l3" localSheetId="2">#REF!</definedName>
    <definedName name="______________l3" localSheetId="7">#REF!</definedName>
    <definedName name="______________l3" localSheetId="0">#REF!</definedName>
    <definedName name="______________l3">#REF!</definedName>
    <definedName name="______________l4">[4]Sheet1!$W$2:$Y$103</definedName>
    <definedName name="______________l5" localSheetId="2">#REF!</definedName>
    <definedName name="______________l5" localSheetId="7">#REF!</definedName>
    <definedName name="______________l5" localSheetId="0">#REF!</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 localSheetId="2">#REF!</definedName>
    <definedName name="______________lj600" localSheetId="7">#REF!</definedName>
    <definedName name="______________lj600" localSheetId="0">#REF!</definedName>
    <definedName name="______________lj600">#REF!</definedName>
    <definedName name="______________lj900" localSheetId="2">#REF!</definedName>
    <definedName name="______________lj900" localSheetId="7">#REF!</definedName>
    <definedName name="______________lj900" localSheetId="0">#REF!</definedName>
    <definedName name="______________lj900">#REF!</definedName>
    <definedName name="______________LL3" localSheetId="2">#REF!</definedName>
    <definedName name="______________LL3" localSheetId="7">#REF!</definedName>
    <definedName name="______________LL3" localSheetId="0">#REF!</definedName>
    <definedName name="______________LL3">#REF!</definedName>
    <definedName name="______________LSO24" localSheetId="2">[10]Lead!#REF!</definedName>
    <definedName name="______________LSO24" localSheetId="7">[10]Lead!#REF!</definedName>
    <definedName name="______________LSO24" localSheetId="0">[10]Lead!#REF!</definedName>
    <definedName name="______________LSO24">[10]Lead!#REF!</definedName>
    <definedName name="______________MA1" localSheetId="2">#REF!</definedName>
    <definedName name="______________MA1" localSheetId="7">#REF!</definedName>
    <definedName name="______________MA1" localSheetId="0">#REF!</definedName>
    <definedName name="______________MA1">#REF!</definedName>
    <definedName name="______________MA2" localSheetId="2">#REF!</definedName>
    <definedName name="______________MA2" localSheetId="7">#REF!</definedName>
    <definedName name="______________MA2" localSheetId="0">#REF!</definedName>
    <definedName name="______________MA2">#REF!</definedName>
    <definedName name="______________me12">NA()</definedName>
    <definedName name="______________Met22" localSheetId="2">#REF!</definedName>
    <definedName name="______________Met22" localSheetId="7">#REF!</definedName>
    <definedName name="______________Met22" localSheetId="0">#REF!</definedName>
    <definedName name="______________Met22">#REF!</definedName>
    <definedName name="______________Met45" localSheetId="2">#REF!</definedName>
    <definedName name="______________Met45" localSheetId="7">#REF!</definedName>
    <definedName name="______________Met45" localSheetId="0">#REF!</definedName>
    <definedName name="______________Met45">#REF!</definedName>
    <definedName name="______________MEt55" localSheetId="2">#REF!</definedName>
    <definedName name="______________MEt55" localSheetId="7">#REF!</definedName>
    <definedName name="______________MEt55" localSheetId="0">#REF!</definedName>
    <definedName name="______________MEt55">#REF!</definedName>
    <definedName name="______________Met63" localSheetId="2">#REF!</definedName>
    <definedName name="______________Met63" localSheetId="7">#REF!</definedName>
    <definedName name="______________Met63" localSheetId="0">#REF!</definedName>
    <definedName name="______________Met63">#REF!</definedName>
    <definedName name="______________ML21" localSheetId="2">#REF!</definedName>
    <definedName name="______________ML21" localSheetId="7">#REF!</definedName>
    <definedName name="______________ML21" localSheetId="0">#REF!</definedName>
    <definedName name="______________ML21">#REF!</definedName>
    <definedName name="______________ML210" localSheetId="2">#REF!</definedName>
    <definedName name="______________ML210" localSheetId="7">#REF!</definedName>
    <definedName name="______________ML210" localSheetId="0">#REF!</definedName>
    <definedName name="______________ML210">#REF!</definedName>
    <definedName name="______________ML211" localSheetId="2">#REF!</definedName>
    <definedName name="______________ML211" localSheetId="7">#REF!</definedName>
    <definedName name="______________ML211" localSheetId="0">#REF!</definedName>
    <definedName name="______________ML211">#REF!</definedName>
    <definedName name="______________ML212" localSheetId="2">#REF!</definedName>
    <definedName name="______________ML212" localSheetId="7">#REF!</definedName>
    <definedName name="______________ML212" localSheetId="0">#REF!</definedName>
    <definedName name="______________ML212">#REF!</definedName>
    <definedName name="______________ML213" localSheetId="2">#REF!</definedName>
    <definedName name="______________ML213" localSheetId="7">#REF!</definedName>
    <definedName name="______________ML213" localSheetId="0">#REF!</definedName>
    <definedName name="______________ML213">#REF!</definedName>
    <definedName name="______________ML214" localSheetId="2">#REF!</definedName>
    <definedName name="______________ML214" localSheetId="7">#REF!</definedName>
    <definedName name="______________ML214" localSheetId="0">#REF!</definedName>
    <definedName name="______________ML214">#REF!</definedName>
    <definedName name="______________ML215" localSheetId="2">#REF!</definedName>
    <definedName name="______________ML215" localSheetId="7">#REF!</definedName>
    <definedName name="______________ML215" localSheetId="0">#REF!</definedName>
    <definedName name="______________ML215">#REF!</definedName>
    <definedName name="______________ML216" localSheetId="2">#REF!</definedName>
    <definedName name="______________ML216" localSheetId="7">#REF!</definedName>
    <definedName name="______________ML216" localSheetId="0">#REF!</definedName>
    <definedName name="______________ML216">#REF!</definedName>
    <definedName name="______________ML217" localSheetId="2">#REF!</definedName>
    <definedName name="______________ML217" localSheetId="7">#REF!</definedName>
    <definedName name="______________ML217" localSheetId="0">#REF!</definedName>
    <definedName name="______________ML217">#REF!</definedName>
    <definedName name="______________ML218" localSheetId="2">#REF!</definedName>
    <definedName name="______________ML218" localSheetId="7">#REF!</definedName>
    <definedName name="______________ML218" localSheetId="0">#REF!</definedName>
    <definedName name="______________ML218">#REF!</definedName>
    <definedName name="______________ML219" localSheetId="2">#REF!</definedName>
    <definedName name="______________ML219" localSheetId="7">#REF!</definedName>
    <definedName name="______________ML219" localSheetId="0">#REF!</definedName>
    <definedName name="______________ML219">#REF!</definedName>
    <definedName name="______________ML22" localSheetId="2">#REF!</definedName>
    <definedName name="______________ML22" localSheetId="7">#REF!</definedName>
    <definedName name="______________ML22" localSheetId="0">#REF!</definedName>
    <definedName name="______________ML22">#REF!</definedName>
    <definedName name="______________ML220" localSheetId="2">#REF!</definedName>
    <definedName name="______________ML220" localSheetId="7">#REF!</definedName>
    <definedName name="______________ML220" localSheetId="0">#REF!</definedName>
    <definedName name="______________ML220">#REF!</definedName>
    <definedName name="______________ML221" localSheetId="2">#REF!</definedName>
    <definedName name="______________ML221" localSheetId="7">#REF!</definedName>
    <definedName name="______________ML221" localSheetId="0">#REF!</definedName>
    <definedName name="______________ML221">#REF!</definedName>
    <definedName name="______________ML222" localSheetId="2">#REF!</definedName>
    <definedName name="______________ML222" localSheetId="7">#REF!</definedName>
    <definedName name="______________ML222" localSheetId="0">#REF!</definedName>
    <definedName name="______________ML222">#REF!</definedName>
    <definedName name="______________ML223" localSheetId="2">#REF!</definedName>
    <definedName name="______________ML223" localSheetId="7">#REF!</definedName>
    <definedName name="______________ML223" localSheetId="0">#REF!</definedName>
    <definedName name="______________ML223">#REF!</definedName>
    <definedName name="______________ML224" localSheetId="2">#REF!</definedName>
    <definedName name="______________ML224" localSheetId="7">#REF!</definedName>
    <definedName name="______________ML224" localSheetId="0">#REF!</definedName>
    <definedName name="______________ML224">#REF!</definedName>
    <definedName name="______________ML23" localSheetId="2">#REF!</definedName>
    <definedName name="______________ML23" localSheetId="7">#REF!</definedName>
    <definedName name="______________ML23" localSheetId="0">#REF!</definedName>
    <definedName name="______________ML23">#REF!</definedName>
    <definedName name="______________ML24" localSheetId="2">#REF!</definedName>
    <definedName name="______________ML24" localSheetId="7">#REF!</definedName>
    <definedName name="______________ML24" localSheetId="0">#REF!</definedName>
    <definedName name="______________ML24">#REF!</definedName>
    <definedName name="______________ML25" localSheetId="2">#REF!</definedName>
    <definedName name="______________ML25" localSheetId="7">#REF!</definedName>
    <definedName name="______________ML25" localSheetId="0">#REF!</definedName>
    <definedName name="______________ML25">#REF!</definedName>
    <definedName name="______________ML26" localSheetId="2">#REF!</definedName>
    <definedName name="______________ML26" localSheetId="7">#REF!</definedName>
    <definedName name="______________ML26" localSheetId="0">#REF!</definedName>
    <definedName name="______________ML26">#REF!</definedName>
    <definedName name="______________ML27" localSheetId="2">#REF!</definedName>
    <definedName name="______________ML27" localSheetId="7">#REF!</definedName>
    <definedName name="______________ML27" localSheetId="0">#REF!</definedName>
    <definedName name="______________ML27">#REF!</definedName>
    <definedName name="______________ML28" localSheetId="2">#REF!</definedName>
    <definedName name="______________ML28" localSheetId="7">#REF!</definedName>
    <definedName name="______________ML28" localSheetId="0">#REF!</definedName>
    <definedName name="______________ML28">#REF!</definedName>
    <definedName name="______________ML29" localSheetId="2">#REF!</definedName>
    <definedName name="______________ML29" localSheetId="7">#REF!</definedName>
    <definedName name="______________ML29" localSheetId="0">#REF!</definedName>
    <definedName name="______________ML29">#REF!</definedName>
    <definedName name="______________ML31" localSheetId="2">#REF!</definedName>
    <definedName name="______________ML31" localSheetId="7">#REF!</definedName>
    <definedName name="______________ML31" localSheetId="0">#REF!</definedName>
    <definedName name="______________ML31">#REF!</definedName>
    <definedName name="______________ML310" localSheetId="2">#REF!</definedName>
    <definedName name="______________ML310" localSheetId="7">#REF!</definedName>
    <definedName name="______________ML310" localSheetId="0">#REF!</definedName>
    <definedName name="______________ML310">#REF!</definedName>
    <definedName name="______________ML311" localSheetId="2">#REF!</definedName>
    <definedName name="______________ML311" localSheetId="7">#REF!</definedName>
    <definedName name="______________ML311" localSheetId="0">#REF!</definedName>
    <definedName name="______________ML311">#REF!</definedName>
    <definedName name="______________ML312" localSheetId="2">#REF!</definedName>
    <definedName name="______________ML312" localSheetId="7">#REF!</definedName>
    <definedName name="______________ML312" localSheetId="0">#REF!</definedName>
    <definedName name="______________ML312">#REF!</definedName>
    <definedName name="______________ML313" localSheetId="2">#REF!</definedName>
    <definedName name="______________ML313" localSheetId="7">#REF!</definedName>
    <definedName name="______________ML313" localSheetId="0">#REF!</definedName>
    <definedName name="______________ML313">#REF!</definedName>
    <definedName name="______________ML314" localSheetId="2">#REF!</definedName>
    <definedName name="______________ML314" localSheetId="7">#REF!</definedName>
    <definedName name="______________ML314" localSheetId="0">#REF!</definedName>
    <definedName name="______________ML314">#REF!</definedName>
    <definedName name="______________ML315" localSheetId="2">#REF!</definedName>
    <definedName name="______________ML315" localSheetId="7">#REF!</definedName>
    <definedName name="______________ML315" localSheetId="0">#REF!</definedName>
    <definedName name="______________ML315">#REF!</definedName>
    <definedName name="______________ML316" localSheetId="2">#REF!</definedName>
    <definedName name="______________ML316" localSheetId="7">#REF!</definedName>
    <definedName name="______________ML316" localSheetId="0">#REF!</definedName>
    <definedName name="______________ML316">#REF!</definedName>
    <definedName name="______________ML317" localSheetId="2">#REF!</definedName>
    <definedName name="______________ML317" localSheetId="7">#REF!</definedName>
    <definedName name="______________ML317" localSheetId="0">#REF!</definedName>
    <definedName name="______________ML317">#REF!</definedName>
    <definedName name="______________ML318" localSheetId="2">#REF!</definedName>
    <definedName name="______________ML318" localSheetId="7">#REF!</definedName>
    <definedName name="______________ML318" localSheetId="0">#REF!</definedName>
    <definedName name="______________ML318">#REF!</definedName>
    <definedName name="______________ML319" localSheetId="2">#REF!</definedName>
    <definedName name="______________ML319" localSheetId="7">#REF!</definedName>
    <definedName name="______________ML319" localSheetId="0">#REF!</definedName>
    <definedName name="______________ML319">#REF!</definedName>
    <definedName name="______________ML32" localSheetId="2">#REF!</definedName>
    <definedName name="______________ML32" localSheetId="7">#REF!</definedName>
    <definedName name="______________ML32" localSheetId="0">#REF!</definedName>
    <definedName name="______________ML32">#REF!</definedName>
    <definedName name="______________ML320" localSheetId="2">#REF!</definedName>
    <definedName name="______________ML320" localSheetId="7">#REF!</definedName>
    <definedName name="______________ML320" localSheetId="0">#REF!</definedName>
    <definedName name="______________ML320">#REF!</definedName>
    <definedName name="______________ML321" localSheetId="2">#REF!</definedName>
    <definedName name="______________ML321" localSheetId="7">#REF!</definedName>
    <definedName name="______________ML321" localSheetId="0">#REF!</definedName>
    <definedName name="______________ML321">#REF!</definedName>
    <definedName name="______________ML322" localSheetId="2">#REF!</definedName>
    <definedName name="______________ML322" localSheetId="7">#REF!</definedName>
    <definedName name="______________ML322" localSheetId="0">#REF!</definedName>
    <definedName name="______________ML322">#REF!</definedName>
    <definedName name="______________ML323" localSheetId="2">#REF!</definedName>
    <definedName name="______________ML323" localSheetId="7">#REF!</definedName>
    <definedName name="______________ML323" localSheetId="0">#REF!</definedName>
    <definedName name="______________ML323">#REF!</definedName>
    <definedName name="______________ML324" localSheetId="2">#REF!</definedName>
    <definedName name="______________ML324" localSheetId="7">#REF!</definedName>
    <definedName name="______________ML324" localSheetId="0">#REF!</definedName>
    <definedName name="______________ML324">#REF!</definedName>
    <definedName name="______________ML33" localSheetId="2">#REF!</definedName>
    <definedName name="______________ML33" localSheetId="7">#REF!</definedName>
    <definedName name="______________ML33" localSheetId="0">#REF!</definedName>
    <definedName name="______________ML33">#REF!</definedName>
    <definedName name="______________ML34" localSheetId="2">#REF!</definedName>
    <definedName name="______________ML34" localSheetId="7">#REF!</definedName>
    <definedName name="______________ML34" localSheetId="0">#REF!</definedName>
    <definedName name="______________ML34">#REF!</definedName>
    <definedName name="______________ML35" localSheetId="2">#REF!</definedName>
    <definedName name="______________ML35" localSheetId="7">#REF!</definedName>
    <definedName name="______________ML35" localSheetId="0">#REF!</definedName>
    <definedName name="______________ML35">#REF!</definedName>
    <definedName name="______________ML36" localSheetId="2">#REF!</definedName>
    <definedName name="______________ML36" localSheetId="7">#REF!</definedName>
    <definedName name="______________ML36" localSheetId="0">#REF!</definedName>
    <definedName name="______________ML36">#REF!</definedName>
    <definedName name="______________ML37" localSheetId="2">#REF!</definedName>
    <definedName name="______________ML37" localSheetId="7">#REF!</definedName>
    <definedName name="______________ML37" localSheetId="0">#REF!</definedName>
    <definedName name="______________ML37">#REF!</definedName>
    <definedName name="______________ML38" localSheetId="2">#REF!</definedName>
    <definedName name="______________ML38" localSheetId="7">#REF!</definedName>
    <definedName name="______________ML38" localSheetId="0">#REF!</definedName>
    <definedName name="______________ML38">#REF!</definedName>
    <definedName name="______________ML39" localSheetId="2">#REF!</definedName>
    <definedName name="______________ML39" localSheetId="7">#REF!</definedName>
    <definedName name="______________ML39" localSheetId="0">#REF!</definedName>
    <definedName name="______________ML39">#REF!</definedName>
    <definedName name="______________ML7" localSheetId="2">#REF!</definedName>
    <definedName name="______________ML7" localSheetId="7">#REF!</definedName>
    <definedName name="______________ML7" localSheetId="0">#REF!</definedName>
    <definedName name="______________ML7">#REF!</definedName>
    <definedName name="______________ML8" localSheetId="2">#REF!</definedName>
    <definedName name="______________ML8" localSheetId="7">#REF!</definedName>
    <definedName name="______________ML8" localSheetId="0">#REF!</definedName>
    <definedName name="______________ML8">#REF!</definedName>
    <definedName name="______________ML9" localSheetId="2">#REF!</definedName>
    <definedName name="______________ML9" localSheetId="7">#REF!</definedName>
    <definedName name="______________ML9" localSheetId="0">#REF!</definedName>
    <definedName name="______________ML9">#REF!</definedName>
    <definedName name="______________mm1">[6]r!$F$4</definedName>
    <definedName name="______________mm1000" localSheetId="2">#REF!</definedName>
    <definedName name="______________mm1000" localSheetId="7">#REF!</definedName>
    <definedName name="______________mm1000" localSheetId="0">#REF!</definedName>
    <definedName name="______________mm1000">#REF!</definedName>
    <definedName name="______________mm11">[2]r!$F$4</definedName>
    <definedName name="______________mm111">[5]r!$F$4</definedName>
    <definedName name="______________mm600" localSheetId="2">#REF!</definedName>
    <definedName name="______________mm600" localSheetId="7">#REF!</definedName>
    <definedName name="______________mm600" localSheetId="0">#REF!</definedName>
    <definedName name="______________mm600">#REF!</definedName>
    <definedName name="______________mm800" localSheetId="2">#REF!</definedName>
    <definedName name="______________mm800" localSheetId="7">#REF!</definedName>
    <definedName name="______________mm800" localSheetId="0">#REF!</definedName>
    <definedName name="______________mm800">#REF!</definedName>
    <definedName name="______________PC1" localSheetId="2">#REF!</definedName>
    <definedName name="______________PC1" localSheetId="7">#REF!</definedName>
    <definedName name="______________PC1" localSheetId="0">#REF!</definedName>
    <definedName name="______________PC1">#REF!</definedName>
    <definedName name="______________PC10" localSheetId="2">#REF!</definedName>
    <definedName name="______________PC10" localSheetId="7">#REF!</definedName>
    <definedName name="______________PC10" localSheetId="0">#REF!</definedName>
    <definedName name="______________PC10">#REF!</definedName>
    <definedName name="______________PC11" localSheetId="2">#REF!</definedName>
    <definedName name="______________PC11" localSheetId="7">#REF!</definedName>
    <definedName name="______________PC11" localSheetId="0">#REF!</definedName>
    <definedName name="______________PC11">#REF!</definedName>
    <definedName name="______________PC12" localSheetId="2">#REF!</definedName>
    <definedName name="______________PC12" localSheetId="7">#REF!</definedName>
    <definedName name="______________PC12" localSheetId="0">#REF!</definedName>
    <definedName name="______________PC12">#REF!</definedName>
    <definedName name="______________PC13" localSheetId="2">#REF!</definedName>
    <definedName name="______________PC13" localSheetId="7">#REF!</definedName>
    <definedName name="______________PC13" localSheetId="0">#REF!</definedName>
    <definedName name="______________PC13">#REF!</definedName>
    <definedName name="______________PC14" localSheetId="2">#REF!</definedName>
    <definedName name="______________PC14" localSheetId="7">#REF!</definedName>
    <definedName name="______________PC14" localSheetId="0">#REF!</definedName>
    <definedName name="______________PC14">#REF!</definedName>
    <definedName name="______________PC15" localSheetId="2">#REF!</definedName>
    <definedName name="______________PC15" localSheetId="7">#REF!</definedName>
    <definedName name="______________PC15" localSheetId="0">#REF!</definedName>
    <definedName name="______________PC15">#REF!</definedName>
    <definedName name="______________PC16" localSheetId="2">#REF!</definedName>
    <definedName name="______________PC16" localSheetId="7">#REF!</definedName>
    <definedName name="______________PC16" localSheetId="0">#REF!</definedName>
    <definedName name="______________PC16">#REF!</definedName>
    <definedName name="______________PC17" localSheetId="2">#REF!</definedName>
    <definedName name="______________PC17" localSheetId="7">#REF!</definedName>
    <definedName name="______________PC17" localSheetId="0">#REF!</definedName>
    <definedName name="______________PC17">#REF!</definedName>
    <definedName name="______________PC18" localSheetId="2">#REF!</definedName>
    <definedName name="______________PC18" localSheetId="7">#REF!</definedName>
    <definedName name="______________PC18" localSheetId="0">#REF!</definedName>
    <definedName name="______________PC18">#REF!</definedName>
    <definedName name="______________PC19" localSheetId="2">#REF!</definedName>
    <definedName name="______________PC19" localSheetId="7">#REF!</definedName>
    <definedName name="______________PC19" localSheetId="0">#REF!</definedName>
    <definedName name="______________PC19">#REF!</definedName>
    <definedName name="______________pc2" localSheetId="2">#REF!</definedName>
    <definedName name="______________pc2" localSheetId="7">#REF!</definedName>
    <definedName name="______________pc2" localSheetId="0">#REF!</definedName>
    <definedName name="______________pc2">#REF!</definedName>
    <definedName name="______________PC20">NA()</definedName>
    <definedName name="______________PC21" localSheetId="2">#REF!</definedName>
    <definedName name="______________PC21" localSheetId="7">#REF!</definedName>
    <definedName name="______________PC21" localSheetId="0">#REF!</definedName>
    <definedName name="______________PC21">#REF!</definedName>
    <definedName name="______________PC22" localSheetId="2">#REF!</definedName>
    <definedName name="______________PC22" localSheetId="7">#REF!</definedName>
    <definedName name="______________PC22" localSheetId="0">#REF!</definedName>
    <definedName name="______________PC22">#REF!</definedName>
    <definedName name="______________PC23" localSheetId="2">#REF!</definedName>
    <definedName name="______________PC23" localSheetId="7">#REF!</definedName>
    <definedName name="______________PC23" localSheetId="0">#REF!</definedName>
    <definedName name="______________PC23">#REF!</definedName>
    <definedName name="______________PC24" localSheetId="2">#REF!</definedName>
    <definedName name="______________PC24" localSheetId="7">#REF!</definedName>
    <definedName name="______________PC24" localSheetId="0">#REF!</definedName>
    <definedName name="______________PC24">#REF!</definedName>
    <definedName name="______________PC3" localSheetId="2">#REF!</definedName>
    <definedName name="______________PC3" localSheetId="7">#REF!</definedName>
    <definedName name="______________PC3" localSheetId="0">#REF!</definedName>
    <definedName name="______________PC3">#REF!</definedName>
    <definedName name="______________PC4" localSheetId="2">#REF!</definedName>
    <definedName name="______________PC4" localSheetId="7">#REF!</definedName>
    <definedName name="______________PC4" localSheetId="0">#REF!</definedName>
    <definedName name="______________PC4">#REF!</definedName>
    <definedName name="______________PC5" localSheetId="2">#REF!</definedName>
    <definedName name="______________PC5" localSheetId="7">#REF!</definedName>
    <definedName name="______________PC5" localSheetId="0">#REF!</definedName>
    <definedName name="______________PC5">#REF!</definedName>
    <definedName name="______________PC6" localSheetId="2">#REF!</definedName>
    <definedName name="______________PC6" localSheetId="7">#REF!</definedName>
    <definedName name="______________PC6" localSheetId="0">#REF!</definedName>
    <definedName name="______________PC6">#REF!</definedName>
    <definedName name="______________pc600" localSheetId="2">#REF!</definedName>
    <definedName name="______________pc600" localSheetId="7">#REF!</definedName>
    <definedName name="______________pc600" localSheetId="0">#REF!</definedName>
    <definedName name="______________pc600">#REF!</definedName>
    <definedName name="______________PC7" localSheetId="2">#REF!</definedName>
    <definedName name="______________PC7" localSheetId="7">#REF!</definedName>
    <definedName name="______________PC7" localSheetId="0">#REF!</definedName>
    <definedName name="______________PC7">#REF!</definedName>
    <definedName name="______________PC8" localSheetId="2">#REF!</definedName>
    <definedName name="______________PC8" localSheetId="7">#REF!</definedName>
    <definedName name="______________PC8" localSheetId="0">#REF!</definedName>
    <definedName name="______________PC8">#REF!</definedName>
    <definedName name="______________PC9" localSheetId="2">#REF!</definedName>
    <definedName name="______________PC9" localSheetId="7">#REF!</definedName>
    <definedName name="______________PC9" localSheetId="0">#REF!</definedName>
    <definedName name="______________PC9">#REF!</definedName>
    <definedName name="______________pc900" localSheetId="2">#REF!</definedName>
    <definedName name="______________pc900" localSheetId="7">#REF!</definedName>
    <definedName name="______________pc900" localSheetId="0">#REF!</definedName>
    <definedName name="______________pc900">#REF!</definedName>
    <definedName name="______________pla4">[12]DATA_PRG!$H$269</definedName>
    <definedName name="______________pv2" localSheetId="2">#REF!</definedName>
    <definedName name="______________pv2" localSheetId="7">#REF!</definedName>
    <definedName name="______________pv2" localSheetId="0">#REF!</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 localSheetId="2">#REF!</definedName>
    <definedName name="______________var1" localSheetId="7">#REF!</definedName>
    <definedName name="______________var1" localSheetId="0">#REF!</definedName>
    <definedName name="______________var1">#REF!</definedName>
    <definedName name="______________var4" localSheetId="2">#REF!</definedName>
    <definedName name="______________var4" localSheetId="7">#REF!</definedName>
    <definedName name="______________var4" localSheetId="0">#REF!</definedName>
    <definedName name="______________var4">#REF!</definedName>
    <definedName name="______________vat1">NA()</definedName>
    <definedName name="_____________bla1">[1]leads!$H$7</definedName>
    <definedName name="_____________BSG100" localSheetId="2">#REF!</definedName>
    <definedName name="_____________BSG100" localSheetId="7">#REF!</definedName>
    <definedName name="_____________BSG100" localSheetId="0">#REF!</definedName>
    <definedName name="_____________BSG100">#REF!</definedName>
    <definedName name="_____________BSG150" localSheetId="2">#REF!</definedName>
    <definedName name="_____________BSG150" localSheetId="7">#REF!</definedName>
    <definedName name="_____________BSG150" localSheetId="0">#REF!</definedName>
    <definedName name="_____________BSG150">#REF!</definedName>
    <definedName name="_____________BSG5" localSheetId="2">#REF!</definedName>
    <definedName name="_____________BSG5" localSheetId="7">#REF!</definedName>
    <definedName name="_____________BSG5" localSheetId="0">#REF!</definedName>
    <definedName name="_____________BSG5">#REF!</definedName>
    <definedName name="_____________BSG75" localSheetId="2">#REF!</definedName>
    <definedName name="_____________BSG75" localSheetId="7">#REF!</definedName>
    <definedName name="_____________BSG75" localSheetId="0">#REF!</definedName>
    <definedName name="_____________BSG75">#REF!</definedName>
    <definedName name="_____________BTC1" localSheetId="2">#REF!</definedName>
    <definedName name="_____________BTC1" localSheetId="7">#REF!</definedName>
    <definedName name="_____________BTC1" localSheetId="0">#REF!</definedName>
    <definedName name="_____________BTC1">#REF!</definedName>
    <definedName name="_____________BTC10" localSheetId="2">#REF!</definedName>
    <definedName name="_____________BTC10" localSheetId="7">#REF!</definedName>
    <definedName name="_____________BTC10" localSheetId="0">#REF!</definedName>
    <definedName name="_____________BTC10">#REF!</definedName>
    <definedName name="_____________BTC11" localSheetId="2">#REF!</definedName>
    <definedName name="_____________BTC11" localSheetId="7">#REF!</definedName>
    <definedName name="_____________BTC11" localSheetId="0">#REF!</definedName>
    <definedName name="_____________BTC11">#REF!</definedName>
    <definedName name="_____________BTC12" localSheetId="2">#REF!</definedName>
    <definedName name="_____________BTC12" localSheetId="7">#REF!</definedName>
    <definedName name="_____________BTC12" localSheetId="0">#REF!</definedName>
    <definedName name="_____________BTC12">#REF!</definedName>
    <definedName name="_____________BTC13" localSheetId="2">#REF!</definedName>
    <definedName name="_____________BTC13" localSheetId="7">#REF!</definedName>
    <definedName name="_____________BTC13" localSheetId="0">#REF!</definedName>
    <definedName name="_____________BTC13">#REF!</definedName>
    <definedName name="_____________BTC14" localSheetId="2">#REF!</definedName>
    <definedName name="_____________BTC14" localSheetId="7">#REF!</definedName>
    <definedName name="_____________BTC14" localSheetId="0">#REF!</definedName>
    <definedName name="_____________BTC14">#REF!</definedName>
    <definedName name="_____________BTC15" localSheetId="2">#REF!</definedName>
    <definedName name="_____________BTC15" localSheetId="7">#REF!</definedName>
    <definedName name="_____________BTC15" localSheetId="0">#REF!</definedName>
    <definedName name="_____________BTC15">#REF!</definedName>
    <definedName name="_____________BTC16" localSheetId="2">#REF!</definedName>
    <definedName name="_____________BTC16" localSheetId="7">#REF!</definedName>
    <definedName name="_____________BTC16" localSheetId="0">#REF!</definedName>
    <definedName name="_____________BTC16">#REF!</definedName>
    <definedName name="_____________BTC17" localSheetId="2">#REF!</definedName>
    <definedName name="_____________BTC17" localSheetId="7">#REF!</definedName>
    <definedName name="_____________BTC17" localSheetId="0">#REF!</definedName>
    <definedName name="_____________BTC17">#REF!</definedName>
    <definedName name="_____________BTC18" localSheetId="2">#REF!</definedName>
    <definedName name="_____________BTC18" localSheetId="7">#REF!</definedName>
    <definedName name="_____________BTC18" localSheetId="0">#REF!</definedName>
    <definedName name="_____________BTC18">#REF!</definedName>
    <definedName name="_____________BTC19" localSheetId="2">#REF!</definedName>
    <definedName name="_____________BTC19" localSheetId="7">#REF!</definedName>
    <definedName name="_____________BTC19" localSheetId="0">#REF!</definedName>
    <definedName name="_____________BTC19">#REF!</definedName>
    <definedName name="_____________BTC2" localSheetId="2">#REF!</definedName>
    <definedName name="_____________BTC2" localSheetId="7">#REF!</definedName>
    <definedName name="_____________BTC2" localSheetId="0">#REF!</definedName>
    <definedName name="_____________BTC2">#REF!</definedName>
    <definedName name="_____________BTC20" localSheetId="2">#REF!</definedName>
    <definedName name="_____________BTC20" localSheetId="7">#REF!</definedName>
    <definedName name="_____________BTC20" localSheetId="0">#REF!</definedName>
    <definedName name="_____________BTC20">#REF!</definedName>
    <definedName name="_____________BTC21" localSheetId="2">#REF!</definedName>
    <definedName name="_____________BTC21" localSheetId="7">#REF!</definedName>
    <definedName name="_____________BTC21" localSheetId="0">#REF!</definedName>
    <definedName name="_____________BTC21">#REF!</definedName>
    <definedName name="_____________BTC22" localSheetId="2">#REF!</definedName>
    <definedName name="_____________BTC22" localSheetId="7">#REF!</definedName>
    <definedName name="_____________BTC22" localSheetId="0">#REF!</definedName>
    <definedName name="_____________BTC22">#REF!</definedName>
    <definedName name="_____________BTC23" localSheetId="2">#REF!</definedName>
    <definedName name="_____________BTC23" localSheetId="7">#REF!</definedName>
    <definedName name="_____________BTC23" localSheetId="0">#REF!</definedName>
    <definedName name="_____________BTC23">#REF!</definedName>
    <definedName name="_____________BTC24" localSheetId="2">#REF!</definedName>
    <definedName name="_____________BTC24" localSheetId="7">#REF!</definedName>
    <definedName name="_____________BTC24" localSheetId="0">#REF!</definedName>
    <definedName name="_____________BTC24">#REF!</definedName>
    <definedName name="_____________BTC3" localSheetId="2">#REF!</definedName>
    <definedName name="_____________BTC3" localSheetId="7">#REF!</definedName>
    <definedName name="_____________BTC3" localSheetId="0">#REF!</definedName>
    <definedName name="_____________BTC3">#REF!</definedName>
    <definedName name="_____________BTC4" localSheetId="2">#REF!</definedName>
    <definedName name="_____________BTC4" localSheetId="7">#REF!</definedName>
    <definedName name="_____________BTC4" localSheetId="0">#REF!</definedName>
    <definedName name="_____________BTC4">#REF!</definedName>
    <definedName name="_____________BTC5" localSheetId="2">#REF!</definedName>
    <definedName name="_____________BTC5" localSheetId="7">#REF!</definedName>
    <definedName name="_____________BTC5" localSheetId="0">#REF!</definedName>
    <definedName name="_____________BTC5">#REF!</definedName>
    <definedName name="_____________BTC6" localSheetId="2">#REF!</definedName>
    <definedName name="_____________BTC6" localSheetId="7">#REF!</definedName>
    <definedName name="_____________BTC6" localSheetId="0">#REF!</definedName>
    <definedName name="_____________BTC6">#REF!</definedName>
    <definedName name="_____________BTC7" localSheetId="2">#REF!</definedName>
    <definedName name="_____________BTC7" localSheetId="7">#REF!</definedName>
    <definedName name="_____________BTC7" localSheetId="0">#REF!</definedName>
    <definedName name="_____________BTC7">#REF!</definedName>
    <definedName name="_____________BTC8" localSheetId="2">#REF!</definedName>
    <definedName name="_____________BTC8" localSheetId="7">#REF!</definedName>
    <definedName name="_____________BTC8" localSheetId="0">#REF!</definedName>
    <definedName name="_____________BTC8">#REF!</definedName>
    <definedName name="_____________BTC9" localSheetId="2">#REF!</definedName>
    <definedName name="_____________BTC9" localSheetId="7">#REF!</definedName>
    <definedName name="_____________BTC9" localSheetId="0">#REF!</definedName>
    <definedName name="_____________BTC9">#REF!</definedName>
    <definedName name="_____________BTR1" localSheetId="2">#REF!</definedName>
    <definedName name="_____________BTR1" localSheetId="7">#REF!</definedName>
    <definedName name="_____________BTR1" localSheetId="0">#REF!</definedName>
    <definedName name="_____________BTR1">#REF!</definedName>
    <definedName name="_____________BTR10" localSheetId="2">#REF!</definedName>
    <definedName name="_____________BTR10" localSheetId="7">#REF!</definedName>
    <definedName name="_____________BTR10" localSheetId="0">#REF!</definedName>
    <definedName name="_____________BTR10">#REF!</definedName>
    <definedName name="_____________BTR11" localSheetId="2">#REF!</definedName>
    <definedName name="_____________BTR11" localSheetId="7">#REF!</definedName>
    <definedName name="_____________BTR11" localSheetId="0">#REF!</definedName>
    <definedName name="_____________BTR11">#REF!</definedName>
    <definedName name="_____________BTR12" localSheetId="2">#REF!</definedName>
    <definedName name="_____________BTR12" localSheetId="7">#REF!</definedName>
    <definedName name="_____________BTR12" localSheetId="0">#REF!</definedName>
    <definedName name="_____________BTR12">#REF!</definedName>
    <definedName name="_____________BTR13" localSheetId="2">#REF!</definedName>
    <definedName name="_____________BTR13" localSheetId="7">#REF!</definedName>
    <definedName name="_____________BTR13" localSheetId="0">#REF!</definedName>
    <definedName name="_____________BTR13">#REF!</definedName>
    <definedName name="_____________BTR14" localSheetId="2">#REF!</definedName>
    <definedName name="_____________BTR14" localSheetId="7">#REF!</definedName>
    <definedName name="_____________BTR14" localSheetId="0">#REF!</definedName>
    <definedName name="_____________BTR14">#REF!</definedName>
    <definedName name="_____________BTR15" localSheetId="2">#REF!</definedName>
    <definedName name="_____________BTR15" localSheetId="7">#REF!</definedName>
    <definedName name="_____________BTR15" localSheetId="0">#REF!</definedName>
    <definedName name="_____________BTR15">#REF!</definedName>
    <definedName name="_____________BTR16" localSheetId="2">#REF!</definedName>
    <definedName name="_____________BTR16" localSheetId="7">#REF!</definedName>
    <definedName name="_____________BTR16" localSheetId="0">#REF!</definedName>
    <definedName name="_____________BTR16">#REF!</definedName>
    <definedName name="_____________BTR17" localSheetId="2">#REF!</definedName>
    <definedName name="_____________BTR17" localSheetId="7">#REF!</definedName>
    <definedName name="_____________BTR17" localSheetId="0">#REF!</definedName>
    <definedName name="_____________BTR17">#REF!</definedName>
    <definedName name="_____________BTR18" localSheetId="2">#REF!</definedName>
    <definedName name="_____________BTR18" localSheetId="7">#REF!</definedName>
    <definedName name="_____________BTR18" localSheetId="0">#REF!</definedName>
    <definedName name="_____________BTR18">#REF!</definedName>
    <definedName name="_____________BTR19" localSheetId="2">#REF!</definedName>
    <definedName name="_____________BTR19" localSheetId="7">#REF!</definedName>
    <definedName name="_____________BTR19" localSheetId="0">#REF!</definedName>
    <definedName name="_____________BTR19">#REF!</definedName>
    <definedName name="_____________BTR2" localSheetId="2">#REF!</definedName>
    <definedName name="_____________BTR2" localSheetId="7">#REF!</definedName>
    <definedName name="_____________BTR2" localSheetId="0">#REF!</definedName>
    <definedName name="_____________BTR2">#REF!</definedName>
    <definedName name="_____________BTR20" localSheetId="2">#REF!</definedName>
    <definedName name="_____________BTR20" localSheetId="7">#REF!</definedName>
    <definedName name="_____________BTR20" localSheetId="0">#REF!</definedName>
    <definedName name="_____________BTR20">#REF!</definedName>
    <definedName name="_____________BTR21" localSheetId="2">#REF!</definedName>
    <definedName name="_____________BTR21" localSheetId="7">#REF!</definedName>
    <definedName name="_____________BTR21" localSheetId="0">#REF!</definedName>
    <definedName name="_____________BTR21">#REF!</definedName>
    <definedName name="_____________BTR22" localSheetId="2">#REF!</definedName>
    <definedName name="_____________BTR22" localSheetId="7">#REF!</definedName>
    <definedName name="_____________BTR22" localSheetId="0">#REF!</definedName>
    <definedName name="_____________BTR22">#REF!</definedName>
    <definedName name="_____________BTR23" localSheetId="2">#REF!</definedName>
    <definedName name="_____________BTR23" localSheetId="7">#REF!</definedName>
    <definedName name="_____________BTR23" localSheetId="0">#REF!</definedName>
    <definedName name="_____________BTR23">#REF!</definedName>
    <definedName name="_____________BTR24" localSheetId="2">#REF!</definedName>
    <definedName name="_____________BTR24" localSheetId="7">#REF!</definedName>
    <definedName name="_____________BTR24" localSheetId="0">#REF!</definedName>
    <definedName name="_____________BTR24">#REF!</definedName>
    <definedName name="_____________BTR3" localSheetId="2">#REF!</definedName>
    <definedName name="_____________BTR3" localSheetId="7">#REF!</definedName>
    <definedName name="_____________BTR3" localSheetId="0">#REF!</definedName>
    <definedName name="_____________BTR3">#REF!</definedName>
    <definedName name="_____________BTR4" localSheetId="2">#REF!</definedName>
    <definedName name="_____________BTR4" localSheetId="7">#REF!</definedName>
    <definedName name="_____________BTR4" localSheetId="0">#REF!</definedName>
    <definedName name="_____________BTR4">#REF!</definedName>
    <definedName name="_____________BTR5" localSheetId="2">#REF!</definedName>
    <definedName name="_____________BTR5" localSheetId="7">#REF!</definedName>
    <definedName name="_____________BTR5" localSheetId="0">#REF!</definedName>
    <definedName name="_____________BTR5">#REF!</definedName>
    <definedName name="_____________BTR6" localSheetId="2">#REF!</definedName>
    <definedName name="_____________BTR6" localSheetId="7">#REF!</definedName>
    <definedName name="_____________BTR6" localSheetId="0">#REF!</definedName>
    <definedName name="_____________BTR6">#REF!</definedName>
    <definedName name="_____________BTR7" localSheetId="2">#REF!</definedName>
    <definedName name="_____________BTR7" localSheetId="7">#REF!</definedName>
    <definedName name="_____________BTR7" localSheetId="0">#REF!</definedName>
    <definedName name="_____________BTR7">#REF!</definedName>
    <definedName name="_____________BTR8" localSheetId="2">#REF!</definedName>
    <definedName name="_____________BTR8" localSheetId="7">#REF!</definedName>
    <definedName name="_____________BTR8" localSheetId="0">#REF!</definedName>
    <definedName name="_____________BTR8">#REF!</definedName>
    <definedName name="_____________BTR9" localSheetId="2">#REF!</definedName>
    <definedName name="_____________BTR9" localSheetId="7">#REF!</definedName>
    <definedName name="_____________BTR9" localSheetId="0">#REF!</definedName>
    <definedName name="_____________BTR9">#REF!</definedName>
    <definedName name="_____________BTS1" localSheetId="2">#REF!</definedName>
    <definedName name="_____________BTS1" localSheetId="7">#REF!</definedName>
    <definedName name="_____________BTS1" localSheetId="0">#REF!</definedName>
    <definedName name="_____________BTS1">#REF!</definedName>
    <definedName name="_____________BTS10" localSheetId="2">#REF!</definedName>
    <definedName name="_____________BTS10" localSheetId="7">#REF!</definedName>
    <definedName name="_____________BTS10" localSheetId="0">#REF!</definedName>
    <definedName name="_____________BTS10">#REF!</definedName>
    <definedName name="_____________BTS11" localSheetId="2">#REF!</definedName>
    <definedName name="_____________BTS11" localSheetId="7">#REF!</definedName>
    <definedName name="_____________BTS11" localSheetId="0">#REF!</definedName>
    <definedName name="_____________BTS11">#REF!</definedName>
    <definedName name="_____________BTS12" localSheetId="2">#REF!</definedName>
    <definedName name="_____________BTS12" localSheetId="7">#REF!</definedName>
    <definedName name="_____________BTS12" localSheetId="0">#REF!</definedName>
    <definedName name="_____________BTS12">#REF!</definedName>
    <definedName name="_____________BTS13" localSheetId="2">#REF!</definedName>
    <definedName name="_____________BTS13" localSheetId="7">#REF!</definedName>
    <definedName name="_____________BTS13" localSheetId="0">#REF!</definedName>
    <definedName name="_____________BTS13">#REF!</definedName>
    <definedName name="_____________BTS14" localSheetId="2">#REF!</definedName>
    <definedName name="_____________BTS14" localSheetId="7">#REF!</definedName>
    <definedName name="_____________BTS14" localSheetId="0">#REF!</definedName>
    <definedName name="_____________BTS14">#REF!</definedName>
    <definedName name="_____________BTS15" localSheetId="2">#REF!</definedName>
    <definedName name="_____________BTS15" localSheetId="7">#REF!</definedName>
    <definedName name="_____________BTS15" localSheetId="0">#REF!</definedName>
    <definedName name="_____________BTS15">#REF!</definedName>
    <definedName name="_____________BTS16" localSheetId="2">#REF!</definedName>
    <definedName name="_____________BTS16" localSheetId="7">#REF!</definedName>
    <definedName name="_____________BTS16" localSheetId="0">#REF!</definedName>
    <definedName name="_____________BTS16">#REF!</definedName>
    <definedName name="_____________BTS17" localSheetId="2">#REF!</definedName>
    <definedName name="_____________BTS17" localSheetId="7">#REF!</definedName>
    <definedName name="_____________BTS17" localSheetId="0">#REF!</definedName>
    <definedName name="_____________BTS17">#REF!</definedName>
    <definedName name="_____________BTS18" localSheetId="2">#REF!</definedName>
    <definedName name="_____________BTS18" localSheetId="7">#REF!</definedName>
    <definedName name="_____________BTS18" localSheetId="0">#REF!</definedName>
    <definedName name="_____________BTS18">#REF!</definedName>
    <definedName name="_____________BTS19" localSheetId="2">#REF!</definedName>
    <definedName name="_____________BTS19" localSheetId="7">#REF!</definedName>
    <definedName name="_____________BTS19" localSheetId="0">#REF!</definedName>
    <definedName name="_____________BTS19">#REF!</definedName>
    <definedName name="_____________BTS2" localSheetId="2">#REF!</definedName>
    <definedName name="_____________BTS2" localSheetId="7">#REF!</definedName>
    <definedName name="_____________BTS2" localSheetId="0">#REF!</definedName>
    <definedName name="_____________BTS2">#REF!</definedName>
    <definedName name="_____________BTS20" localSheetId="2">#REF!</definedName>
    <definedName name="_____________BTS20" localSheetId="7">#REF!</definedName>
    <definedName name="_____________BTS20" localSheetId="0">#REF!</definedName>
    <definedName name="_____________BTS20">#REF!</definedName>
    <definedName name="_____________BTS21" localSheetId="2">#REF!</definedName>
    <definedName name="_____________BTS21" localSheetId="7">#REF!</definedName>
    <definedName name="_____________BTS21" localSheetId="0">#REF!</definedName>
    <definedName name="_____________BTS21">#REF!</definedName>
    <definedName name="_____________BTS22" localSheetId="2">#REF!</definedName>
    <definedName name="_____________BTS22" localSheetId="7">#REF!</definedName>
    <definedName name="_____________BTS22" localSheetId="0">#REF!</definedName>
    <definedName name="_____________BTS22">#REF!</definedName>
    <definedName name="_____________BTS23" localSheetId="2">#REF!</definedName>
    <definedName name="_____________BTS23" localSheetId="7">#REF!</definedName>
    <definedName name="_____________BTS23" localSheetId="0">#REF!</definedName>
    <definedName name="_____________BTS23">#REF!</definedName>
    <definedName name="_____________BTS24" localSheetId="2">#REF!</definedName>
    <definedName name="_____________BTS24" localSheetId="7">#REF!</definedName>
    <definedName name="_____________BTS24" localSheetId="0">#REF!</definedName>
    <definedName name="_____________BTS24">#REF!</definedName>
    <definedName name="_____________BTS3" localSheetId="2">#REF!</definedName>
    <definedName name="_____________BTS3" localSheetId="7">#REF!</definedName>
    <definedName name="_____________BTS3" localSheetId="0">#REF!</definedName>
    <definedName name="_____________BTS3">#REF!</definedName>
    <definedName name="_____________BTS4" localSheetId="2">#REF!</definedName>
    <definedName name="_____________BTS4" localSheetId="7">#REF!</definedName>
    <definedName name="_____________BTS4" localSheetId="0">#REF!</definedName>
    <definedName name="_____________BTS4">#REF!</definedName>
    <definedName name="_____________BTS5" localSheetId="2">#REF!</definedName>
    <definedName name="_____________BTS5" localSheetId="7">#REF!</definedName>
    <definedName name="_____________BTS5" localSheetId="0">#REF!</definedName>
    <definedName name="_____________BTS5">#REF!</definedName>
    <definedName name="_____________BTS6" localSheetId="2">#REF!</definedName>
    <definedName name="_____________BTS6" localSheetId="7">#REF!</definedName>
    <definedName name="_____________BTS6" localSheetId="0">#REF!</definedName>
    <definedName name="_____________BTS6">#REF!</definedName>
    <definedName name="_____________BTS7" localSheetId="2">#REF!</definedName>
    <definedName name="_____________BTS7" localSheetId="7">#REF!</definedName>
    <definedName name="_____________BTS7" localSheetId="0">#REF!</definedName>
    <definedName name="_____________BTS7">#REF!</definedName>
    <definedName name="_____________BTS8" localSheetId="2">#REF!</definedName>
    <definedName name="_____________BTS8" localSheetId="7">#REF!</definedName>
    <definedName name="_____________BTS8" localSheetId="0">#REF!</definedName>
    <definedName name="_____________BTS8">#REF!</definedName>
    <definedName name="_____________BTS9" localSheetId="2">#REF!</definedName>
    <definedName name="_____________BTS9" localSheetId="7">#REF!</definedName>
    <definedName name="_____________BTS9" localSheetId="0">#REF!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 localSheetId="2">[17]Data!#REF!</definedName>
    <definedName name="_____________G120907" localSheetId="7">[17]Data!#REF!</definedName>
    <definedName name="_____________G120907" localSheetId="0">[17]Data!#REF!</definedName>
    <definedName name="_____________G120907">[17]Data!#REF!</definedName>
    <definedName name="_____________GBS11">NA()</definedName>
    <definedName name="_____________GBS110" localSheetId="2">#REF!</definedName>
    <definedName name="_____________GBS110" localSheetId="7">#REF!</definedName>
    <definedName name="_____________GBS110" localSheetId="0">#REF!</definedName>
    <definedName name="_____________GBS110">#REF!</definedName>
    <definedName name="_____________GBS111" localSheetId="2">#REF!</definedName>
    <definedName name="_____________GBS111" localSheetId="7">#REF!</definedName>
    <definedName name="_____________GBS111" localSheetId="0">#REF!</definedName>
    <definedName name="_____________GBS111">#REF!</definedName>
    <definedName name="_____________GBS112" localSheetId="2">#REF!</definedName>
    <definedName name="_____________GBS112" localSheetId="7">#REF!</definedName>
    <definedName name="_____________GBS112" localSheetId="0">#REF!</definedName>
    <definedName name="_____________GBS112">#REF!</definedName>
    <definedName name="_____________GBS113" localSheetId="2">#REF!</definedName>
    <definedName name="_____________GBS113" localSheetId="7">#REF!</definedName>
    <definedName name="_____________GBS113" localSheetId="0">#REF!</definedName>
    <definedName name="_____________GBS113">#REF!</definedName>
    <definedName name="_____________GBS114" localSheetId="2">#REF!</definedName>
    <definedName name="_____________GBS114" localSheetId="7">#REF!</definedName>
    <definedName name="_____________GBS114" localSheetId="0">#REF!</definedName>
    <definedName name="_____________GBS114">#REF!</definedName>
    <definedName name="_____________GBS115" localSheetId="2">#REF!</definedName>
    <definedName name="_____________GBS115" localSheetId="7">#REF!</definedName>
    <definedName name="_____________GBS115" localSheetId="0">#REF!</definedName>
    <definedName name="_____________GBS115">#REF!</definedName>
    <definedName name="_____________GBS116" localSheetId="2">#REF!</definedName>
    <definedName name="_____________GBS116" localSheetId="7">#REF!</definedName>
    <definedName name="_____________GBS116" localSheetId="0">#REF!</definedName>
    <definedName name="_____________GBS116">#REF!</definedName>
    <definedName name="_____________GBS117" localSheetId="2">#REF!</definedName>
    <definedName name="_____________GBS117" localSheetId="7">#REF!</definedName>
    <definedName name="_____________GBS117" localSheetId="0">#REF!</definedName>
    <definedName name="_____________GBS117">#REF!</definedName>
    <definedName name="_____________GBS118" localSheetId="2">#REF!</definedName>
    <definedName name="_____________GBS118" localSheetId="7">#REF!</definedName>
    <definedName name="_____________GBS118" localSheetId="0">#REF!</definedName>
    <definedName name="_____________GBS118">#REF!</definedName>
    <definedName name="_____________GBS119" localSheetId="2">#REF!</definedName>
    <definedName name="_____________GBS119" localSheetId="7">#REF!</definedName>
    <definedName name="_____________GBS119" localSheetId="0">#REF!</definedName>
    <definedName name="_____________GBS119">#REF!</definedName>
    <definedName name="_____________GBS12" localSheetId="2">#REF!</definedName>
    <definedName name="_____________GBS12" localSheetId="7">#REF!</definedName>
    <definedName name="_____________GBS12" localSheetId="0">#REF!</definedName>
    <definedName name="_____________GBS12">#REF!</definedName>
    <definedName name="_____________GBS120" localSheetId="2">#REF!</definedName>
    <definedName name="_____________GBS120" localSheetId="7">#REF!</definedName>
    <definedName name="_____________GBS120" localSheetId="0">#REF!</definedName>
    <definedName name="_____________GBS120">#REF!</definedName>
    <definedName name="_____________GBS121" localSheetId="2">#REF!</definedName>
    <definedName name="_____________GBS121" localSheetId="7">#REF!</definedName>
    <definedName name="_____________GBS121" localSheetId="0">#REF!</definedName>
    <definedName name="_____________GBS121">#REF!</definedName>
    <definedName name="_____________GBS122" localSheetId="2">#REF!</definedName>
    <definedName name="_____________GBS122" localSheetId="7">#REF!</definedName>
    <definedName name="_____________GBS122" localSheetId="0">#REF!</definedName>
    <definedName name="_____________GBS122">#REF!</definedName>
    <definedName name="_____________GBS123" localSheetId="2">#REF!</definedName>
    <definedName name="_____________GBS123" localSheetId="7">#REF!</definedName>
    <definedName name="_____________GBS123" localSheetId="0">#REF!</definedName>
    <definedName name="_____________GBS123">#REF!</definedName>
    <definedName name="_____________GBS124" localSheetId="2">#REF!</definedName>
    <definedName name="_____________GBS124" localSheetId="7">#REF!</definedName>
    <definedName name="_____________GBS124" localSheetId="0">#REF!</definedName>
    <definedName name="_____________GBS124">#REF!</definedName>
    <definedName name="_____________GBS13" localSheetId="2">#REF!</definedName>
    <definedName name="_____________GBS13" localSheetId="7">#REF!</definedName>
    <definedName name="_____________GBS13" localSheetId="0">#REF!</definedName>
    <definedName name="_____________GBS13">#REF!</definedName>
    <definedName name="_____________GBS14" localSheetId="2">#REF!</definedName>
    <definedName name="_____________GBS14" localSheetId="7">#REF!</definedName>
    <definedName name="_____________GBS14" localSheetId="0">#REF!</definedName>
    <definedName name="_____________GBS14">#REF!</definedName>
    <definedName name="_____________GBS15" localSheetId="2">#REF!</definedName>
    <definedName name="_____________GBS15" localSheetId="7">#REF!</definedName>
    <definedName name="_____________GBS15" localSheetId="0">#REF!</definedName>
    <definedName name="_____________GBS15">#REF!</definedName>
    <definedName name="_____________GBS16" localSheetId="2">#REF!</definedName>
    <definedName name="_____________GBS16" localSheetId="7">#REF!</definedName>
    <definedName name="_____________GBS16" localSheetId="0">#REF!</definedName>
    <definedName name="_____________GBS16">#REF!</definedName>
    <definedName name="_____________GBS17" localSheetId="2">#REF!</definedName>
    <definedName name="_____________GBS17" localSheetId="7">#REF!</definedName>
    <definedName name="_____________GBS17" localSheetId="0">#REF!</definedName>
    <definedName name="_____________GBS17">#REF!</definedName>
    <definedName name="_____________GBS18" localSheetId="2">#REF!</definedName>
    <definedName name="_____________GBS18" localSheetId="7">#REF!</definedName>
    <definedName name="_____________GBS18" localSheetId="0">#REF!</definedName>
    <definedName name="_____________GBS18">#REF!</definedName>
    <definedName name="_____________GBS19" localSheetId="2">#REF!</definedName>
    <definedName name="_____________GBS19" localSheetId="7">#REF!</definedName>
    <definedName name="_____________GBS19" localSheetId="0">#REF!</definedName>
    <definedName name="_____________GBS19">#REF!</definedName>
    <definedName name="_____________GBS21" localSheetId="2">#REF!</definedName>
    <definedName name="_____________GBS21" localSheetId="7">#REF!</definedName>
    <definedName name="_____________GBS21" localSheetId="0">#REF!</definedName>
    <definedName name="_____________GBS21">#REF!</definedName>
    <definedName name="_____________GBS210" localSheetId="2">#REF!</definedName>
    <definedName name="_____________GBS210" localSheetId="7">#REF!</definedName>
    <definedName name="_____________GBS210" localSheetId="0">#REF!</definedName>
    <definedName name="_____________GBS210">#REF!</definedName>
    <definedName name="_____________GBS211" localSheetId="2">#REF!</definedName>
    <definedName name="_____________GBS211" localSheetId="7">#REF!</definedName>
    <definedName name="_____________GBS211" localSheetId="0">#REF!</definedName>
    <definedName name="_____________GBS211">#REF!</definedName>
    <definedName name="_____________GBS212" localSheetId="2">#REF!</definedName>
    <definedName name="_____________GBS212" localSheetId="7">#REF!</definedName>
    <definedName name="_____________GBS212" localSheetId="0">#REF!</definedName>
    <definedName name="_____________GBS212">#REF!</definedName>
    <definedName name="_____________GBS213" localSheetId="2">#REF!</definedName>
    <definedName name="_____________GBS213" localSheetId="7">#REF!</definedName>
    <definedName name="_____________GBS213" localSheetId="0">#REF!</definedName>
    <definedName name="_____________GBS213">#REF!</definedName>
    <definedName name="_____________GBS214" localSheetId="2">#REF!</definedName>
    <definedName name="_____________GBS214" localSheetId="7">#REF!</definedName>
    <definedName name="_____________GBS214" localSheetId="0">#REF!</definedName>
    <definedName name="_____________GBS214">#REF!</definedName>
    <definedName name="_____________GBS215" localSheetId="2">#REF!</definedName>
    <definedName name="_____________GBS215" localSheetId="7">#REF!</definedName>
    <definedName name="_____________GBS215" localSheetId="0">#REF!</definedName>
    <definedName name="_____________GBS215">#REF!</definedName>
    <definedName name="_____________GBS216" localSheetId="2">#REF!</definedName>
    <definedName name="_____________GBS216" localSheetId="7">#REF!</definedName>
    <definedName name="_____________GBS216" localSheetId="0">#REF!</definedName>
    <definedName name="_____________GBS216">#REF!</definedName>
    <definedName name="_____________GBS217" localSheetId="2">#REF!</definedName>
    <definedName name="_____________GBS217" localSheetId="7">#REF!</definedName>
    <definedName name="_____________GBS217" localSheetId="0">#REF!</definedName>
    <definedName name="_____________GBS217">#REF!</definedName>
    <definedName name="_____________GBS218" localSheetId="2">#REF!</definedName>
    <definedName name="_____________GBS218" localSheetId="7">#REF!</definedName>
    <definedName name="_____________GBS218" localSheetId="0">#REF!</definedName>
    <definedName name="_____________GBS218">#REF!</definedName>
    <definedName name="_____________GBS219" localSheetId="2">#REF!</definedName>
    <definedName name="_____________GBS219" localSheetId="7">#REF!</definedName>
    <definedName name="_____________GBS219" localSheetId="0">#REF!</definedName>
    <definedName name="_____________GBS219">#REF!</definedName>
    <definedName name="_____________GBS22" localSheetId="2">#REF!</definedName>
    <definedName name="_____________GBS22" localSheetId="7">#REF!</definedName>
    <definedName name="_____________GBS22" localSheetId="0">#REF!</definedName>
    <definedName name="_____________GBS22">#REF!</definedName>
    <definedName name="_____________GBS220" localSheetId="2">#REF!</definedName>
    <definedName name="_____________GBS220" localSheetId="7">#REF!</definedName>
    <definedName name="_____________GBS220" localSheetId="0">#REF!</definedName>
    <definedName name="_____________GBS220">#REF!</definedName>
    <definedName name="_____________GBS221" localSheetId="2">#REF!</definedName>
    <definedName name="_____________GBS221" localSheetId="7">#REF!</definedName>
    <definedName name="_____________GBS221" localSheetId="0">#REF!</definedName>
    <definedName name="_____________GBS221">#REF!</definedName>
    <definedName name="_____________GBS222" localSheetId="2">#REF!</definedName>
    <definedName name="_____________GBS222" localSheetId="7">#REF!</definedName>
    <definedName name="_____________GBS222" localSheetId="0">#REF!</definedName>
    <definedName name="_____________GBS222">#REF!</definedName>
    <definedName name="_____________GBS223" localSheetId="2">#REF!</definedName>
    <definedName name="_____________GBS223" localSheetId="7">#REF!</definedName>
    <definedName name="_____________GBS223" localSheetId="0">#REF!</definedName>
    <definedName name="_____________GBS223">#REF!</definedName>
    <definedName name="_____________GBS224" localSheetId="2">#REF!</definedName>
    <definedName name="_____________GBS224" localSheetId="7">#REF!</definedName>
    <definedName name="_____________GBS224" localSheetId="0">#REF!</definedName>
    <definedName name="_____________GBS224">#REF!</definedName>
    <definedName name="_____________GBS23" localSheetId="2">#REF!</definedName>
    <definedName name="_____________GBS23" localSheetId="7">#REF!</definedName>
    <definedName name="_____________GBS23" localSheetId="0">#REF!</definedName>
    <definedName name="_____________GBS23">#REF!</definedName>
    <definedName name="_____________GBS24" localSheetId="2">#REF!</definedName>
    <definedName name="_____________GBS24" localSheetId="7">#REF!</definedName>
    <definedName name="_____________GBS24" localSheetId="0">#REF!</definedName>
    <definedName name="_____________GBS24">#REF!</definedName>
    <definedName name="_____________GBS25" localSheetId="2">#REF!</definedName>
    <definedName name="_____________GBS25" localSheetId="7">#REF!</definedName>
    <definedName name="_____________GBS25" localSheetId="0">#REF!</definedName>
    <definedName name="_____________GBS25">#REF!</definedName>
    <definedName name="_____________GBS26" localSheetId="2">#REF!</definedName>
    <definedName name="_____________GBS26" localSheetId="7">#REF!</definedName>
    <definedName name="_____________GBS26" localSheetId="0">#REF!</definedName>
    <definedName name="_____________GBS26">#REF!</definedName>
    <definedName name="_____________GBS27" localSheetId="2">#REF!</definedName>
    <definedName name="_____________GBS27" localSheetId="7">#REF!</definedName>
    <definedName name="_____________GBS27" localSheetId="0">#REF!</definedName>
    <definedName name="_____________GBS27">#REF!</definedName>
    <definedName name="_____________GBS28" localSheetId="2">#REF!</definedName>
    <definedName name="_____________GBS28" localSheetId="7">#REF!</definedName>
    <definedName name="_____________GBS28" localSheetId="0">#REF!</definedName>
    <definedName name="_____________GBS28">#REF!</definedName>
    <definedName name="_____________GBS29" localSheetId="2">#REF!</definedName>
    <definedName name="_____________GBS29" localSheetId="7">#REF!</definedName>
    <definedName name="_____________GBS29" localSheetId="0">#REF!</definedName>
    <definedName name="_____________GBS29">#REF!</definedName>
    <definedName name="_____________imp1">[11]DATA_PRG!$H$245</definedName>
    <definedName name="_____________knr2" localSheetId="2">#REF!</definedName>
    <definedName name="_____________knr2" localSheetId="7">#REF!</definedName>
    <definedName name="_____________knr2" localSheetId="0">#REF!</definedName>
    <definedName name="_____________knr2">#REF!</definedName>
    <definedName name="_____________l1">[3]leads!$A$3:$E$108</definedName>
    <definedName name="_____________l12" localSheetId="2">#REF!</definedName>
    <definedName name="_____________l12" localSheetId="7">#REF!</definedName>
    <definedName name="_____________l12" localSheetId="0">#REF!</definedName>
    <definedName name="_____________l12">#REF!</definedName>
    <definedName name="_____________l2">[2]r!$F$29</definedName>
    <definedName name="_____________l3" localSheetId="2">#REF!</definedName>
    <definedName name="_____________l3" localSheetId="7">#REF!</definedName>
    <definedName name="_____________l3" localSheetId="0">#REF!</definedName>
    <definedName name="_____________l3">#REF!</definedName>
    <definedName name="_____________l4">[4]Sheet1!$W$2:$Y$103</definedName>
    <definedName name="_____________l5" localSheetId="2">#REF!</definedName>
    <definedName name="_____________l5" localSheetId="7">#REF!</definedName>
    <definedName name="_____________l5" localSheetId="0">#REF!</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 localSheetId="2">#REF!</definedName>
    <definedName name="_____________lj600" localSheetId="7">#REF!</definedName>
    <definedName name="_____________lj600" localSheetId="0">#REF!</definedName>
    <definedName name="_____________lj600">#REF!</definedName>
    <definedName name="_____________lj900" localSheetId="2">#REF!</definedName>
    <definedName name="_____________lj900" localSheetId="7">#REF!</definedName>
    <definedName name="_____________lj900" localSheetId="0">#REF!</definedName>
    <definedName name="_____________lj900">#REF!</definedName>
    <definedName name="_____________LL3" localSheetId="2">#REF!</definedName>
    <definedName name="_____________LL3" localSheetId="7">#REF!</definedName>
    <definedName name="_____________LL3" localSheetId="0">#REF!</definedName>
    <definedName name="_____________LL3">#REF!</definedName>
    <definedName name="_____________LSO24" localSheetId="2">[10]Lead!#REF!</definedName>
    <definedName name="_____________LSO24" localSheetId="7">[10]Lead!#REF!</definedName>
    <definedName name="_____________LSO24" localSheetId="0">[10]Lead!#REF!</definedName>
    <definedName name="_____________LSO24">[10]Lead!#REF!</definedName>
    <definedName name="_____________MA1" localSheetId="2">#REF!</definedName>
    <definedName name="_____________MA1" localSheetId="7">#REF!</definedName>
    <definedName name="_____________MA1" localSheetId="0">#REF!</definedName>
    <definedName name="_____________MA1">#REF!</definedName>
    <definedName name="_____________MA2" localSheetId="2">#REF!</definedName>
    <definedName name="_____________MA2" localSheetId="7">#REF!</definedName>
    <definedName name="_____________MA2" localSheetId="0">#REF!</definedName>
    <definedName name="_____________MA2">#REF!</definedName>
    <definedName name="_____________me12">NA()</definedName>
    <definedName name="_____________Met22" localSheetId="2">#REF!</definedName>
    <definedName name="_____________Met22" localSheetId="7">#REF!</definedName>
    <definedName name="_____________Met22" localSheetId="0">#REF!</definedName>
    <definedName name="_____________Met22">#REF!</definedName>
    <definedName name="_____________Met45" localSheetId="2">#REF!</definedName>
    <definedName name="_____________Met45" localSheetId="7">#REF!</definedName>
    <definedName name="_____________Met45" localSheetId="0">#REF!</definedName>
    <definedName name="_____________Met45">#REF!</definedName>
    <definedName name="_____________MEt55" localSheetId="2">#REF!</definedName>
    <definedName name="_____________MEt55" localSheetId="7">#REF!</definedName>
    <definedName name="_____________MEt55" localSheetId="0">#REF!</definedName>
    <definedName name="_____________MEt55">#REF!</definedName>
    <definedName name="_____________Met63" localSheetId="2">#REF!</definedName>
    <definedName name="_____________Met63" localSheetId="7">#REF!</definedName>
    <definedName name="_____________Met63" localSheetId="0">#REF!</definedName>
    <definedName name="_____________Met63">#REF!</definedName>
    <definedName name="_____________ML21" localSheetId="2">#REF!</definedName>
    <definedName name="_____________ML21" localSheetId="7">#REF!</definedName>
    <definedName name="_____________ML21" localSheetId="0">#REF!</definedName>
    <definedName name="_____________ML21">#REF!</definedName>
    <definedName name="_____________ML210" localSheetId="2">#REF!</definedName>
    <definedName name="_____________ML210" localSheetId="7">#REF!</definedName>
    <definedName name="_____________ML210" localSheetId="0">#REF!</definedName>
    <definedName name="_____________ML210">#REF!</definedName>
    <definedName name="_____________ML211" localSheetId="2">#REF!</definedName>
    <definedName name="_____________ML211" localSheetId="7">#REF!</definedName>
    <definedName name="_____________ML211" localSheetId="0">#REF!</definedName>
    <definedName name="_____________ML211">#REF!</definedName>
    <definedName name="_____________ML212" localSheetId="2">#REF!</definedName>
    <definedName name="_____________ML212" localSheetId="7">#REF!</definedName>
    <definedName name="_____________ML212" localSheetId="0">#REF!</definedName>
    <definedName name="_____________ML212">#REF!</definedName>
    <definedName name="_____________ML213" localSheetId="2">#REF!</definedName>
    <definedName name="_____________ML213" localSheetId="7">#REF!</definedName>
    <definedName name="_____________ML213" localSheetId="0">#REF!</definedName>
    <definedName name="_____________ML213">#REF!</definedName>
    <definedName name="_____________ML214" localSheetId="2">#REF!</definedName>
    <definedName name="_____________ML214" localSheetId="7">#REF!</definedName>
    <definedName name="_____________ML214" localSheetId="0">#REF!</definedName>
    <definedName name="_____________ML214">#REF!</definedName>
    <definedName name="_____________ML215" localSheetId="2">#REF!</definedName>
    <definedName name="_____________ML215" localSheetId="7">#REF!</definedName>
    <definedName name="_____________ML215" localSheetId="0">#REF!</definedName>
    <definedName name="_____________ML215">#REF!</definedName>
    <definedName name="_____________ML216" localSheetId="2">#REF!</definedName>
    <definedName name="_____________ML216" localSheetId="7">#REF!</definedName>
    <definedName name="_____________ML216" localSheetId="0">#REF!</definedName>
    <definedName name="_____________ML216">#REF!</definedName>
    <definedName name="_____________ML217" localSheetId="2">#REF!</definedName>
    <definedName name="_____________ML217" localSheetId="7">#REF!</definedName>
    <definedName name="_____________ML217" localSheetId="0">#REF!</definedName>
    <definedName name="_____________ML217">#REF!</definedName>
    <definedName name="_____________ML218" localSheetId="2">#REF!</definedName>
    <definedName name="_____________ML218" localSheetId="7">#REF!</definedName>
    <definedName name="_____________ML218" localSheetId="0">#REF!</definedName>
    <definedName name="_____________ML218">#REF!</definedName>
    <definedName name="_____________ML219" localSheetId="2">#REF!</definedName>
    <definedName name="_____________ML219" localSheetId="7">#REF!</definedName>
    <definedName name="_____________ML219" localSheetId="0">#REF!</definedName>
    <definedName name="_____________ML219">#REF!</definedName>
    <definedName name="_____________ML22" localSheetId="2">#REF!</definedName>
    <definedName name="_____________ML22" localSheetId="7">#REF!</definedName>
    <definedName name="_____________ML22" localSheetId="0">#REF!</definedName>
    <definedName name="_____________ML22">#REF!</definedName>
    <definedName name="_____________ML220" localSheetId="2">#REF!</definedName>
    <definedName name="_____________ML220" localSheetId="7">#REF!</definedName>
    <definedName name="_____________ML220" localSheetId="0">#REF!</definedName>
    <definedName name="_____________ML220">#REF!</definedName>
    <definedName name="_____________ML221" localSheetId="2">#REF!</definedName>
    <definedName name="_____________ML221" localSheetId="7">#REF!</definedName>
    <definedName name="_____________ML221" localSheetId="0">#REF!</definedName>
    <definedName name="_____________ML221">#REF!</definedName>
    <definedName name="_____________ML222" localSheetId="2">#REF!</definedName>
    <definedName name="_____________ML222" localSheetId="7">#REF!</definedName>
    <definedName name="_____________ML222" localSheetId="0">#REF!</definedName>
    <definedName name="_____________ML222">#REF!</definedName>
    <definedName name="_____________ML223" localSheetId="2">#REF!</definedName>
    <definedName name="_____________ML223" localSheetId="7">#REF!</definedName>
    <definedName name="_____________ML223" localSheetId="0">#REF!</definedName>
    <definedName name="_____________ML223">#REF!</definedName>
    <definedName name="_____________ML224" localSheetId="2">#REF!</definedName>
    <definedName name="_____________ML224" localSheetId="7">#REF!</definedName>
    <definedName name="_____________ML224" localSheetId="0">#REF!</definedName>
    <definedName name="_____________ML224">#REF!</definedName>
    <definedName name="_____________ML23" localSheetId="2">#REF!</definedName>
    <definedName name="_____________ML23" localSheetId="7">#REF!</definedName>
    <definedName name="_____________ML23" localSheetId="0">#REF!</definedName>
    <definedName name="_____________ML23">#REF!</definedName>
    <definedName name="_____________ML24" localSheetId="2">#REF!</definedName>
    <definedName name="_____________ML24" localSheetId="7">#REF!</definedName>
    <definedName name="_____________ML24" localSheetId="0">#REF!</definedName>
    <definedName name="_____________ML24">#REF!</definedName>
    <definedName name="_____________ML25" localSheetId="2">#REF!</definedName>
    <definedName name="_____________ML25" localSheetId="7">#REF!</definedName>
    <definedName name="_____________ML25" localSheetId="0">#REF!</definedName>
    <definedName name="_____________ML25">#REF!</definedName>
    <definedName name="_____________ML26" localSheetId="2">#REF!</definedName>
    <definedName name="_____________ML26" localSheetId="7">#REF!</definedName>
    <definedName name="_____________ML26" localSheetId="0">#REF!</definedName>
    <definedName name="_____________ML26">#REF!</definedName>
    <definedName name="_____________ML27" localSheetId="2">#REF!</definedName>
    <definedName name="_____________ML27" localSheetId="7">#REF!</definedName>
    <definedName name="_____________ML27" localSheetId="0">#REF!</definedName>
    <definedName name="_____________ML27">#REF!</definedName>
    <definedName name="_____________ML28" localSheetId="2">#REF!</definedName>
    <definedName name="_____________ML28" localSheetId="7">#REF!</definedName>
    <definedName name="_____________ML28" localSheetId="0">#REF!</definedName>
    <definedName name="_____________ML28">#REF!</definedName>
    <definedName name="_____________ML29" localSheetId="2">#REF!</definedName>
    <definedName name="_____________ML29" localSheetId="7">#REF!</definedName>
    <definedName name="_____________ML29" localSheetId="0">#REF!</definedName>
    <definedName name="_____________ML29">#REF!</definedName>
    <definedName name="_____________ML31" localSheetId="2">#REF!</definedName>
    <definedName name="_____________ML31" localSheetId="7">#REF!</definedName>
    <definedName name="_____________ML31" localSheetId="0">#REF!</definedName>
    <definedName name="_____________ML31">#REF!</definedName>
    <definedName name="_____________ML310" localSheetId="2">#REF!</definedName>
    <definedName name="_____________ML310" localSheetId="7">#REF!</definedName>
    <definedName name="_____________ML310" localSheetId="0">#REF!</definedName>
    <definedName name="_____________ML310">#REF!</definedName>
    <definedName name="_____________ML311" localSheetId="2">#REF!</definedName>
    <definedName name="_____________ML311" localSheetId="7">#REF!</definedName>
    <definedName name="_____________ML311" localSheetId="0">#REF!</definedName>
    <definedName name="_____________ML311">#REF!</definedName>
    <definedName name="_____________ML312" localSheetId="2">#REF!</definedName>
    <definedName name="_____________ML312" localSheetId="7">#REF!</definedName>
    <definedName name="_____________ML312" localSheetId="0">#REF!</definedName>
    <definedName name="_____________ML312">#REF!</definedName>
    <definedName name="_____________ML313" localSheetId="2">#REF!</definedName>
    <definedName name="_____________ML313" localSheetId="7">#REF!</definedName>
    <definedName name="_____________ML313" localSheetId="0">#REF!</definedName>
    <definedName name="_____________ML313">#REF!</definedName>
    <definedName name="_____________ML314" localSheetId="2">#REF!</definedName>
    <definedName name="_____________ML314" localSheetId="7">#REF!</definedName>
    <definedName name="_____________ML314" localSheetId="0">#REF!</definedName>
    <definedName name="_____________ML314">#REF!</definedName>
    <definedName name="_____________ML315" localSheetId="2">#REF!</definedName>
    <definedName name="_____________ML315" localSheetId="7">#REF!</definedName>
    <definedName name="_____________ML315" localSheetId="0">#REF!</definedName>
    <definedName name="_____________ML315">#REF!</definedName>
    <definedName name="_____________ML316" localSheetId="2">#REF!</definedName>
    <definedName name="_____________ML316" localSheetId="7">#REF!</definedName>
    <definedName name="_____________ML316" localSheetId="0">#REF!</definedName>
    <definedName name="_____________ML316">#REF!</definedName>
    <definedName name="_____________ML317" localSheetId="2">#REF!</definedName>
    <definedName name="_____________ML317" localSheetId="7">#REF!</definedName>
    <definedName name="_____________ML317" localSheetId="0">#REF!</definedName>
    <definedName name="_____________ML317">#REF!</definedName>
    <definedName name="_____________ML318" localSheetId="2">#REF!</definedName>
    <definedName name="_____________ML318" localSheetId="7">#REF!</definedName>
    <definedName name="_____________ML318" localSheetId="0">#REF!</definedName>
    <definedName name="_____________ML318">#REF!</definedName>
    <definedName name="_____________ML319" localSheetId="2">#REF!</definedName>
    <definedName name="_____________ML319" localSheetId="7">#REF!</definedName>
    <definedName name="_____________ML319" localSheetId="0">#REF!</definedName>
    <definedName name="_____________ML319">#REF!</definedName>
    <definedName name="_____________ML32" localSheetId="2">#REF!</definedName>
    <definedName name="_____________ML32" localSheetId="7">#REF!</definedName>
    <definedName name="_____________ML32" localSheetId="0">#REF!</definedName>
    <definedName name="_____________ML32">#REF!</definedName>
    <definedName name="_____________ML320" localSheetId="2">#REF!</definedName>
    <definedName name="_____________ML320" localSheetId="7">#REF!</definedName>
    <definedName name="_____________ML320" localSheetId="0">#REF!</definedName>
    <definedName name="_____________ML320">#REF!</definedName>
    <definedName name="_____________ML321" localSheetId="2">#REF!</definedName>
    <definedName name="_____________ML321" localSheetId="7">#REF!</definedName>
    <definedName name="_____________ML321" localSheetId="0">#REF!</definedName>
    <definedName name="_____________ML321">#REF!</definedName>
    <definedName name="_____________ML322" localSheetId="2">#REF!</definedName>
    <definedName name="_____________ML322" localSheetId="7">#REF!</definedName>
    <definedName name="_____________ML322" localSheetId="0">#REF!</definedName>
    <definedName name="_____________ML322">#REF!</definedName>
    <definedName name="_____________ML323" localSheetId="2">#REF!</definedName>
    <definedName name="_____________ML323" localSheetId="7">#REF!</definedName>
    <definedName name="_____________ML323" localSheetId="0">#REF!</definedName>
    <definedName name="_____________ML323">#REF!</definedName>
    <definedName name="_____________ML324" localSheetId="2">#REF!</definedName>
    <definedName name="_____________ML324" localSheetId="7">#REF!</definedName>
    <definedName name="_____________ML324" localSheetId="0">#REF!</definedName>
    <definedName name="_____________ML324">#REF!</definedName>
    <definedName name="_____________ML33" localSheetId="2">#REF!</definedName>
    <definedName name="_____________ML33" localSheetId="7">#REF!</definedName>
    <definedName name="_____________ML33" localSheetId="0">#REF!</definedName>
    <definedName name="_____________ML33">#REF!</definedName>
    <definedName name="_____________ML34" localSheetId="2">#REF!</definedName>
    <definedName name="_____________ML34" localSheetId="7">#REF!</definedName>
    <definedName name="_____________ML34" localSheetId="0">#REF!</definedName>
    <definedName name="_____________ML34">#REF!</definedName>
    <definedName name="_____________ML35" localSheetId="2">#REF!</definedName>
    <definedName name="_____________ML35" localSheetId="7">#REF!</definedName>
    <definedName name="_____________ML35" localSheetId="0">#REF!</definedName>
    <definedName name="_____________ML35">#REF!</definedName>
    <definedName name="_____________ML36" localSheetId="2">#REF!</definedName>
    <definedName name="_____________ML36" localSheetId="7">#REF!</definedName>
    <definedName name="_____________ML36" localSheetId="0">#REF!</definedName>
    <definedName name="_____________ML36">#REF!</definedName>
    <definedName name="_____________ML37" localSheetId="2">#REF!</definedName>
    <definedName name="_____________ML37" localSheetId="7">#REF!</definedName>
    <definedName name="_____________ML37" localSheetId="0">#REF!</definedName>
    <definedName name="_____________ML37">#REF!</definedName>
    <definedName name="_____________ML38" localSheetId="2">#REF!</definedName>
    <definedName name="_____________ML38" localSheetId="7">#REF!</definedName>
    <definedName name="_____________ML38" localSheetId="0">#REF!</definedName>
    <definedName name="_____________ML38">#REF!</definedName>
    <definedName name="_____________ML39" localSheetId="2">#REF!</definedName>
    <definedName name="_____________ML39" localSheetId="7">#REF!</definedName>
    <definedName name="_____________ML39" localSheetId="0">#REF!</definedName>
    <definedName name="_____________ML39">#REF!</definedName>
    <definedName name="_____________ML7" localSheetId="2">#REF!</definedName>
    <definedName name="_____________ML7" localSheetId="7">#REF!</definedName>
    <definedName name="_____________ML7" localSheetId="0">#REF!</definedName>
    <definedName name="_____________ML7">#REF!</definedName>
    <definedName name="_____________ML8" localSheetId="2">#REF!</definedName>
    <definedName name="_____________ML8" localSheetId="7">#REF!</definedName>
    <definedName name="_____________ML8" localSheetId="0">#REF!</definedName>
    <definedName name="_____________ML8">#REF!</definedName>
    <definedName name="_____________ML9" localSheetId="2">#REF!</definedName>
    <definedName name="_____________ML9" localSheetId="7">#REF!</definedName>
    <definedName name="_____________ML9" localSheetId="0">#REF!</definedName>
    <definedName name="_____________ML9">#REF!</definedName>
    <definedName name="_____________mm1">[6]r!$F$4</definedName>
    <definedName name="_____________mm1000" localSheetId="2">#REF!</definedName>
    <definedName name="_____________mm1000" localSheetId="7">#REF!</definedName>
    <definedName name="_____________mm1000" localSheetId="0">#REF!</definedName>
    <definedName name="_____________mm1000">#REF!</definedName>
    <definedName name="_____________mm11">[2]r!$F$4</definedName>
    <definedName name="_____________mm111">[5]r!$F$4</definedName>
    <definedName name="_____________mm600" localSheetId="2">#REF!</definedName>
    <definedName name="_____________mm600" localSheetId="7">#REF!</definedName>
    <definedName name="_____________mm600" localSheetId="0">#REF!</definedName>
    <definedName name="_____________mm600">#REF!</definedName>
    <definedName name="_____________mm800" localSheetId="2">#REF!</definedName>
    <definedName name="_____________mm800" localSheetId="7">#REF!</definedName>
    <definedName name="_____________mm800" localSheetId="0">#REF!</definedName>
    <definedName name="_____________mm800">#REF!</definedName>
    <definedName name="_____________PC1" localSheetId="2">#REF!</definedName>
    <definedName name="_____________PC1" localSheetId="7">#REF!</definedName>
    <definedName name="_____________PC1" localSheetId="0">#REF!</definedName>
    <definedName name="_____________PC1">#REF!</definedName>
    <definedName name="_____________PC10" localSheetId="2">#REF!</definedName>
    <definedName name="_____________PC10" localSheetId="7">#REF!</definedName>
    <definedName name="_____________PC10" localSheetId="0">#REF!</definedName>
    <definedName name="_____________PC10">#REF!</definedName>
    <definedName name="_____________PC11" localSheetId="2">#REF!</definedName>
    <definedName name="_____________PC11" localSheetId="7">#REF!</definedName>
    <definedName name="_____________PC11" localSheetId="0">#REF!</definedName>
    <definedName name="_____________PC11">#REF!</definedName>
    <definedName name="_____________PC12" localSheetId="2">#REF!</definedName>
    <definedName name="_____________PC12" localSheetId="7">#REF!</definedName>
    <definedName name="_____________PC12" localSheetId="0">#REF!</definedName>
    <definedName name="_____________PC12">#REF!</definedName>
    <definedName name="_____________PC13" localSheetId="2">#REF!</definedName>
    <definedName name="_____________PC13" localSheetId="7">#REF!</definedName>
    <definedName name="_____________PC13" localSheetId="0">#REF!</definedName>
    <definedName name="_____________PC13">#REF!</definedName>
    <definedName name="_____________PC14" localSheetId="2">#REF!</definedName>
    <definedName name="_____________PC14" localSheetId="7">#REF!</definedName>
    <definedName name="_____________PC14" localSheetId="0">#REF!</definedName>
    <definedName name="_____________PC14">#REF!</definedName>
    <definedName name="_____________PC15" localSheetId="2">#REF!</definedName>
    <definedName name="_____________PC15" localSheetId="7">#REF!</definedName>
    <definedName name="_____________PC15" localSheetId="0">#REF!</definedName>
    <definedName name="_____________PC15">#REF!</definedName>
    <definedName name="_____________PC16" localSheetId="2">#REF!</definedName>
    <definedName name="_____________PC16" localSheetId="7">#REF!</definedName>
    <definedName name="_____________PC16" localSheetId="0">#REF!</definedName>
    <definedName name="_____________PC16">#REF!</definedName>
    <definedName name="_____________PC17" localSheetId="2">#REF!</definedName>
    <definedName name="_____________PC17" localSheetId="7">#REF!</definedName>
    <definedName name="_____________PC17" localSheetId="0">#REF!</definedName>
    <definedName name="_____________PC17">#REF!</definedName>
    <definedName name="_____________PC18" localSheetId="2">#REF!</definedName>
    <definedName name="_____________PC18" localSheetId="7">#REF!</definedName>
    <definedName name="_____________PC18" localSheetId="0">#REF!</definedName>
    <definedName name="_____________PC18">#REF!</definedName>
    <definedName name="_____________PC19" localSheetId="2">#REF!</definedName>
    <definedName name="_____________PC19" localSheetId="7">#REF!</definedName>
    <definedName name="_____________PC19" localSheetId="0">#REF!</definedName>
    <definedName name="_____________PC19">#REF!</definedName>
    <definedName name="_____________pc2" localSheetId="2">#REF!</definedName>
    <definedName name="_____________pc2" localSheetId="7">#REF!</definedName>
    <definedName name="_____________pc2" localSheetId="0">#REF!</definedName>
    <definedName name="_____________pc2">#REF!</definedName>
    <definedName name="_____________PC20">NA()</definedName>
    <definedName name="_____________PC21" localSheetId="2">#REF!</definedName>
    <definedName name="_____________PC21" localSheetId="7">#REF!</definedName>
    <definedName name="_____________PC21" localSheetId="0">#REF!</definedName>
    <definedName name="_____________PC21">#REF!</definedName>
    <definedName name="_____________PC22" localSheetId="2">#REF!</definedName>
    <definedName name="_____________PC22" localSheetId="7">#REF!</definedName>
    <definedName name="_____________PC22" localSheetId="0">#REF!</definedName>
    <definedName name="_____________PC22">#REF!</definedName>
    <definedName name="_____________PC23" localSheetId="2">#REF!</definedName>
    <definedName name="_____________PC23" localSheetId="7">#REF!</definedName>
    <definedName name="_____________PC23" localSheetId="0">#REF!</definedName>
    <definedName name="_____________PC23">#REF!</definedName>
    <definedName name="_____________PC24" localSheetId="2">#REF!</definedName>
    <definedName name="_____________PC24" localSheetId="7">#REF!</definedName>
    <definedName name="_____________PC24" localSheetId="0">#REF!</definedName>
    <definedName name="_____________PC24">#REF!</definedName>
    <definedName name="_____________PC3" localSheetId="2">#REF!</definedName>
    <definedName name="_____________PC3" localSheetId="7">#REF!</definedName>
    <definedName name="_____________PC3" localSheetId="0">#REF!</definedName>
    <definedName name="_____________PC3">#REF!</definedName>
    <definedName name="_____________PC4" localSheetId="2">#REF!</definedName>
    <definedName name="_____________PC4" localSheetId="7">#REF!</definedName>
    <definedName name="_____________PC4" localSheetId="0">#REF!</definedName>
    <definedName name="_____________PC4">#REF!</definedName>
    <definedName name="_____________PC5" localSheetId="2">#REF!</definedName>
    <definedName name="_____________PC5" localSheetId="7">#REF!</definedName>
    <definedName name="_____________PC5" localSheetId="0">#REF!</definedName>
    <definedName name="_____________PC5">#REF!</definedName>
    <definedName name="_____________PC6" localSheetId="2">#REF!</definedName>
    <definedName name="_____________PC6" localSheetId="7">#REF!</definedName>
    <definedName name="_____________PC6" localSheetId="0">#REF!</definedName>
    <definedName name="_____________PC6">#REF!</definedName>
    <definedName name="_____________pc600" localSheetId="2">#REF!</definedName>
    <definedName name="_____________pc600" localSheetId="7">#REF!</definedName>
    <definedName name="_____________pc600" localSheetId="0">#REF!</definedName>
    <definedName name="_____________pc600">#REF!</definedName>
    <definedName name="_____________PC7" localSheetId="2">#REF!</definedName>
    <definedName name="_____________PC7" localSheetId="7">#REF!</definedName>
    <definedName name="_____________PC7" localSheetId="0">#REF!</definedName>
    <definedName name="_____________PC7">#REF!</definedName>
    <definedName name="_____________PC8" localSheetId="2">#REF!</definedName>
    <definedName name="_____________PC8" localSheetId="7">#REF!</definedName>
    <definedName name="_____________PC8" localSheetId="0">#REF!</definedName>
    <definedName name="_____________PC8">#REF!</definedName>
    <definedName name="_____________PC9" localSheetId="2">#REF!</definedName>
    <definedName name="_____________PC9" localSheetId="7">#REF!</definedName>
    <definedName name="_____________PC9" localSheetId="0">#REF!</definedName>
    <definedName name="_____________PC9">#REF!</definedName>
    <definedName name="_____________pc900" localSheetId="2">#REF!</definedName>
    <definedName name="_____________pc900" localSheetId="7">#REF!</definedName>
    <definedName name="_____________pc900" localSheetId="0">#REF!</definedName>
    <definedName name="_____________pc900">#REF!</definedName>
    <definedName name="_____________pla4">[12]DATA_PRG!$H$269</definedName>
    <definedName name="_____________pv2" localSheetId="2">#REF!</definedName>
    <definedName name="_____________pv2" localSheetId="7">#REF!</definedName>
    <definedName name="_____________pv2" localSheetId="0">#REF!</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 localSheetId="2">#REF!</definedName>
    <definedName name="_____________var1" localSheetId="7">#REF!</definedName>
    <definedName name="_____________var1" localSheetId="0">#REF!</definedName>
    <definedName name="_____________var1">#REF!</definedName>
    <definedName name="_____________var4" localSheetId="2">#REF!</definedName>
    <definedName name="_____________var4" localSheetId="7">#REF!</definedName>
    <definedName name="_____________var4" localSheetId="0">#REF!</definedName>
    <definedName name="_____________var4">#REF!</definedName>
    <definedName name="_____________vat1">NA()</definedName>
    <definedName name="____________bla1">[1]leads!$H$7</definedName>
    <definedName name="____________BSG100" localSheetId="2">#REF!</definedName>
    <definedName name="____________BSG100" localSheetId="7">#REF!</definedName>
    <definedName name="____________BSG100" localSheetId="0">#REF!</definedName>
    <definedName name="____________BSG100">#REF!</definedName>
    <definedName name="____________BSG150" localSheetId="2">#REF!</definedName>
    <definedName name="____________BSG150" localSheetId="7">#REF!</definedName>
    <definedName name="____________BSG150" localSheetId="0">#REF!</definedName>
    <definedName name="____________BSG150">#REF!</definedName>
    <definedName name="____________BSG5" localSheetId="2">#REF!</definedName>
    <definedName name="____________BSG5" localSheetId="7">#REF!</definedName>
    <definedName name="____________BSG5" localSheetId="0">#REF!</definedName>
    <definedName name="____________BSG5">#REF!</definedName>
    <definedName name="____________BSG75" localSheetId="2">#REF!</definedName>
    <definedName name="____________BSG75" localSheetId="7">#REF!</definedName>
    <definedName name="____________BSG75" localSheetId="0">#REF!</definedName>
    <definedName name="____________BSG75">#REF!</definedName>
    <definedName name="____________BTC1" localSheetId="2">#REF!</definedName>
    <definedName name="____________BTC1" localSheetId="7">#REF!</definedName>
    <definedName name="____________BTC1" localSheetId="0">#REF!</definedName>
    <definedName name="____________BTC1">#REF!</definedName>
    <definedName name="____________BTC10" localSheetId="2">#REF!</definedName>
    <definedName name="____________BTC10" localSheetId="7">#REF!</definedName>
    <definedName name="____________BTC10" localSheetId="0">#REF!</definedName>
    <definedName name="____________BTC10">#REF!</definedName>
    <definedName name="____________BTC11" localSheetId="2">#REF!</definedName>
    <definedName name="____________BTC11" localSheetId="7">#REF!</definedName>
    <definedName name="____________BTC11" localSheetId="0">#REF!</definedName>
    <definedName name="____________BTC11">#REF!</definedName>
    <definedName name="____________BTC12" localSheetId="2">#REF!</definedName>
    <definedName name="____________BTC12" localSheetId="7">#REF!</definedName>
    <definedName name="____________BTC12" localSheetId="0">#REF!</definedName>
    <definedName name="____________BTC12">#REF!</definedName>
    <definedName name="____________BTC13" localSheetId="2">#REF!</definedName>
    <definedName name="____________BTC13" localSheetId="7">#REF!</definedName>
    <definedName name="____________BTC13" localSheetId="0">#REF!</definedName>
    <definedName name="____________BTC13">#REF!</definedName>
    <definedName name="____________BTC14" localSheetId="2">#REF!</definedName>
    <definedName name="____________BTC14" localSheetId="7">#REF!</definedName>
    <definedName name="____________BTC14" localSheetId="0">#REF!</definedName>
    <definedName name="____________BTC14">#REF!</definedName>
    <definedName name="____________BTC15" localSheetId="2">#REF!</definedName>
    <definedName name="____________BTC15" localSheetId="7">#REF!</definedName>
    <definedName name="____________BTC15" localSheetId="0">#REF!</definedName>
    <definedName name="____________BTC15">#REF!</definedName>
    <definedName name="____________BTC16" localSheetId="2">#REF!</definedName>
    <definedName name="____________BTC16" localSheetId="7">#REF!</definedName>
    <definedName name="____________BTC16" localSheetId="0">#REF!</definedName>
    <definedName name="____________BTC16">#REF!</definedName>
    <definedName name="____________BTC17" localSheetId="2">#REF!</definedName>
    <definedName name="____________BTC17" localSheetId="7">#REF!</definedName>
    <definedName name="____________BTC17" localSheetId="0">#REF!</definedName>
    <definedName name="____________BTC17">#REF!</definedName>
    <definedName name="____________BTC18" localSheetId="2">#REF!</definedName>
    <definedName name="____________BTC18" localSheetId="7">#REF!</definedName>
    <definedName name="____________BTC18" localSheetId="0">#REF!</definedName>
    <definedName name="____________BTC18">#REF!</definedName>
    <definedName name="____________BTC19" localSheetId="2">#REF!</definedName>
    <definedName name="____________BTC19" localSheetId="7">#REF!</definedName>
    <definedName name="____________BTC19" localSheetId="0">#REF!</definedName>
    <definedName name="____________BTC19">#REF!</definedName>
    <definedName name="____________BTC2" localSheetId="2">#REF!</definedName>
    <definedName name="____________BTC2" localSheetId="7">#REF!</definedName>
    <definedName name="____________BTC2" localSheetId="0">#REF!</definedName>
    <definedName name="____________BTC2">#REF!</definedName>
    <definedName name="____________BTC20" localSheetId="2">#REF!</definedName>
    <definedName name="____________BTC20" localSheetId="7">#REF!</definedName>
    <definedName name="____________BTC20" localSheetId="0">#REF!</definedName>
    <definedName name="____________BTC20">#REF!</definedName>
    <definedName name="____________BTC21" localSheetId="2">#REF!</definedName>
    <definedName name="____________BTC21" localSheetId="7">#REF!</definedName>
    <definedName name="____________BTC21" localSheetId="0">#REF!</definedName>
    <definedName name="____________BTC21">#REF!</definedName>
    <definedName name="____________BTC22" localSheetId="2">#REF!</definedName>
    <definedName name="____________BTC22" localSheetId="7">#REF!</definedName>
    <definedName name="____________BTC22" localSheetId="0">#REF!</definedName>
    <definedName name="____________BTC22">#REF!</definedName>
    <definedName name="____________BTC23" localSheetId="2">#REF!</definedName>
    <definedName name="____________BTC23" localSheetId="7">#REF!</definedName>
    <definedName name="____________BTC23" localSheetId="0">#REF!</definedName>
    <definedName name="____________BTC23">#REF!</definedName>
    <definedName name="____________BTC24" localSheetId="2">#REF!</definedName>
    <definedName name="____________BTC24" localSheetId="7">#REF!</definedName>
    <definedName name="____________BTC24" localSheetId="0">#REF!</definedName>
    <definedName name="____________BTC24">#REF!</definedName>
    <definedName name="____________BTC3" localSheetId="2">#REF!</definedName>
    <definedName name="____________BTC3" localSheetId="7">#REF!</definedName>
    <definedName name="____________BTC3" localSheetId="0">#REF!</definedName>
    <definedName name="____________BTC3">#REF!</definedName>
    <definedName name="____________BTC4" localSheetId="2">#REF!</definedName>
    <definedName name="____________BTC4" localSheetId="7">#REF!</definedName>
    <definedName name="____________BTC4" localSheetId="0">#REF!</definedName>
    <definedName name="____________BTC4">#REF!</definedName>
    <definedName name="____________BTC5" localSheetId="2">#REF!</definedName>
    <definedName name="____________BTC5" localSheetId="7">#REF!</definedName>
    <definedName name="____________BTC5" localSheetId="0">#REF!</definedName>
    <definedName name="____________BTC5">#REF!</definedName>
    <definedName name="____________BTC6" localSheetId="2">#REF!</definedName>
    <definedName name="____________BTC6" localSheetId="7">#REF!</definedName>
    <definedName name="____________BTC6" localSheetId="0">#REF!</definedName>
    <definedName name="____________BTC6">#REF!</definedName>
    <definedName name="____________BTC7" localSheetId="2">#REF!</definedName>
    <definedName name="____________BTC7" localSheetId="7">#REF!</definedName>
    <definedName name="____________BTC7" localSheetId="0">#REF!</definedName>
    <definedName name="____________BTC7">#REF!</definedName>
    <definedName name="____________BTC8" localSheetId="2">#REF!</definedName>
    <definedName name="____________BTC8" localSheetId="7">#REF!</definedName>
    <definedName name="____________BTC8" localSheetId="0">#REF!</definedName>
    <definedName name="____________BTC8">#REF!</definedName>
    <definedName name="____________BTC9" localSheetId="2">#REF!</definedName>
    <definedName name="____________BTC9" localSheetId="7">#REF!</definedName>
    <definedName name="____________BTC9" localSheetId="0">#REF!</definedName>
    <definedName name="____________BTC9">#REF!</definedName>
    <definedName name="____________BTR1" localSheetId="2">#REF!</definedName>
    <definedName name="____________BTR1" localSheetId="7">#REF!</definedName>
    <definedName name="____________BTR1" localSheetId="0">#REF!</definedName>
    <definedName name="____________BTR1">#REF!</definedName>
    <definedName name="____________BTR10" localSheetId="2">#REF!</definedName>
    <definedName name="____________BTR10" localSheetId="7">#REF!</definedName>
    <definedName name="____________BTR10" localSheetId="0">#REF!</definedName>
    <definedName name="____________BTR10">#REF!</definedName>
    <definedName name="____________BTR11" localSheetId="2">#REF!</definedName>
    <definedName name="____________BTR11" localSheetId="7">#REF!</definedName>
    <definedName name="____________BTR11" localSheetId="0">#REF!</definedName>
    <definedName name="____________BTR11">#REF!</definedName>
    <definedName name="____________BTR12" localSheetId="2">#REF!</definedName>
    <definedName name="____________BTR12" localSheetId="7">#REF!</definedName>
    <definedName name="____________BTR12" localSheetId="0">#REF!</definedName>
    <definedName name="____________BTR12">#REF!</definedName>
    <definedName name="____________BTR13" localSheetId="2">#REF!</definedName>
    <definedName name="____________BTR13" localSheetId="7">#REF!</definedName>
    <definedName name="____________BTR13" localSheetId="0">#REF!</definedName>
    <definedName name="____________BTR13">#REF!</definedName>
    <definedName name="____________BTR14" localSheetId="2">#REF!</definedName>
    <definedName name="____________BTR14" localSheetId="7">#REF!</definedName>
    <definedName name="____________BTR14" localSheetId="0">#REF!</definedName>
    <definedName name="____________BTR14">#REF!</definedName>
    <definedName name="____________BTR15" localSheetId="2">#REF!</definedName>
    <definedName name="____________BTR15" localSheetId="7">#REF!</definedName>
    <definedName name="____________BTR15" localSheetId="0">#REF!</definedName>
    <definedName name="____________BTR15">#REF!</definedName>
    <definedName name="____________BTR16" localSheetId="2">#REF!</definedName>
    <definedName name="____________BTR16" localSheetId="7">#REF!</definedName>
    <definedName name="____________BTR16" localSheetId="0">#REF!</definedName>
    <definedName name="____________BTR16">#REF!</definedName>
    <definedName name="____________BTR17" localSheetId="2">#REF!</definedName>
    <definedName name="____________BTR17" localSheetId="7">#REF!</definedName>
    <definedName name="____________BTR17" localSheetId="0">#REF!</definedName>
    <definedName name="____________BTR17">#REF!</definedName>
    <definedName name="____________BTR18" localSheetId="2">#REF!</definedName>
    <definedName name="____________BTR18" localSheetId="7">#REF!</definedName>
    <definedName name="____________BTR18" localSheetId="0">#REF!</definedName>
    <definedName name="____________BTR18">#REF!</definedName>
    <definedName name="____________BTR19" localSheetId="2">#REF!</definedName>
    <definedName name="____________BTR19" localSheetId="7">#REF!</definedName>
    <definedName name="____________BTR19" localSheetId="0">#REF!</definedName>
    <definedName name="____________BTR19">#REF!</definedName>
    <definedName name="____________BTR2" localSheetId="2">#REF!</definedName>
    <definedName name="____________BTR2" localSheetId="7">#REF!</definedName>
    <definedName name="____________BTR2" localSheetId="0">#REF!</definedName>
    <definedName name="____________BTR2">#REF!</definedName>
    <definedName name="____________BTR20" localSheetId="2">#REF!</definedName>
    <definedName name="____________BTR20" localSheetId="7">#REF!</definedName>
    <definedName name="____________BTR20" localSheetId="0">#REF!</definedName>
    <definedName name="____________BTR20">#REF!</definedName>
    <definedName name="____________BTR21" localSheetId="2">#REF!</definedName>
    <definedName name="____________BTR21" localSheetId="7">#REF!</definedName>
    <definedName name="____________BTR21" localSheetId="0">#REF!</definedName>
    <definedName name="____________BTR21">#REF!</definedName>
    <definedName name="____________BTR22" localSheetId="2">#REF!</definedName>
    <definedName name="____________BTR22" localSheetId="7">#REF!</definedName>
    <definedName name="____________BTR22" localSheetId="0">#REF!</definedName>
    <definedName name="____________BTR22">#REF!</definedName>
    <definedName name="____________BTR23" localSheetId="2">#REF!</definedName>
    <definedName name="____________BTR23" localSheetId="7">#REF!</definedName>
    <definedName name="____________BTR23" localSheetId="0">#REF!</definedName>
    <definedName name="____________BTR23">#REF!</definedName>
    <definedName name="____________BTR24" localSheetId="2">#REF!</definedName>
    <definedName name="____________BTR24" localSheetId="7">#REF!</definedName>
    <definedName name="____________BTR24" localSheetId="0">#REF!</definedName>
    <definedName name="____________BTR24">#REF!</definedName>
    <definedName name="____________BTR3" localSheetId="2">#REF!</definedName>
    <definedName name="____________BTR3" localSheetId="7">#REF!</definedName>
    <definedName name="____________BTR3" localSheetId="0">#REF!</definedName>
    <definedName name="____________BTR3">#REF!</definedName>
    <definedName name="____________BTR4" localSheetId="2">#REF!</definedName>
    <definedName name="____________BTR4" localSheetId="7">#REF!</definedName>
    <definedName name="____________BTR4" localSheetId="0">#REF!</definedName>
    <definedName name="____________BTR4">#REF!</definedName>
    <definedName name="____________BTR5" localSheetId="2">#REF!</definedName>
    <definedName name="____________BTR5" localSheetId="7">#REF!</definedName>
    <definedName name="____________BTR5" localSheetId="0">#REF!</definedName>
    <definedName name="____________BTR5">#REF!</definedName>
    <definedName name="____________BTR6" localSheetId="2">#REF!</definedName>
    <definedName name="____________BTR6" localSheetId="7">#REF!</definedName>
    <definedName name="____________BTR6" localSheetId="0">#REF!</definedName>
    <definedName name="____________BTR6">#REF!</definedName>
    <definedName name="____________BTR7" localSheetId="2">#REF!</definedName>
    <definedName name="____________BTR7" localSheetId="7">#REF!</definedName>
    <definedName name="____________BTR7" localSheetId="0">#REF!</definedName>
    <definedName name="____________BTR7">#REF!</definedName>
    <definedName name="____________BTR8" localSheetId="2">#REF!</definedName>
    <definedName name="____________BTR8" localSheetId="7">#REF!</definedName>
    <definedName name="____________BTR8" localSheetId="0">#REF!</definedName>
    <definedName name="____________BTR8">#REF!</definedName>
    <definedName name="____________BTR9" localSheetId="2">#REF!</definedName>
    <definedName name="____________BTR9" localSheetId="7">#REF!</definedName>
    <definedName name="____________BTR9" localSheetId="0">#REF!</definedName>
    <definedName name="____________BTR9">#REF!</definedName>
    <definedName name="____________BTS1" localSheetId="2">#REF!</definedName>
    <definedName name="____________BTS1" localSheetId="7">#REF!</definedName>
    <definedName name="____________BTS1" localSheetId="0">#REF!</definedName>
    <definedName name="____________BTS1">#REF!</definedName>
    <definedName name="____________BTS10" localSheetId="2">#REF!</definedName>
    <definedName name="____________BTS10" localSheetId="7">#REF!</definedName>
    <definedName name="____________BTS10" localSheetId="0">#REF!</definedName>
    <definedName name="____________BTS10">#REF!</definedName>
    <definedName name="____________BTS11" localSheetId="2">#REF!</definedName>
    <definedName name="____________BTS11" localSheetId="7">#REF!</definedName>
    <definedName name="____________BTS11" localSheetId="0">#REF!</definedName>
    <definedName name="____________BTS11">#REF!</definedName>
    <definedName name="____________BTS12" localSheetId="2">#REF!</definedName>
    <definedName name="____________BTS12" localSheetId="7">#REF!</definedName>
    <definedName name="____________BTS12" localSheetId="0">#REF!</definedName>
    <definedName name="____________BTS12">#REF!</definedName>
    <definedName name="____________BTS13" localSheetId="2">#REF!</definedName>
    <definedName name="____________BTS13" localSheetId="7">#REF!</definedName>
    <definedName name="____________BTS13" localSheetId="0">#REF!</definedName>
    <definedName name="____________BTS13">#REF!</definedName>
    <definedName name="____________BTS14" localSheetId="2">#REF!</definedName>
    <definedName name="____________BTS14" localSheetId="7">#REF!</definedName>
    <definedName name="____________BTS14" localSheetId="0">#REF!</definedName>
    <definedName name="____________BTS14">#REF!</definedName>
    <definedName name="____________BTS15" localSheetId="2">#REF!</definedName>
    <definedName name="____________BTS15" localSheetId="7">#REF!</definedName>
    <definedName name="____________BTS15" localSheetId="0">#REF!</definedName>
    <definedName name="____________BTS15">#REF!</definedName>
    <definedName name="____________BTS16" localSheetId="2">#REF!</definedName>
    <definedName name="____________BTS16" localSheetId="7">#REF!</definedName>
    <definedName name="____________BTS16" localSheetId="0">#REF!</definedName>
    <definedName name="____________BTS16">#REF!</definedName>
    <definedName name="____________BTS17" localSheetId="2">#REF!</definedName>
    <definedName name="____________BTS17" localSheetId="7">#REF!</definedName>
    <definedName name="____________BTS17" localSheetId="0">#REF!</definedName>
    <definedName name="____________BTS17">#REF!</definedName>
    <definedName name="____________BTS18" localSheetId="2">#REF!</definedName>
    <definedName name="____________BTS18" localSheetId="7">#REF!</definedName>
    <definedName name="____________BTS18" localSheetId="0">#REF!</definedName>
    <definedName name="____________BTS18">#REF!</definedName>
    <definedName name="____________BTS19" localSheetId="2">#REF!</definedName>
    <definedName name="____________BTS19" localSheetId="7">#REF!</definedName>
    <definedName name="____________BTS19" localSheetId="0">#REF!</definedName>
    <definedName name="____________BTS19">#REF!</definedName>
    <definedName name="____________BTS2" localSheetId="2">#REF!</definedName>
    <definedName name="____________BTS2" localSheetId="7">#REF!</definedName>
    <definedName name="____________BTS2" localSheetId="0">#REF!</definedName>
    <definedName name="____________BTS2">#REF!</definedName>
    <definedName name="____________BTS20" localSheetId="2">#REF!</definedName>
    <definedName name="____________BTS20" localSheetId="7">#REF!</definedName>
    <definedName name="____________BTS20" localSheetId="0">#REF!</definedName>
    <definedName name="____________BTS20">#REF!</definedName>
    <definedName name="____________BTS21" localSheetId="2">#REF!</definedName>
    <definedName name="____________BTS21" localSheetId="7">#REF!</definedName>
    <definedName name="____________BTS21" localSheetId="0">#REF!</definedName>
    <definedName name="____________BTS21">#REF!</definedName>
    <definedName name="____________BTS22" localSheetId="2">#REF!</definedName>
    <definedName name="____________BTS22" localSheetId="7">#REF!</definedName>
    <definedName name="____________BTS22" localSheetId="0">#REF!</definedName>
    <definedName name="____________BTS22">#REF!</definedName>
    <definedName name="____________BTS23" localSheetId="2">#REF!</definedName>
    <definedName name="____________BTS23" localSheetId="7">#REF!</definedName>
    <definedName name="____________BTS23" localSheetId="0">#REF!</definedName>
    <definedName name="____________BTS23">#REF!</definedName>
    <definedName name="____________BTS24" localSheetId="2">#REF!</definedName>
    <definedName name="____________BTS24" localSheetId="7">#REF!</definedName>
    <definedName name="____________BTS24" localSheetId="0">#REF!</definedName>
    <definedName name="____________BTS24">#REF!</definedName>
    <definedName name="____________BTS3" localSheetId="2">#REF!</definedName>
    <definedName name="____________BTS3" localSheetId="7">#REF!</definedName>
    <definedName name="____________BTS3" localSheetId="0">#REF!</definedName>
    <definedName name="____________BTS3">#REF!</definedName>
    <definedName name="____________BTS4" localSheetId="2">#REF!</definedName>
    <definedName name="____________BTS4" localSheetId="7">#REF!</definedName>
    <definedName name="____________BTS4" localSheetId="0">#REF!</definedName>
    <definedName name="____________BTS4">#REF!</definedName>
    <definedName name="____________BTS5" localSheetId="2">#REF!</definedName>
    <definedName name="____________BTS5" localSheetId="7">#REF!</definedName>
    <definedName name="____________BTS5" localSheetId="0">#REF!</definedName>
    <definedName name="____________BTS5">#REF!</definedName>
    <definedName name="____________BTS6" localSheetId="2">#REF!</definedName>
    <definedName name="____________BTS6" localSheetId="7">#REF!</definedName>
    <definedName name="____________BTS6" localSheetId="0">#REF!</definedName>
    <definedName name="____________BTS6">#REF!</definedName>
    <definedName name="____________BTS7" localSheetId="2">#REF!</definedName>
    <definedName name="____________BTS7" localSheetId="7">#REF!</definedName>
    <definedName name="____________BTS7" localSheetId="0">#REF!</definedName>
    <definedName name="____________BTS7">#REF!</definedName>
    <definedName name="____________BTS8" localSheetId="2">#REF!</definedName>
    <definedName name="____________BTS8" localSheetId="7">#REF!</definedName>
    <definedName name="____________BTS8" localSheetId="0">#REF!</definedName>
    <definedName name="____________BTS8">#REF!</definedName>
    <definedName name="____________BTS9" localSheetId="2">#REF!</definedName>
    <definedName name="____________BTS9" localSheetId="7">#REF!</definedName>
    <definedName name="____________BTS9" localSheetId="0">#REF!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 localSheetId="2">[18]Data!#REF!</definedName>
    <definedName name="____________G120907" localSheetId="7">[18]Data!#REF!</definedName>
    <definedName name="____________G120907" localSheetId="0">[18]Data!#REF!</definedName>
    <definedName name="____________G120907">[18]Data!#REF!</definedName>
    <definedName name="____________GBS11">NA()</definedName>
    <definedName name="____________GBS110" localSheetId="2">#REF!</definedName>
    <definedName name="____________GBS110" localSheetId="7">#REF!</definedName>
    <definedName name="____________GBS110" localSheetId="0">#REF!</definedName>
    <definedName name="____________GBS110">#REF!</definedName>
    <definedName name="____________GBS111" localSheetId="2">#REF!</definedName>
    <definedName name="____________GBS111" localSheetId="7">#REF!</definedName>
    <definedName name="____________GBS111" localSheetId="0">#REF!</definedName>
    <definedName name="____________GBS111">#REF!</definedName>
    <definedName name="____________GBS112" localSheetId="2">#REF!</definedName>
    <definedName name="____________GBS112" localSheetId="7">#REF!</definedName>
    <definedName name="____________GBS112" localSheetId="0">#REF!</definedName>
    <definedName name="____________GBS112">#REF!</definedName>
    <definedName name="____________GBS113" localSheetId="2">#REF!</definedName>
    <definedName name="____________GBS113" localSheetId="7">#REF!</definedName>
    <definedName name="____________GBS113" localSheetId="0">#REF!</definedName>
    <definedName name="____________GBS113">#REF!</definedName>
    <definedName name="____________GBS114" localSheetId="2">#REF!</definedName>
    <definedName name="____________GBS114" localSheetId="7">#REF!</definedName>
    <definedName name="____________GBS114" localSheetId="0">#REF!</definedName>
    <definedName name="____________GBS114">#REF!</definedName>
    <definedName name="____________GBS115" localSheetId="2">#REF!</definedName>
    <definedName name="____________GBS115" localSheetId="7">#REF!</definedName>
    <definedName name="____________GBS115" localSheetId="0">#REF!</definedName>
    <definedName name="____________GBS115">#REF!</definedName>
    <definedName name="____________GBS116" localSheetId="2">#REF!</definedName>
    <definedName name="____________GBS116" localSheetId="7">#REF!</definedName>
    <definedName name="____________GBS116" localSheetId="0">#REF!</definedName>
    <definedName name="____________GBS116">#REF!</definedName>
    <definedName name="____________GBS117" localSheetId="2">#REF!</definedName>
    <definedName name="____________GBS117" localSheetId="7">#REF!</definedName>
    <definedName name="____________GBS117" localSheetId="0">#REF!</definedName>
    <definedName name="____________GBS117">#REF!</definedName>
    <definedName name="____________GBS118" localSheetId="2">#REF!</definedName>
    <definedName name="____________GBS118" localSheetId="7">#REF!</definedName>
    <definedName name="____________GBS118" localSheetId="0">#REF!</definedName>
    <definedName name="____________GBS118">#REF!</definedName>
    <definedName name="____________GBS119" localSheetId="2">#REF!</definedName>
    <definedName name="____________GBS119" localSheetId="7">#REF!</definedName>
    <definedName name="____________GBS119" localSheetId="0">#REF!</definedName>
    <definedName name="____________GBS119">#REF!</definedName>
    <definedName name="____________GBS12" localSheetId="2">#REF!</definedName>
    <definedName name="____________GBS12" localSheetId="7">#REF!</definedName>
    <definedName name="____________GBS12" localSheetId="0">#REF!</definedName>
    <definedName name="____________GBS12">#REF!</definedName>
    <definedName name="____________GBS120" localSheetId="2">#REF!</definedName>
    <definedName name="____________GBS120" localSheetId="7">#REF!</definedName>
    <definedName name="____________GBS120" localSheetId="0">#REF!</definedName>
    <definedName name="____________GBS120">#REF!</definedName>
    <definedName name="____________GBS121" localSheetId="2">#REF!</definedName>
    <definedName name="____________GBS121" localSheetId="7">#REF!</definedName>
    <definedName name="____________GBS121" localSheetId="0">#REF!</definedName>
    <definedName name="____________GBS121">#REF!</definedName>
    <definedName name="____________GBS122" localSheetId="2">#REF!</definedName>
    <definedName name="____________GBS122" localSheetId="7">#REF!</definedName>
    <definedName name="____________GBS122" localSheetId="0">#REF!</definedName>
    <definedName name="____________GBS122">#REF!</definedName>
    <definedName name="____________GBS123" localSheetId="2">#REF!</definedName>
    <definedName name="____________GBS123" localSheetId="7">#REF!</definedName>
    <definedName name="____________GBS123" localSheetId="0">#REF!</definedName>
    <definedName name="____________GBS123">#REF!</definedName>
    <definedName name="____________GBS124" localSheetId="2">#REF!</definedName>
    <definedName name="____________GBS124" localSheetId="7">#REF!</definedName>
    <definedName name="____________GBS124" localSheetId="0">#REF!</definedName>
    <definedName name="____________GBS124">#REF!</definedName>
    <definedName name="____________GBS13" localSheetId="2">#REF!</definedName>
    <definedName name="____________GBS13" localSheetId="7">#REF!</definedName>
    <definedName name="____________GBS13" localSheetId="0">#REF!</definedName>
    <definedName name="____________GBS13">#REF!</definedName>
    <definedName name="____________GBS14" localSheetId="2">#REF!</definedName>
    <definedName name="____________GBS14" localSheetId="7">#REF!</definedName>
    <definedName name="____________GBS14" localSheetId="0">#REF!</definedName>
    <definedName name="____________GBS14">#REF!</definedName>
    <definedName name="____________GBS15" localSheetId="2">#REF!</definedName>
    <definedName name="____________GBS15" localSheetId="7">#REF!</definedName>
    <definedName name="____________GBS15" localSheetId="0">#REF!</definedName>
    <definedName name="____________GBS15">#REF!</definedName>
    <definedName name="____________GBS16" localSheetId="2">#REF!</definedName>
    <definedName name="____________GBS16" localSheetId="7">#REF!</definedName>
    <definedName name="____________GBS16" localSheetId="0">#REF!</definedName>
    <definedName name="____________GBS16">#REF!</definedName>
    <definedName name="____________GBS17" localSheetId="2">#REF!</definedName>
    <definedName name="____________GBS17" localSheetId="7">#REF!</definedName>
    <definedName name="____________GBS17" localSheetId="0">#REF!</definedName>
    <definedName name="____________GBS17">#REF!</definedName>
    <definedName name="____________GBS18" localSheetId="2">#REF!</definedName>
    <definedName name="____________GBS18" localSheetId="7">#REF!</definedName>
    <definedName name="____________GBS18" localSheetId="0">#REF!</definedName>
    <definedName name="____________GBS18">#REF!</definedName>
    <definedName name="____________GBS19" localSheetId="2">#REF!</definedName>
    <definedName name="____________GBS19" localSheetId="7">#REF!</definedName>
    <definedName name="____________GBS19" localSheetId="0">#REF!</definedName>
    <definedName name="____________GBS19">#REF!</definedName>
    <definedName name="____________GBS21" localSheetId="2">#REF!</definedName>
    <definedName name="____________GBS21" localSheetId="7">#REF!</definedName>
    <definedName name="____________GBS21" localSheetId="0">#REF!</definedName>
    <definedName name="____________GBS21">#REF!</definedName>
    <definedName name="____________GBS210" localSheetId="2">#REF!</definedName>
    <definedName name="____________GBS210" localSheetId="7">#REF!</definedName>
    <definedName name="____________GBS210" localSheetId="0">#REF!</definedName>
    <definedName name="____________GBS210">#REF!</definedName>
    <definedName name="____________GBS211" localSheetId="2">#REF!</definedName>
    <definedName name="____________GBS211" localSheetId="7">#REF!</definedName>
    <definedName name="____________GBS211" localSheetId="0">#REF!</definedName>
    <definedName name="____________GBS211">#REF!</definedName>
    <definedName name="____________GBS212" localSheetId="2">#REF!</definedName>
    <definedName name="____________GBS212" localSheetId="7">#REF!</definedName>
    <definedName name="____________GBS212" localSheetId="0">#REF!</definedName>
    <definedName name="____________GBS212">#REF!</definedName>
    <definedName name="____________GBS213" localSheetId="2">#REF!</definedName>
    <definedName name="____________GBS213" localSheetId="7">#REF!</definedName>
    <definedName name="____________GBS213" localSheetId="0">#REF!</definedName>
    <definedName name="____________GBS213">#REF!</definedName>
    <definedName name="____________GBS214" localSheetId="2">#REF!</definedName>
    <definedName name="____________GBS214" localSheetId="7">#REF!</definedName>
    <definedName name="____________GBS214" localSheetId="0">#REF!</definedName>
    <definedName name="____________GBS214">#REF!</definedName>
    <definedName name="____________GBS215" localSheetId="2">#REF!</definedName>
    <definedName name="____________GBS215" localSheetId="7">#REF!</definedName>
    <definedName name="____________GBS215" localSheetId="0">#REF!</definedName>
    <definedName name="____________GBS215">#REF!</definedName>
    <definedName name="____________GBS216" localSheetId="2">#REF!</definedName>
    <definedName name="____________GBS216" localSheetId="7">#REF!</definedName>
    <definedName name="____________GBS216" localSheetId="0">#REF!</definedName>
    <definedName name="____________GBS216">#REF!</definedName>
    <definedName name="____________GBS217" localSheetId="2">#REF!</definedName>
    <definedName name="____________GBS217" localSheetId="7">#REF!</definedName>
    <definedName name="____________GBS217" localSheetId="0">#REF!</definedName>
    <definedName name="____________GBS217">#REF!</definedName>
    <definedName name="____________GBS218" localSheetId="2">#REF!</definedName>
    <definedName name="____________GBS218" localSheetId="7">#REF!</definedName>
    <definedName name="____________GBS218" localSheetId="0">#REF!</definedName>
    <definedName name="____________GBS218">#REF!</definedName>
    <definedName name="____________GBS219" localSheetId="2">#REF!</definedName>
    <definedName name="____________GBS219" localSheetId="7">#REF!</definedName>
    <definedName name="____________GBS219" localSheetId="0">#REF!</definedName>
    <definedName name="____________GBS219">#REF!</definedName>
    <definedName name="____________GBS22" localSheetId="2">#REF!</definedName>
    <definedName name="____________GBS22" localSheetId="7">#REF!</definedName>
    <definedName name="____________GBS22" localSheetId="0">#REF!</definedName>
    <definedName name="____________GBS22">#REF!</definedName>
    <definedName name="____________GBS220" localSheetId="2">#REF!</definedName>
    <definedName name="____________GBS220" localSheetId="7">#REF!</definedName>
    <definedName name="____________GBS220" localSheetId="0">#REF!</definedName>
    <definedName name="____________GBS220">#REF!</definedName>
    <definedName name="____________GBS221" localSheetId="2">#REF!</definedName>
    <definedName name="____________GBS221" localSheetId="7">#REF!</definedName>
    <definedName name="____________GBS221" localSheetId="0">#REF!</definedName>
    <definedName name="____________GBS221">#REF!</definedName>
    <definedName name="____________GBS222" localSheetId="2">#REF!</definedName>
    <definedName name="____________GBS222" localSheetId="7">#REF!</definedName>
    <definedName name="____________GBS222" localSheetId="0">#REF!</definedName>
    <definedName name="____________GBS222">#REF!</definedName>
    <definedName name="____________GBS223" localSheetId="2">#REF!</definedName>
    <definedName name="____________GBS223" localSheetId="7">#REF!</definedName>
    <definedName name="____________GBS223" localSheetId="0">#REF!</definedName>
    <definedName name="____________GBS223">#REF!</definedName>
    <definedName name="____________GBS224" localSheetId="2">#REF!</definedName>
    <definedName name="____________GBS224" localSheetId="7">#REF!</definedName>
    <definedName name="____________GBS224" localSheetId="0">#REF!</definedName>
    <definedName name="____________GBS224">#REF!</definedName>
    <definedName name="____________GBS23" localSheetId="2">#REF!</definedName>
    <definedName name="____________GBS23" localSheetId="7">#REF!</definedName>
    <definedName name="____________GBS23" localSheetId="0">#REF!</definedName>
    <definedName name="____________GBS23">#REF!</definedName>
    <definedName name="____________GBS24" localSheetId="2">#REF!</definedName>
    <definedName name="____________GBS24" localSheetId="7">#REF!</definedName>
    <definedName name="____________GBS24" localSheetId="0">#REF!</definedName>
    <definedName name="____________GBS24">#REF!</definedName>
    <definedName name="____________GBS25" localSheetId="2">#REF!</definedName>
    <definedName name="____________GBS25" localSheetId="7">#REF!</definedName>
    <definedName name="____________GBS25" localSheetId="0">#REF!</definedName>
    <definedName name="____________GBS25">#REF!</definedName>
    <definedName name="____________GBS26" localSheetId="2">#REF!</definedName>
    <definedName name="____________GBS26" localSheetId="7">#REF!</definedName>
    <definedName name="____________GBS26" localSheetId="0">#REF!</definedName>
    <definedName name="____________GBS26">#REF!</definedName>
    <definedName name="____________GBS27" localSheetId="2">#REF!</definedName>
    <definedName name="____________GBS27" localSheetId="7">#REF!</definedName>
    <definedName name="____________GBS27" localSheetId="0">#REF!</definedName>
    <definedName name="____________GBS27">#REF!</definedName>
    <definedName name="____________GBS28" localSheetId="2">#REF!</definedName>
    <definedName name="____________GBS28" localSheetId="7">#REF!</definedName>
    <definedName name="____________GBS28" localSheetId="0">#REF!</definedName>
    <definedName name="____________GBS28">#REF!</definedName>
    <definedName name="____________GBS29" localSheetId="2">#REF!</definedName>
    <definedName name="____________GBS29" localSheetId="7">#REF!</definedName>
    <definedName name="____________GBS29" localSheetId="0">#REF!</definedName>
    <definedName name="____________GBS29">#REF!</definedName>
    <definedName name="____________imp1">[11]DATA_PRG!$H$245</definedName>
    <definedName name="____________knr2">NA()</definedName>
    <definedName name="____________l1">[3]leads!$A$3:$E$108</definedName>
    <definedName name="____________l12" localSheetId="2">#REF!</definedName>
    <definedName name="____________l12" localSheetId="7">#REF!</definedName>
    <definedName name="____________l12" localSheetId="0">#REF!</definedName>
    <definedName name="____________l12">#REF!</definedName>
    <definedName name="____________l2">[2]r!$F$29</definedName>
    <definedName name="____________l3" localSheetId="2">#REF!</definedName>
    <definedName name="____________l3" localSheetId="7">#REF!</definedName>
    <definedName name="____________l3" localSheetId="0">#REF!</definedName>
    <definedName name="____________l3">#REF!</definedName>
    <definedName name="____________l4">[4]Sheet1!$W$2:$Y$103</definedName>
    <definedName name="____________l5" localSheetId="2">#REF!</definedName>
    <definedName name="____________l5" localSheetId="7">#REF!</definedName>
    <definedName name="____________l5" localSheetId="0">#REF!</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 localSheetId="2">#REF!</definedName>
    <definedName name="____________lj600" localSheetId="7">#REF!</definedName>
    <definedName name="____________lj600" localSheetId="0">#REF!</definedName>
    <definedName name="____________lj600">#REF!</definedName>
    <definedName name="____________lj900" localSheetId="2">#REF!</definedName>
    <definedName name="____________lj900" localSheetId="7">#REF!</definedName>
    <definedName name="____________lj900" localSheetId="0">#REF!</definedName>
    <definedName name="____________lj900">#REF!</definedName>
    <definedName name="____________LL3" localSheetId="2">#REF!</definedName>
    <definedName name="____________LL3" localSheetId="7">#REF!</definedName>
    <definedName name="____________LL3" localSheetId="0">#REF!</definedName>
    <definedName name="____________LL3">#REF!</definedName>
    <definedName name="____________LSO24" localSheetId="2">[10]Lead!#REF!</definedName>
    <definedName name="____________LSO24" localSheetId="7">[10]Lead!#REF!</definedName>
    <definedName name="____________LSO24" localSheetId="0">[10]Lead!#REF!</definedName>
    <definedName name="____________LSO24">[10]Lead!#REF!</definedName>
    <definedName name="____________MA1" localSheetId="2">#REF!</definedName>
    <definedName name="____________MA1" localSheetId="7">#REF!</definedName>
    <definedName name="____________MA1" localSheetId="0">#REF!</definedName>
    <definedName name="____________MA1">#REF!</definedName>
    <definedName name="____________MA2">NA()</definedName>
    <definedName name="____________me12">NA()</definedName>
    <definedName name="____________Met22">NA()</definedName>
    <definedName name="____________Met45" localSheetId="2">#REF!</definedName>
    <definedName name="____________Met45" localSheetId="7">#REF!</definedName>
    <definedName name="____________Met45" localSheetId="0">#REF!</definedName>
    <definedName name="____________Met45">#REF!</definedName>
    <definedName name="____________Met54" localSheetId="2">#REF!</definedName>
    <definedName name="____________Met54" localSheetId="7">#REF!</definedName>
    <definedName name="____________Met54" localSheetId="0">#REF!</definedName>
    <definedName name="____________Met54">#REF!</definedName>
    <definedName name="____________MEt55" localSheetId="2">#REF!</definedName>
    <definedName name="____________MEt55" localSheetId="7">#REF!</definedName>
    <definedName name="____________MEt55" localSheetId="0">#REF!</definedName>
    <definedName name="____________MEt55">#REF!</definedName>
    <definedName name="____________Met63" localSheetId="2">#REF!</definedName>
    <definedName name="____________Met63" localSheetId="7">#REF!</definedName>
    <definedName name="____________Met63" localSheetId="0">#REF!</definedName>
    <definedName name="____________Met63">#REF!</definedName>
    <definedName name="____________ML21" localSheetId="2">#REF!</definedName>
    <definedName name="____________ML21" localSheetId="7">#REF!</definedName>
    <definedName name="____________ML21" localSheetId="0">#REF!</definedName>
    <definedName name="____________ML21">#REF!</definedName>
    <definedName name="____________ML210" localSheetId="2">#REF!</definedName>
    <definedName name="____________ML210" localSheetId="7">#REF!</definedName>
    <definedName name="____________ML210" localSheetId="0">#REF!</definedName>
    <definedName name="____________ML210">#REF!</definedName>
    <definedName name="____________ML211" localSheetId="2">#REF!</definedName>
    <definedName name="____________ML211" localSheetId="7">#REF!</definedName>
    <definedName name="____________ML211" localSheetId="0">#REF!</definedName>
    <definedName name="____________ML211">#REF!</definedName>
    <definedName name="____________ML212" localSheetId="2">#REF!</definedName>
    <definedName name="____________ML212" localSheetId="7">#REF!</definedName>
    <definedName name="____________ML212" localSheetId="0">#REF!</definedName>
    <definedName name="____________ML212">#REF!</definedName>
    <definedName name="____________ML213" localSheetId="2">#REF!</definedName>
    <definedName name="____________ML213" localSheetId="7">#REF!</definedName>
    <definedName name="____________ML213" localSheetId="0">#REF!</definedName>
    <definedName name="____________ML213">#REF!</definedName>
    <definedName name="____________ML214" localSheetId="2">#REF!</definedName>
    <definedName name="____________ML214" localSheetId="7">#REF!</definedName>
    <definedName name="____________ML214" localSheetId="0">#REF!</definedName>
    <definedName name="____________ML214">#REF!</definedName>
    <definedName name="____________ML215" localSheetId="2">#REF!</definedName>
    <definedName name="____________ML215" localSheetId="7">#REF!</definedName>
    <definedName name="____________ML215" localSheetId="0">#REF!</definedName>
    <definedName name="____________ML215">#REF!</definedName>
    <definedName name="____________ML216" localSheetId="2">#REF!</definedName>
    <definedName name="____________ML216" localSheetId="7">#REF!</definedName>
    <definedName name="____________ML216" localSheetId="0">#REF!</definedName>
    <definedName name="____________ML216">#REF!</definedName>
    <definedName name="____________ML217" localSheetId="2">#REF!</definedName>
    <definedName name="____________ML217" localSheetId="7">#REF!</definedName>
    <definedName name="____________ML217" localSheetId="0">#REF!</definedName>
    <definedName name="____________ML217">#REF!</definedName>
    <definedName name="____________ML218" localSheetId="2">#REF!</definedName>
    <definedName name="____________ML218" localSheetId="7">#REF!</definedName>
    <definedName name="____________ML218" localSheetId="0">#REF!</definedName>
    <definedName name="____________ML218">#REF!</definedName>
    <definedName name="____________ML219" localSheetId="2">#REF!</definedName>
    <definedName name="____________ML219" localSheetId="7">#REF!</definedName>
    <definedName name="____________ML219" localSheetId="0">#REF!</definedName>
    <definedName name="____________ML219">#REF!</definedName>
    <definedName name="____________ML22" localSheetId="2">#REF!</definedName>
    <definedName name="____________ML22" localSheetId="7">#REF!</definedName>
    <definedName name="____________ML22" localSheetId="0">#REF!</definedName>
    <definedName name="____________ML22">#REF!</definedName>
    <definedName name="____________ML220" localSheetId="2">#REF!</definedName>
    <definedName name="____________ML220" localSheetId="7">#REF!</definedName>
    <definedName name="____________ML220" localSheetId="0">#REF!</definedName>
    <definedName name="____________ML220">#REF!</definedName>
    <definedName name="____________ML221" localSheetId="2">#REF!</definedName>
    <definedName name="____________ML221" localSheetId="7">#REF!</definedName>
    <definedName name="____________ML221" localSheetId="0">#REF!</definedName>
    <definedName name="____________ML221">#REF!</definedName>
    <definedName name="____________ML222" localSheetId="2">#REF!</definedName>
    <definedName name="____________ML222" localSheetId="7">#REF!</definedName>
    <definedName name="____________ML222" localSheetId="0">#REF!</definedName>
    <definedName name="____________ML222">#REF!</definedName>
    <definedName name="____________ML223" localSheetId="2">#REF!</definedName>
    <definedName name="____________ML223" localSheetId="7">#REF!</definedName>
    <definedName name="____________ML223" localSheetId="0">#REF!</definedName>
    <definedName name="____________ML223">#REF!</definedName>
    <definedName name="____________ML224" localSheetId="2">#REF!</definedName>
    <definedName name="____________ML224" localSheetId="7">#REF!</definedName>
    <definedName name="____________ML224" localSheetId="0">#REF!</definedName>
    <definedName name="____________ML224">#REF!</definedName>
    <definedName name="____________ML23" localSheetId="2">#REF!</definedName>
    <definedName name="____________ML23" localSheetId="7">#REF!</definedName>
    <definedName name="____________ML23" localSheetId="0">#REF!</definedName>
    <definedName name="____________ML23">#REF!</definedName>
    <definedName name="____________ML24" localSheetId="2">#REF!</definedName>
    <definedName name="____________ML24" localSheetId="7">#REF!</definedName>
    <definedName name="____________ML24" localSheetId="0">#REF!</definedName>
    <definedName name="____________ML24">#REF!</definedName>
    <definedName name="____________ML25" localSheetId="2">#REF!</definedName>
    <definedName name="____________ML25" localSheetId="7">#REF!</definedName>
    <definedName name="____________ML25" localSheetId="0">#REF!</definedName>
    <definedName name="____________ML25">#REF!</definedName>
    <definedName name="____________ML26" localSheetId="2">#REF!</definedName>
    <definedName name="____________ML26" localSheetId="7">#REF!</definedName>
    <definedName name="____________ML26" localSheetId="0">#REF!</definedName>
    <definedName name="____________ML26">#REF!</definedName>
    <definedName name="____________ML27" localSheetId="2">#REF!</definedName>
    <definedName name="____________ML27" localSheetId="7">#REF!</definedName>
    <definedName name="____________ML27" localSheetId="0">#REF!</definedName>
    <definedName name="____________ML27">#REF!</definedName>
    <definedName name="____________ML28" localSheetId="2">#REF!</definedName>
    <definedName name="____________ML28" localSheetId="7">#REF!</definedName>
    <definedName name="____________ML28" localSheetId="0">#REF!</definedName>
    <definedName name="____________ML28">#REF!</definedName>
    <definedName name="____________ML29" localSheetId="2">#REF!</definedName>
    <definedName name="____________ML29" localSheetId="7">#REF!</definedName>
    <definedName name="____________ML29" localSheetId="0">#REF!</definedName>
    <definedName name="____________ML29">#REF!</definedName>
    <definedName name="____________ML31" localSheetId="2">#REF!</definedName>
    <definedName name="____________ML31" localSheetId="7">#REF!</definedName>
    <definedName name="____________ML31" localSheetId="0">#REF!</definedName>
    <definedName name="____________ML31">#REF!</definedName>
    <definedName name="____________ML310" localSheetId="2">#REF!</definedName>
    <definedName name="____________ML310" localSheetId="7">#REF!</definedName>
    <definedName name="____________ML310" localSheetId="0">#REF!</definedName>
    <definedName name="____________ML310">#REF!</definedName>
    <definedName name="____________ML311" localSheetId="2">#REF!</definedName>
    <definedName name="____________ML311" localSheetId="7">#REF!</definedName>
    <definedName name="____________ML311" localSheetId="0">#REF!</definedName>
    <definedName name="____________ML311">#REF!</definedName>
    <definedName name="____________ML312" localSheetId="2">#REF!</definedName>
    <definedName name="____________ML312" localSheetId="7">#REF!</definedName>
    <definedName name="____________ML312" localSheetId="0">#REF!</definedName>
    <definedName name="____________ML312">#REF!</definedName>
    <definedName name="____________ML313" localSheetId="2">#REF!</definedName>
    <definedName name="____________ML313" localSheetId="7">#REF!</definedName>
    <definedName name="____________ML313" localSheetId="0">#REF!</definedName>
    <definedName name="____________ML313">#REF!</definedName>
    <definedName name="____________ML314" localSheetId="2">#REF!</definedName>
    <definedName name="____________ML314" localSheetId="7">#REF!</definedName>
    <definedName name="____________ML314" localSheetId="0">#REF!</definedName>
    <definedName name="____________ML314">#REF!</definedName>
    <definedName name="____________ML315" localSheetId="2">#REF!</definedName>
    <definedName name="____________ML315" localSheetId="7">#REF!</definedName>
    <definedName name="____________ML315" localSheetId="0">#REF!</definedName>
    <definedName name="____________ML315">#REF!</definedName>
    <definedName name="____________ML316" localSheetId="2">#REF!</definedName>
    <definedName name="____________ML316" localSheetId="7">#REF!</definedName>
    <definedName name="____________ML316" localSheetId="0">#REF!</definedName>
    <definedName name="____________ML316">#REF!</definedName>
    <definedName name="____________ML317" localSheetId="2">#REF!</definedName>
    <definedName name="____________ML317" localSheetId="7">#REF!</definedName>
    <definedName name="____________ML317" localSheetId="0">#REF!</definedName>
    <definedName name="____________ML317">#REF!</definedName>
    <definedName name="____________ML318" localSheetId="2">#REF!</definedName>
    <definedName name="____________ML318" localSheetId="7">#REF!</definedName>
    <definedName name="____________ML318" localSheetId="0">#REF!</definedName>
    <definedName name="____________ML318">#REF!</definedName>
    <definedName name="____________ML319" localSheetId="2">#REF!</definedName>
    <definedName name="____________ML319" localSheetId="7">#REF!</definedName>
    <definedName name="____________ML319" localSheetId="0">#REF!</definedName>
    <definedName name="____________ML319">#REF!</definedName>
    <definedName name="____________ML32" localSheetId="2">#REF!</definedName>
    <definedName name="____________ML32" localSheetId="7">#REF!</definedName>
    <definedName name="____________ML32" localSheetId="0">#REF!</definedName>
    <definedName name="____________ML32">#REF!</definedName>
    <definedName name="____________ML320" localSheetId="2">#REF!</definedName>
    <definedName name="____________ML320" localSheetId="7">#REF!</definedName>
    <definedName name="____________ML320" localSheetId="0">#REF!</definedName>
    <definedName name="____________ML320">#REF!</definedName>
    <definedName name="____________ML321" localSheetId="2">#REF!</definedName>
    <definedName name="____________ML321" localSheetId="7">#REF!</definedName>
    <definedName name="____________ML321" localSheetId="0">#REF!</definedName>
    <definedName name="____________ML321">#REF!</definedName>
    <definedName name="____________ML322" localSheetId="2">#REF!</definedName>
    <definedName name="____________ML322" localSheetId="7">#REF!</definedName>
    <definedName name="____________ML322" localSheetId="0">#REF!</definedName>
    <definedName name="____________ML322">#REF!</definedName>
    <definedName name="____________ML323" localSheetId="2">#REF!</definedName>
    <definedName name="____________ML323" localSheetId="7">#REF!</definedName>
    <definedName name="____________ML323" localSheetId="0">#REF!</definedName>
    <definedName name="____________ML323">#REF!</definedName>
    <definedName name="____________ML324" localSheetId="2">#REF!</definedName>
    <definedName name="____________ML324" localSheetId="7">#REF!</definedName>
    <definedName name="____________ML324" localSheetId="0">#REF!</definedName>
    <definedName name="____________ML324">#REF!</definedName>
    <definedName name="____________ML33" localSheetId="2">#REF!</definedName>
    <definedName name="____________ML33" localSheetId="7">#REF!</definedName>
    <definedName name="____________ML33" localSheetId="0">#REF!</definedName>
    <definedName name="____________ML33">#REF!</definedName>
    <definedName name="____________ML34" localSheetId="2">#REF!</definedName>
    <definedName name="____________ML34" localSheetId="7">#REF!</definedName>
    <definedName name="____________ML34" localSheetId="0">#REF!</definedName>
    <definedName name="____________ML34">#REF!</definedName>
    <definedName name="____________ML35" localSheetId="2">#REF!</definedName>
    <definedName name="____________ML35" localSheetId="7">#REF!</definedName>
    <definedName name="____________ML35" localSheetId="0">#REF!</definedName>
    <definedName name="____________ML35">#REF!</definedName>
    <definedName name="____________ML36" localSheetId="2">#REF!</definedName>
    <definedName name="____________ML36" localSheetId="7">#REF!</definedName>
    <definedName name="____________ML36" localSheetId="0">#REF!</definedName>
    <definedName name="____________ML36">#REF!</definedName>
    <definedName name="____________ML37" localSheetId="2">#REF!</definedName>
    <definedName name="____________ML37" localSheetId="7">#REF!</definedName>
    <definedName name="____________ML37" localSheetId="0">#REF!</definedName>
    <definedName name="____________ML37">#REF!</definedName>
    <definedName name="____________ML38" localSheetId="2">#REF!</definedName>
    <definedName name="____________ML38" localSheetId="7">#REF!</definedName>
    <definedName name="____________ML38" localSheetId="0">#REF!</definedName>
    <definedName name="____________ML38">#REF!</definedName>
    <definedName name="____________ML39" localSheetId="2">#REF!</definedName>
    <definedName name="____________ML39" localSheetId="7">#REF!</definedName>
    <definedName name="____________ML39" localSheetId="0">#REF!</definedName>
    <definedName name="____________ML39">#REF!</definedName>
    <definedName name="____________ML7" localSheetId="2">#REF!</definedName>
    <definedName name="____________ML7" localSheetId="7">#REF!</definedName>
    <definedName name="____________ML7" localSheetId="0">#REF!</definedName>
    <definedName name="____________ML7">#REF!</definedName>
    <definedName name="____________ML8" localSheetId="2">#REF!</definedName>
    <definedName name="____________ML8" localSheetId="7">#REF!</definedName>
    <definedName name="____________ML8" localSheetId="0">#REF!</definedName>
    <definedName name="____________ML8">#REF!</definedName>
    <definedName name="____________ML9" localSheetId="2">#REF!</definedName>
    <definedName name="____________ML9" localSheetId="7">#REF!</definedName>
    <definedName name="____________ML9" localSheetId="0">#REF!</definedName>
    <definedName name="____________ML9">#REF!</definedName>
    <definedName name="____________mm1">[6]r!$F$4</definedName>
    <definedName name="____________mm1000" localSheetId="2">#REF!</definedName>
    <definedName name="____________mm1000" localSheetId="7">#REF!</definedName>
    <definedName name="____________mm1000" localSheetId="0">#REF!</definedName>
    <definedName name="____________mm1000">#REF!</definedName>
    <definedName name="____________mm11">[2]r!$F$4</definedName>
    <definedName name="____________mm111">[5]r!$F$4</definedName>
    <definedName name="____________mm600" localSheetId="2">#REF!</definedName>
    <definedName name="____________mm600" localSheetId="7">#REF!</definedName>
    <definedName name="____________mm600" localSheetId="0">#REF!</definedName>
    <definedName name="____________mm600">#REF!</definedName>
    <definedName name="____________mm800" localSheetId="2">#REF!</definedName>
    <definedName name="____________mm800" localSheetId="7">#REF!</definedName>
    <definedName name="____________mm800" localSheetId="0">#REF!</definedName>
    <definedName name="____________mm800">#REF!</definedName>
    <definedName name="____________PC1" localSheetId="2">#REF!</definedName>
    <definedName name="____________PC1" localSheetId="7">#REF!</definedName>
    <definedName name="____________PC1" localSheetId="0">#REF!</definedName>
    <definedName name="____________PC1">#REF!</definedName>
    <definedName name="____________PC10" localSheetId="2">#REF!</definedName>
    <definedName name="____________PC10" localSheetId="7">#REF!</definedName>
    <definedName name="____________PC10" localSheetId="0">#REF!</definedName>
    <definedName name="____________PC10">#REF!</definedName>
    <definedName name="____________PC11" localSheetId="2">#REF!</definedName>
    <definedName name="____________PC11" localSheetId="7">#REF!</definedName>
    <definedName name="____________PC11" localSheetId="0">#REF!</definedName>
    <definedName name="____________PC11">#REF!</definedName>
    <definedName name="____________PC12" localSheetId="2">#REF!</definedName>
    <definedName name="____________PC12" localSheetId="7">#REF!</definedName>
    <definedName name="____________PC12" localSheetId="0">#REF!</definedName>
    <definedName name="____________PC12">#REF!</definedName>
    <definedName name="____________PC13" localSheetId="2">#REF!</definedName>
    <definedName name="____________PC13" localSheetId="7">#REF!</definedName>
    <definedName name="____________PC13" localSheetId="0">#REF!</definedName>
    <definedName name="____________PC13">#REF!</definedName>
    <definedName name="____________PC14" localSheetId="2">#REF!</definedName>
    <definedName name="____________PC14" localSheetId="7">#REF!</definedName>
    <definedName name="____________PC14" localSheetId="0">#REF!</definedName>
    <definedName name="____________PC14">#REF!</definedName>
    <definedName name="____________PC15" localSheetId="2">#REF!</definedName>
    <definedName name="____________PC15" localSheetId="7">#REF!</definedName>
    <definedName name="____________PC15" localSheetId="0">#REF!</definedName>
    <definedName name="____________PC15">#REF!</definedName>
    <definedName name="____________PC16" localSheetId="2">#REF!</definedName>
    <definedName name="____________PC16" localSheetId="7">#REF!</definedName>
    <definedName name="____________PC16" localSheetId="0">#REF!</definedName>
    <definedName name="____________PC16">#REF!</definedName>
    <definedName name="____________PC17" localSheetId="2">#REF!</definedName>
    <definedName name="____________PC17" localSheetId="7">#REF!</definedName>
    <definedName name="____________PC17" localSheetId="0">#REF!</definedName>
    <definedName name="____________PC17">#REF!</definedName>
    <definedName name="____________PC18" localSheetId="2">#REF!</definedName>
    <definedName name="____________PC18" localSheetId="7">#REF!</definedName>
    <definedName name="____________PC18" localSheetId="0">#REF!</definedName>
    <definedName name="____________PC18">#REF!</definedName>
    <definedName name="____________PC19" localSheetId="2">#REF!</definedName>
    <definedName name="____________PC19" localSheetId="7">#REF!</definedName>
    <definedName name="____________PC19" localSheetId="0">#REF!</definedName>
    <definedName name="____________PC19">#REF!</definedName>
    <definedName name="____________pc2" localSheetId="2">#REF!</definedName>
    <definedName name="____________pc2" localSheetId="7">#REF!</definedName>
    <definedName name="____________pc2" localSheetId="0">#REF!</definedName>
    <definedName name="____________pc2">#REF!</definedName>
    <definedName name="____________PC20">NA()</definedName>
    <definedName name="____________PC21" localSheetId="2">#REF!</definedName>
    <definedName name="____________PC21" localSheetId="7">#REF!</definedName>
    <definedName name="____________PC21" localSheetId="0">#REF!</definedName>
    <definedName name="____________PC21">#REF!</definedName>
    <definedName name="____________PC22" localSheetId="2">#REF!</definedName>
    <definedName name="____________PC22" localSheetId="7">#REF!</definedName>
    <definedName name="____________PC22" localSheetId="0">#REF!</definedName>
    <definedName name="____________PC22">#REF!</definedName>
    <definedName name="____________PC23" localSheetId="2">#REF!</definedName>
    <definedName name="____________PC23" localSheetId="7">#REF!</definedName>
    <definedName name="____________PC23" localSheetId="0">#REF!</definedName>
    <definedName name="____________PC23">#REF!</definedName>
    <definedName name="____________PC24" localSheetId="2">#REF!</definedName>
    <definedName name="____________PC24" localSheetId="7">#REF!</definedName>
    <definedName name="____________PC24" localSheetId="0">#REF!</definedName>
    <definedName name="____________PC24">#REF!</definedName>
    <definedName name="____________PC3" localSheetId="2">#REF!</definedName>
    <definedName name="____________PC3" localSheetId="7">#REF!</definedName>
    <definedName name="____________PC3" localSheetId="0">#REF!</definedName>
    <definedName name="____________PC3">#REF!</definedName>
    <definedName name="____________PC4" localSheetId="2">#REF!</definedName>
    <definedName name="____________PC4" localSheetId="7">#REF!</definedName>
    <definedName name="____________PC4" localSheetId="0">#REF!</definedName>
    <definedName name="____________PC4">#REF!</definedName>
    <definedName name="____________PC5" localSheetId="2">#REF!</definedName>
    <definedName name="____________PC5" localSheetId="7">#REF!</definedName>
    <definedName name="____________PC5" localSheetId="0">#REF!</definedName>
    <definedName name="____________PC5">#REF!</definedName>
    <definedName name="____________PC6" localSheetId="2">#REF!</definedName>
    <definedName name="____________PC6" localSheetId="7">#REF!</definedName>
    <definedName name="____________PC6" localSheetId="0">#REF!</definedName>
    <definedName name="____________PC6">#REF!</definedName>
    <definedName name="____________pc600" localSheetId="2">#REF!</definedName>
    <definedName name="____________pc600" localSheetId="7">#REF!</definedName>
    <definedName name="____________pc600" localSheetId="0">#REF!</definedName>
    <definedName name="____________pc600">#REF!</definedName>
    <definedName name="____________PC7" localSheetId="2">#REF!</definedName>
    <definedName name="____________PC7" localSheetId="7">#REF!</definedName>
    <definedName name="____________PC7" localSheetId="0">#REF!</definedName>
    <definedName name="____________PC7">#REF!</definedName>
    <definedName name="____________PC8" localSheetId="2">#REF!</definedName>
    <definedName name="____________PC8" localSheetId="7">#REF!</definedName>
    <definedName name="____________PC8" localSheetId="0">#REF!</definedName>
    <definedName name="____________PC8">#REF!</definedName>
    <definedName name="____________PC9" localSheetId="2">#REF!</definedName>
    <definedName name="____________PC9" localSheetId="7">#REF!</definedName>
    <definedName name="____________PC9" localSheetId="0">#REF!</definedName>
    <definedName name="____________PC9">#REF!</definedName>
    <definedName name="____________pc900" localSheetId="2">#REF!</definedName>
    <definedName name="____________pc900" localSheetId="7">#REF!</definedName>
    <definedName name="____________pc900" localSheetId="0">#REF!</definedName>
    <definedName name="____________pc900">#REF!</definedName>
    <definedName name="____________pla4">[12]DATA_PRG!$H$269</definedName>
    <definedName name="____________pv2" localSheetId="2">#REF!</definedName>
    <definedName name="____________pv2" localSheetId="7">#REF!</definedName>
    <definedName name="____________pv2" localSheetId="0">#REF!</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 localSheetId="2">#REF!</definedName>
    <definedName name="____________var1" localSheetId="7">#REF!</definedName>
    <definedName name="____________var1" localSheetId="0">#REF!</definedName>
    <definedName name="____________var1">#REF!</definedName>
    <definedName name="____________var4" localSheetId="2">#REF!</definedName>
    <definedName name="____________var4" localSheetId="7">#REF!</definedName>
    <definedName name="____________var4" localSheetId="0">#REF!</definedName>
    <definedName name="____________var4">#REF!</definedName>
    <definedName name="____________vat1">NA()</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 localSheetId="2">#REF!</definedName>
    <definedName name="___________BSG100" localSheetId="7">#REF!</definedName>
    <definedName name="___________BSG100" localSheetId="0">#REF!</definedName>
    <definedName name="___________BSG100">#REF!</definedName>
    <definedName name="___________BSG150" localSheetId="2">#REF!</definedName>
    <definedName name="___________BSG150" localSheetId="7">#REF!</definedName>
    <definedName name="___________BSG150" localSheetId="0">#REF!</definedName>
    <definedName name="___________BSG150">#REF!</definedName>
    <definedName name="___________BSG5" localSheetId="2">#REF!</definedName>
    <definedName name="___________BSG5" localSheetId="7">#REF!</definedName>
    <definedName name="___________BSG5" localSheetId="0">#REF!</definedName>
    <definedName name="___________BSG5">#REF!</definedName>
    <definedName name="___________BSG75" localSheetId="2">#REF!</definedName>
    <definedName name="___________BSG75" localSheetId="7">#REF!</definedName>
    <definedName name="___________BSG75" localSheetId="0">#REF!</definedName>
    <definedName name="___________BSG75">#REF!</definedName>
    <definedName name="___________BTC1" localSheetId="2">#REF!</definedName>
    <definedName name="___________BTC1" localSheetId="7">#REF!</definedName>
    <definedName name="___________BTC1" localSheetId="0">#REF!</definedName>
    <definedName name="___________BTC1">#REF!</definedName>
    <definedName name="___________BTC10" localSheetId="2">#REF!</definedName>
    <definedName name="___________BTC10" localSheetId="7">#REF!</definedName>
    <definedName name="___________BTC10" localSheetId="0">#REF!</definedName>
    <definedName name="___________BTC10">#REF!</definedName>
    <definedName name="___________BTC11" localSheetId="2">#REF!</definedName>
    <definedName name="___________BTC11" localSheetId="7">#REF!</definedName>
    <definedName name="___________BTC11" localSheetId="0">#REF!</definedName>
    <definedName name="___________BTC11">#REF!</definedName>
    <definedName name="___________BTC12" localSheetId="2">#REF!</definedName>
    <definedName name="___________BTC12" localSheetId="7">#REF!</definedName>
    <definedName name="___________BTC12" localSheetId="0">#REF!</definedName>
    <definedName name="___________BTC12">#REF!</definedName>
    <definedName name="___________BTC13" localSheetId="2">#REF!</definedName>
    <definedName name="___________BTC13" localSheetId="7">#REF!</definedName>
    <definedName name="___________BTC13" localSheetId="0">#REF!</definedName>
    <definedName name="___________BTC13">#REF!</definedName>
    <definedName name="___________BTC14" localSheetId="2">#REF!</definedName>
    <definedName name="___________BTC14" localSheetId="7">#REF!</definedName>
    <definedName name="___________BTC14" localSheetId="0">#REF!</definedName>
    <definedName name="___________BTC14">#REF!</definedName>
    <definedName name="___________BTC15" localSheetId="2">#REF!</definedName>
    <definedName name="___________BTC15" localSheetId="7">#REF!</definedName>
    <definedName name="___________BTC15" localSheetId="0">#REF!</definedName>
    <definedName name="___________BTC15">#REF!</definedName>
    <definedName name="___________BTC16" localSheetId="2">#REF!</definedName>
    <definedName name="___________BTC16" localSheetId="7">#REF!</definedName>
    <definedName name="___________BTC16" localSheetId="0">#REF!</definedName>
    <definedName name="___________BTC16">#REF!</definedName>
    <definedName name="___________BTC17" localSheetId="2">#REF!</definedName>
    <definedName name="___________BTC17" localSheetId="7">#REF!</definedName>
    <definedName name="___________BTC17" localSheetId="0">#REF!</definedName>
    <definedName name="___________BTC17">#REF!</definedName>
    <definedName name="___________BTC18" localSheetId="2">#REF!</definedName>
    <definedName name="___________BTC18" localSheetId="7">#REF!</definedName>
    <definedName name="___________BTC18" localSheetId="0">#REF!</definedName>
    <definedName name="___________BTC18">#REF!</definedName>
    <definedName name="___________BTC19" localSheetId="2">#REF!</definedName>
    <definedName name="___________BTC19" localSheetId="7">#REF!</definedName>
    <definedName name="___________BTC19" localSheetId="0">#REF!</definedName>
    <definedName name="___________BTC19">#REF!</definedName>
    <definedName name="___________BTC2" localSheetId="2">#REF!</definedName>
    <definedName name="___________BTC2" localSheetId="7">#REF!</definedName>
    <definedName name="___________BTC2" localSheetId="0">#REF!</definedName>
    <definedName name="___________BTC2">#REF!</definedName>
    <definedName name="___________BTC20" localSheetId="2">#REF!</definedName>
    <definedName name="___________BTC20" localSheetId="7">#REF!</definedName>
    <definedName name="___________BTC20" localSheetId="0">#REF!</definedName>
    <definedName name="___________BTC20">#REF!</definedName>
    <definedName name="___________BTC21" localSheetId="2">#REF!</definedName>
    <definedName name="___________BTC21" localSheetId="7">#REF!</definedName>
    <definedName name="___________BTC21" localSheetId="0">#REF!</definedName>
    <definedName name="___________BTC21">#REF!</definedName>
    <definedName name="___________BTC22" localSheetId="2">#REF!</definedName>
    <definedName name="___________BTC22" localSheetId="7">#REF!</definedName>
    <definedName name="___________BTC22" localSheetId="0">#REF!</definedName>
    <definedName name="___________BTC22">#REF!</definedName>
    <definedName name="___________BTC23" localSheetId="2">#REF!</definedName>
    <definedName name="___________BTC23" localSheetId="7">#REF!</definedName>
    <definedName name="___________BTC23" localSheetId="0">#REF!</definedName>
    <definedName name="___________BTC23">#REF!</definedName>
    <definedName name="___________BTC24" localSheetId="2">#REF!</definedName>
    <definedName name="___________BTC24" localSheetId="7">#REF!</definedName>
    <definedName name="___________BTC24" localSheetId="0">#REF!</definedName>
    <definedName name="___________BTC24">#REF!</definedName>
    <definedName name="___________BTC3" localSheetId="2">#REF!</definedName>
    <definedName name="___________BTC3" localSheetId="7">#REF!</definedName>
    <definedName name="___________BTC3" localSheetId="0">#REF!</definedName>
    <definedName name="___________BTC3">#REF!</definedName>
    <definedName name="___________BTC4" localSheetId="2">#REF!</definedName>
    <definedName name="___________BTC4" localSheetId="7">#REF!</definedName>
    <definedName name="___________BTC4" localSheetId="0">#REF!</definedName>
    <definedName name="___________BTC4">#REF!</definedName>
    <definedName name="___________BTC5" localSheetId="2">#REF!</definedName>
    <definedName name="___________BTC5" localSheetId="7">#REF!</definedName>
    <definedName name="___________BTC5" localSheetId="0">#REF!</definedName>
    <definedName name="___________BTC5">#REF!</definedName>
    <definedName name="___________BTC6" localSheetId="2">#REF!</definedName>
    <definedName name="___________BTC6" localSheetId="7">#REF!</definedName>
    <definedName name="___________BTC6" localSheetId="0">#REF!</definedName>
    <definedName name="___________BTC6">#REF!</definedName>
    <definedName name="___________BTC7" localSheetId="2">#REF!</definedName>
    <definedName name="___________BTC7" localSheetId="7">#REF!</definedName>
    <definedName name="___________BTC7" localSheetId="0">#REF!</definedName>
    <definedName name="___________BTC7">#REF!</definedName>
    <definedName name="___________BTC8" localSheetId="2">#REF!</definedName>
    <definedName name="___________BTC8" localSheetId="7">#REF!</definedName>
    <definedName name="___________BTC8" localSheetId="0">#REF!</definedName>
    <definedName name="___________BTC8">#REF!</definedName>
    <definedName name="___________BTC9" localSheetId="2">#REF!</definedName>
    <definedName name="___________BTC9" localSheetId="7">#REF!</definedName>
    <definedName name="___________BTC9" localSheetId="0">#REF!</definedName>
    <definedName name="___________BTC9">#REF!</definedName>
    <definedName name="___________BTR1" localSheetId="2">#REF!</definedName>
    <definedName name="___________BTR1" localSheetId="7">#REF!</definedName>
    <definedName name="___________BTR1" localSheetId="0">#REF!</definedName>
    <definedName name="___________BTR1">#REF!</definedName>
    <definedName name="___________BTR10" localSheetId="2">#REF!</definedName>
    <definedName name="___________BTR10" localSheetId="7">#REF!</definedName>
    <definedName name="___________BTR10" localSheetId="0">#REF!</definedName>
    <definedName name="___________BTR10">#REF!</definedName>
    <definedName name="___________BTR11" localSheetId="2">#REF!</definedName>
    <definedName name="___________BTR11" localSheetId="7">#REF!</definedName>
    <definedName name="___________BTR11" localSheetId="0">#REF!</definedName>
    <definedName name="___________BTR11">#REF!</definedName>
    <definedName name="___________BTR12" localSheetId="2">#REF!</definedName>
    <definedName name="___________BTR12" localSheetId="7">#REF!</definedName>
    <definedName name="___________BTR12" localSheetId="0">#REF!</definedName>
    <definedName name="___________BTR12">#REF!</definedName>
    <definedName name="___________BTR13" localSheetId="2">#REF!</definedName>
    <definedName name="___________BTR13" localSheetId="7">#REF!</definedName>
    <definedName name="___________BTR13" localSheetId="0">#REF!</definedName>
    <definedName name="___________BTR13">#REF!</definedName>
    <definedName name="___________BTR14" localSheetId="2">#REF!</definedName>
    <definedName name="___________BTR14" localSheetId="7">#REF!</definedName>
    <definedName name="___________BTR14" localSheetId="0">#REF!</definedName>
    <definedName name="___________BTR14">#REF!</definedName>
    <definedName name="___________BTR15" localSheetId="2">#REF!</definedName>
    <definedName name="___________BTR15" localSheetId="7">#REF!</definedName>
    <definedName name="___________BTR15" localSheetId="0">#REF!</definedName>
    <definedName name="___________BTR15">#REF!</definedName>
    <definedName name="___________BTR16" localSheetId="2">#REF!</definedName>
    <definedName name="___________BTR16" localSheetId="7">#REF!</definedName>
    <definedName name="___________BTR16" localSheetId="0">#REF!</definedName>
    <definedName name="___________BTR16">#REF!</definedName>
    <definedName name="___________BTR17" localSheetId="2">#REF!</definedName>
    <definedName name="___________BTR17" localSheetId="7">#REF!</definedName>
    <definedName name="___________BTR17" localSheetId="0">#REF!</definedName>
    <definedName name="___________BTR17">#REF!</definedName>
    <definedName name="___________BTR18" localSheetId="2">#REF!</definedName>
    <definedName name="___________BTR18" localSheetId="7">#REF!</definedName>
    <definedName name="___________BTR18" localSheetId="0">#REF!</definedName>
    <definedName name="___________BTR18">#REF!</definedName>
    <definedName name="___________BTR19" localSheetId="2">#REF!</definedName>
    <definedName name="___________BTR19" localSheetId="7">#REF!</definedName>
    <definedName name="___________BTR19" localSheetId="0">#REF!</definedName>
    <definedName name="___________BTR19">#REF!</definedName>
    <definedName name="___________BTR2" localSheetId="2">#REF!</definedName>
    <definedName name="___________BTR2" localSheetId="7">#REF!</definedName>
    <definedName name="___________BTR2" localSheetId="0">#REF!</definedName>
    <definedName name="___________BTR2">#REF!</definedName>
    <definedName name="___________BTR20" localSheetId="2">#REF!</definedName>
    <definedName name="___________BTR20" localSheetId="7">#REF!</definedName>
    <definedName name="___________BTR20" localSheetId="0">#REF!</definedName>
    <definedName name="___________BTR20">#REF!</definedName>
    <definedName name="___________BTR21" localSheetId="2">#REF!</definedName>
    <definedName name="___________BTR21" localSheetId="7">#REF!</definedName>
    <definedName name="___________BTR21" localSheetId="0">#REF!</definedName>
    <definedName name="___________BTR21">#REF!</definedName>
    <definedName name="___________BTR22" localSheetId="2">#REF!</definedName>
    <definedName name="___________BTR22" localSheetId="7">#REF!</definedName>
    <definedName name="___________BTR22" localSheetId="0">#REF!</definedName>
    <definedName name="___________BTR22">#REF!</definedName>
    <definedName name="___________BTR23" localSheetId="2">#REF!</definedName>
    <definedName name="___________BTR23" localSheetId="7">#REF!</definedName>
    <definedName name="___________BTR23" localSheetId="0">#REF!</definedName>
    <definedName name="___________BTR23">#REF!</definedName>
    <definedName name="___________BTR24" localSheetId="2">#REF!</definedName>
    <definedName name="___________BTR24" localSheetId="7">#REF!</definedName>
    <definedName name="___________BTR24" localSheetId="0">#REF!</definedName>
    <definedName name="___________BTR24">#REF!</definedName>
    <definedName name="___________BTR3" localSheetId="2">#REF!</definedName>
    <definedName name="___________BTR3" localSheetId="7">#REF!</definedName>
    <definedName name="___________BTR3" localSheetId="0">#REF!</definedName>
    <definedName name="___________BTR3">#REF!</definedName>
    <definedName name="___________BTR4" localSheetId="2">#REF!</definedName>
    <definedName name="___________BTR4" localSheetId="7">#REF!</definedName>
    <definedName name="___________BTR4" localSheetId="0">#REF!</definedName>
    <definedName name="___________BTR4">#REF!</definedName>
    <definedName name="___________BTR5" localSheetId="2">#REF!</definedName>
    <definedName name="___________BTR5" localSheetId="7">#REF!</definedName>
    <definedName name="___________BTR5" localSheetId="0">#REF!</definedName>
    <definedName name="___________BTR5">#REF!</definedName>
    <definedName name="___________BTR6" localSheetId="2">#REF!</definedName>
    <definedName name="___________BTR6" localSheetId="7">#REF!</definedName>
    <definedName name="___________BTR6" localSheetId="0">#REF!</definedName>
    <definedName name="___________BTR6">#REF!</definedName>
    <definedName name="___________BTR7" localSheetId="2">#REF!</definedName>
    <definedName name="___________BTR7" localSheetId="7">#REF!</definedName>
    <definedName name="___________BTR7" localSheetId="0">#REF!</definedName>
    <definedName name="___________BTR7">#REF!</definedName>
    <definedName name="___________BTR8" localSheetId="2">#REF!</definedName>
    <definedName name="___________BTR8" localSheetId="7">#REF!</definedName>
    <definedName name="___________BTR8" localSheetId="0">#REF!</definedName>
    <definedName name="___________BTR8">#REF!</definedName>
    <definedName name="___________BTR9" localSheetId="2">#REF!</definedName>
    <definedName name="___________BTR9" localSheetId="7">#REF!</definedName>
    <definedName name="___________BTR9" localSheetId="0">#REF!</definedName>
    <definedName name="___________BTR9">#REF!</definedName>
    <definedName name="___________BTS1" localSheetId="2">#REF!</definedName>
    <definedName name="___________BTS1" localSheetId="7">#REF!</definedName>
    <definedName name="___________BTS1" localSheetId="0">#REF!</definedName>
    <definedName name="___________BTS1">#REF!</definedName>
    <definedName name="___________BTS10" localSheetId="2">#REF!</definedName>
    <definedName name="___________BTS10" localSheetId="7">#REF!</definedName>
    <definedName name="___________BTS10" localSheetId="0">#REF!</definedName>
    <definedName name="___________BTS10">#REF!</definedName>
    <definedName name="___________BTS11" localSheetId="2">#REF!</definedName>
    <definedName name="___________BTS11" localSheetId="7">#REF!</definedName>
    <definedName name="___________BTS11" localSheetId="0">#REF!</definedName>
    <definedName name="___________BTS11">#REF!</definedName>
    <definedName name="___________BTS12" localSheetId="2">#REF!</definedName>
    <definedName name="___________BTS12" localSheetId="7">#REF!</definedName>
    <definedName name="___________BTS12" localSheetId="0">#REF!</definedName>
    <definedName name="___________BTS12">#REF!</definedName>
    <definedName name="___________BTS13" localSheetId="2">#REF!</definedName>
    <definedName name="___________BTS13" localSheetId="7">#REF!</definedName>
    <definedName name="___________BTS13" localSheetId="0">#REF!</definedName>
    <definedName name="___________BTS13">#REF!</definedName>
    <definedName name="___________BTS14" localSheetId="2">#REF!</definedName>
    <definedName name="___________BTS14" localSheetId="7">#REF!</definedName>
    <definedName name="___________BTS14" localSheetId="0">#REF!</definedName>
    <definedName name="___________BTS14">#REF!</definedName>
    <definedName name="___________BTS15" localSheetId="2">#REF!</definedName>
    <definedName name="___________BTS15" localSheetId="7">#REF!</definedName>
    <definedName name="___________BTS15" localSheetId="0">#REF!</definedName>
    <definedName name="___________BTS15">#REF!</definedName>
    <definedName name="___________BTS16" localSheetId="2">#REF!</definedName>
    <definedName name="___________BTS16" localSheetId="7">#REF!</definedName>
    <definedName name="___________BTS16" localSheetId="0">#REF!</definedName>
    <definedName name="___________BTS16">#REF!</definedName>
    <definedName name="___________BTS17" localSheetId="2">#REF!</definedName>
    <definedName name="___________BTS17" localSheetId="7">#REF!</definedName>
    <definedName name="___________BTS17" localSheetId="0">#REF!</definedName>
    <definedName name="___________BTS17">#REF!</definedName>
    <definedName name="___________BTS18" localSheetId="2">#REF!</definedName>
    <definedName name="___________BTS18" localSheetId="7">#REF!</definedName>
    <definedName name="___________BTS18" localSheetId="0">#REF!</definedName>
    <definedName name="___________BTS18">#REF!</definedName>
    <definedName name="___________BTS19" localSheetId="2">#REF!</definedName>
    <definedName name="___________BTS19" localSheetId="7">#REF!</definedName>
    <definedName name="___________BTS19" localSheetId="0">#REF!</definedName>
    <definedName name="___________BTS19">#REF!</definedName>
    <definedName name="___________BTS2" localSheetId="2">#REF!</definedName>
    <definedName name="___________BTS2" localSheetId="7">#REF!</definedName>
    <definedName name="___________BTS2" localSheetId="0">#REF!</definedName>
    <definedName name="___________BTS2">#REF!</definedName>
    <definedName name="___________BTS20" localSheetId="2">#REF!</definedName>
    <definedName name="___________BTS20" localSheetId="7">#REF!</definedName>
    <definedName name="___________BTS20" localSheetId="0">#REF!</definedName>
    <definedName name="___________BTS20">#REF!</definedName>
    <definedName name="___________BTS21" localSheetId="2">#REF!</definedName>
    <definedName name="___________BTS21" localSheetId="7">#REF!</definedName>
    <definedName name="___________BTS21" localSheetId="0">#REF!</definedName>
    <definedName name="___________BTS21">#REF!</definedName>
    <definedName name="___________BTS22" localSheetId="2">#REF!</definedName>
    <definedName name="___________BTS22" localSheetId="7">#REF!</definedName>
    <definedName name="___________BTS22" localSheetId="0">#REF!</definedName>
    <definedName name="___________BTS22">#REF!</definedName>
    <definedName name="___________BTS23" localSheetId="2">#REF!</definedName>
    <definedName name="___________BTS23" localSheetId="7">#REF!</definedName>
    <definedName name="___________BTS23" localSheetId="0">#REF!</definedName>
    <definedName name="___________BTS23">#REF!</definedName>
    <definedName name="___________BTS24" localSheetId="2">#REF!</definedName>
    <definedName name="___________BTS24" localSheetId="7">#REF!</definedName>
    <definedName name="___________BTS24" localSheetId="0">#REF!</definedName>
    <definedName name="___________BTS24">#REF!</definedName>
    <definedName name="___________BTS3" localSheetId="2">#REF!</definedName>
    <definedName name="___________BTS3" localSheetId="7">#REF!</definedName>
    <definedName name="___________BTS3" localSheetId="0">#REF!</definedName>
    <definedName name="___________BTS3">#REF!</definedName>
    <definedName name="___________BTS4" localSheetId="2">#REF!</definedName>
    <definedName name="___________BTS4" localSheetId="7">#REF!</definedName>
    <definedName name="___________BTS4" localSheetId="0">#REF!</definedName>
    <definedName name="___________BTS4">#REF!</definedName>
    <definedName name="___________BTS5" localSheetId="2">#REF!</definedName>
    <definedName name="___________BTS5" localSheetId="7">#REF!</definedName>
    <definedName name="___________BTS5" localSheetId="0">#REF!</definedName>
    <definedName name="___________BTS5">#REF!</definedName>
    <definedName name="___________BTS6" localSheetId="2">#REF!</definedName>
    <definedName name="___________BTS6" localSheetId="7">#REF!</definedName>
    <definedName name="___________BTS6" localSheetId="0">#REF!</definedName>
    <definedName name="___________BTS6">#REF!</definedName>
    <definedName name="___________BTS7" localSheetId="2">#REF!</definedName>
    <definedName name="___________BTS7" localSheetId="7">#REF!</definedName>
    <definedName name="___________BTS7" localSheetId="0">#REF!</definedName>
    <definedName name="___________BTS7">#REF!</definedName>
    <definedName name="___________BTS8" localSheetId="2">#REF!</definedName>
    <definedName name="___________BTS8" localSheetId="7">#REF!</definedName>
    <definedName name="___________BTS8" localSheetId="0">#REF!</definedName>
    <definedName name="___________BTS8">#REF!</definedName>
    <definedName name="___________BTS9" localSheetId="2">#REF!</definedName>
    <definedName name="___________BTS9" localSheetId="7">#REF!</definedName>
    <definedName name="___________BTS9" localSheetId="0">#REF!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ewe1">NA()</definedName>
    <definedName name="___________GBS11" localSheetId="2">#REF!</definedName>
    <definedName name="___________GBS11" localSheetId="7">#REF!</definedName>
    <definedName name="___________GBS11" localSheetId="0">#REF!</definedName>
    <definedName name="___________GBS11">#REF!</definedName>
    <definedName name="___________GBS110" localSheetId="2">#REF!</definedName>
    <definedName name="___________GBS110" localSheetId="7">#REF!</definedName>
    <definedName name="___________GBS110" localSheetId="0">#REF!</definedName>
    <definedName name="___________GBS110">#REF!</definedName>
    <definedName name="___________GBS111" localSheetId="2">#REF!</definedName>
    <definedName name="___________GBS111" localSheetId="7">#REF!</definedName>
    <definedName name="___________GBS111" localSheetId="0">#REF!</definedName>
    <definedName name="___________GBS111">#REF!</definedName>
    <definedName name="___________GBS112" localSheetId="2">#REF!</definedName>
    <definedName name="___________GBS112" localSheetId="7">#REF!</definedName>
    <definedName name="___________GBS112" localSheetId="0">#REF!</definedName>
    <definedName name="___________GBS112">#REF!</definedName>
    <definedName name="___________GBS113" localSheetId="2">#REF!</definedName>
    <definedName name="___________GBS113" localSheetId="7">#REF!</definedName>
    <definedName name="___________GBS113" localSheetId="0">#REF!</definedName>
    <definedName name="___________GBS113">#REF!</definedName>
    <definedName name="___________GBS114" localSheetId="2">#REF!</definedName>
    <definedName name="___________GBS114" localSheetId="7">#REF!</definedName>
    <definedName name="___________GBS114" localSheetId="0">#REF!</definedName>
    <definedName name="___________GBS114">#REF!</definedName>
    <definedName name="___________GBS115" localSheetId="2">#REF!</definedName>
    <definedName name="___________GBS115" localSheetId="7">#REF!</definedName>
    <definedName name="___________GBS115" localSheetId="0">#REF!</definedName>
    <definedName name="___________GBS115">#REF!</definedName>
    <definedName name="___________GBS116" localSheetId="2">#REF!</definedName>
    <definedName name="___________GBS116" localSheetId="7">#REF!</definedName>
    <definedName name="___________GBS116" localSheetId="0">#REF!</definedName>
    <definedName name="___________GBS116">#REF!</definedName>
    <definedName name="___________GBS117" localSheetId="2">#REF!</definedName>
    <definedName name="___________GBS117" localSheetId="7">#REF!</definedName>
    <definedName name="___________GBS117" localSheetId="0">#REF!</definedName>
    <definedName name="___________GBS117">#REF!</definedName>
    <definedName name="___________GBS118" localSheetId="2">#REF!</definedName>
    <definedName name="___________GBS118" localSheetId="7">#REF!</definedName>
    <definedName name="___________GBS118" localSheetId="0">#REF!</definedName>
    <definedName name="___________GBS118">#REF!</definedName>
    <definedName name="___________GBS119" localSheetId="2">#REF!</definedName>
    <definedName name="___________GBS119" localSheetId="7">#REF!</definedName>
    <definedName name="___________GBS119" localSheetId="0">#REF!</definedName>
    <definedName name="___________GBS119">#REF!</definedName>
    <definedName name="___________GBS12" localSheetId="2">#REF!</definedName>
    <definedName name="___________GBS12" localSheetId="7">#REF!</definedName>
    <definedName name="___________GBS12" localSheetId="0">#REF!</definedName>
    <definedName name="___________GBS12">#REF!</definedName>
    <definedName name="___________GBS120" localSheetId="2">#REF!</definedName>
    <definedName name="___________GBS120" localSheetId="7">#REF!</definedName>
    <definedName name="___________GBS120" localSheetId="0">#REF!</definedName>
    <definedName name="___________GBS120">#REF!</definedName>
    <definedName name="___________GBS121" localSheetId="2">#REF!</definedName>
    <definedName name="___________GBS121" localSheetId="7">#REF!</definedName>
    <definedName name="___________GBS121" localSheetId="0">#REF!</definedName>
    <definedName name="___________GBS121">#REF!</definedName>
    <definedName name="___________GBS122" localSheetId="2">#REF!</definedName>
    <definedName name="___________GBS122" localSheetId="7">#REF!</definedName>
    <definedName name="___________GBS122" localSheetId="0">#REF!</definedName>
    <definedName name="___________GBS122">#REF!</definedName>
    <definedName name="___________GBS123" localSheetId="2">#REF!</definedName>
    <definedName name="___________GBS123" localSheetId="7">#REF!</definedName>
    <definedName name="___________GBS123" localSheetId="0">#REF!</definedName>
    <definedName name="___________GBS123">#REF!</definedName>
    <definedName name="___________GBS124" localSheetId="2">#REF!</definedName>
    <definedName name="___________GBS124" localSheetId="7">#REF!</definedName>
    <definedName name="___________GBS124" localSheetId="0">#REF!</definedName>
    <definedName name="___________GBS124">#REF!</definedName>
    <definedName name="___________GBS13" localSheetId="2">#REF!</definedName>
    <definedName name="___________GBS13" localSheetId="7">#REF!</definedName>
    <definedName name="___________GBS13" localSheetId="0">#REF!</definedName>
    <definedName name="___________GBS13">#REF!</definedName>
    <definedName name="___________GBS14" localSheetId="2">#REF!</definedName>
    <definedName name="___________GBS14" localSheetId="7">#REF!</definedName>
    <definedName name="___________GBS14" localSheetId="0">#REF!</definedName>
    <definedName name="___________GBS14">#REF!</definedName>
    <definedName name="___________GBS15" localSheetId="2">#REF!</definedName>
    <definedName name="___________GBS15" localSheetId="7">#REF!</definedName>
    <definedName name="___________GBS15" localSheetId="0">#REF!</definedName>
    <definedName name="___________GBS15">#REF!</definedName>
    <definedName name="___________GBS16" localSheetId="2">#REF!</definedName>
    <definedName name="___________GBS16" localSheetId="7">#REF!</definedName>
    <definedName name="___________GBS16" localSheetId="0">#REF!</definedName>
    <definedName name="___________GBS16">#REF!</definedName>
    <definedName name="___________GBS17" localSheetId="2">#REF!</definedName>
    <definedName name="___________GBS17" localSheetId="7">#REF!</definedName>
    <definedName name="___________GBS17" localSheetId="0">#REF!</definedName>
    <definedName name="___________GBS17">#REF!</definedName>
    <definedName name="___________GBS18" localSheetId="2">#REF!</definedName>
    <definedName name="___________GBS18" localSheetId="7">#REF!</definedName>
    <definedName name="___________GBS18" localSheetId="0">#REF!</definedName>
    <definedName name="___________GBS18">#REF!</definedName>
    <definedName name="___________GBS19" localSheetId="2">#REF!</definedName>
    <definedName name="___________GBS19" localSheetId="7">#REF!</definedName>
    <definedName name="___________GBS19" localSheetId="0">#REF!</definedName>
    <definedName name="___________GBS19">#REF!</definedName>
    <definedName name="___________GBS21" localSheetId="2">#REF!</definedName>
    <definedName name="___________GBS21" localSheetId="7">#REF!</definedName>
    <definedName name="___________GBS21" localSheetId="0">#REF!</definedName>
    <definedName name="___________GBS21">#REF!</definedName>
    <definedName name="___________GBS210" localSheetId="2">#REF!</definedName>
    <definedName name="___________GBS210" localSheetId="7">#REF!</definedName>
    <definedName name="___________GBS210" localSheetId="0">#REF!</definedName>
    <definedName name="___________GBS210">#REF!</definedName>
    <definedName name="___________GBS211" localSheetId="2">#REF!</definedName>
    <definedName name="___________GBS211" localSheetId="7">#REF!</definedName>
    <definedName name="___________GBS211" localSheetId="0">#REF!</definedName>
    <definedName name="___________GBS211">#REF!</definedName>
    <definedName name="___________GBS212" localSheetId="2">#REF!</definedName>
    <definedName name="___________GBS212" localSheetId="7">#REF!</definedName>
    <definedName name="___________GBS212" localSheetId="0">#REF!</definedName>
    <definedName name="___________GBS212">#REF!</definedName>
    <definedName name="___________GBS213" localSheetId="2">#REF!</definedName>
    <definedName name="___________GBS213" localSheetId="7">#REF!</definedName>
    <definedName name="___________GBS213" localSheetId="0">#REF!</definedName>
    <definedName name="___________GBS213">#REF!</definedName>
    <definedName name="___________GBS214" localSheetId="2">#REF!</definedName>
    <definedName name="___________GBS214" localSheetId="7">#REF!</definedName>
    <definedName name="___________GBS214" localSheetId="0">#REF!</definedName>
    <definedName name="___________GBS214">#REF!</definedName>
    <definedName name="___________GBS215" localSheetId="2">#REF!</definedName>
    <definedName name="___________GBS215" localSheetId="7">#REF!</definedName>
    <definedName name="___________GBS215" localSheetId="0">#REF!</definedName>
    <definedName name="___________GBS215">#REF!</definedName>
    <definedName name="___________GBS216" localSheetId="2">#REF!</definedName>
    <definedName name="___________GBS216" localSheetId="7">#REF!</definedName>
    <definedName name="___________GBS216" localSheetId="0">#REF!</definedName>
    <definedName name="___________GBS216">#REF!</definedName>
    <definedName name="___________GBS217" localSheetId="2">#REF!</definedName>
    <definedName name="___________GBS217" localSheetId="7">#REF!</definedName>
    <definedName name="___________GBS217" localSheetId="0">#REF!</definedName>
    <definedName name="___________GBS217">#REF!</definedName>
    <definedName name="___________GBS218" localSheetId="2">#REF!</definedName>
    <definedName name="___________GBS218" localSheetId="7">#REF!</definedName>
    <definedName name="___________GBS218" localSheetId="0">#REF!</definedName>
    <definedName name="___________GBS218">#REF!</definedName>
    <definedName name="___________GBS219" localSheetId="2">#REF!</definedName>
    <definedName name="___________GBS219" localSheetId="7">#REF!</definedName>
    <definedName name="___________GBS219" localSheetId="0">#REF!</definedName>
    <definedName name="___________GBS219">#REF!</definedName>
    <definedName name="___________GBS22" localSheetId="2">#REF!</definedName>
    <definedName name="___________GBS22" localSheetId="7">#REF!</definedName>
    <definedName name="___________GBS22" localSheetId="0">#REF!</definedName>
    <definedName name="___________GBS22">#REF!</definedName>
    <definedName name="___________GBS220" localSheetId="2">#REF!</definedName>
    <definedName name="___________GBS220" localSheetId="7">#REF!</definedName>
    <definedName name="___________GBS220" localSheetId="0">#REF!</definedName>
    <definedName name="___________GBS220">#REF!</definedName>
    <definedName name="___________GBS221" localSheetId="2">#REF!</definedName>
    <definedName name="___________GBS221" localSheetId="7">#REF!</definedName>
    <definedName name="___________GBS221" localSheetId="0">#REF!</definedName>
    <definedName name="___________GBS221">#REF!</definedName>
    <definedName name="___________GBS222" localSheetId="2">#REF!</definedName>
    <definedName name="___________GBS222" localSheetId="7">#REF!</definedName>
    <definedName name="___________GBS222" localSheetId="0">#REF!</definedName>
    <definedName name="___________GBS222">#REF!</definedName>
    <definedName name="___________GBS223" localSheetId="2">#REF!</definedName>
    <definedName name="___________GBS223" localSheetId="7">#REF!</definedName>
    <definedName name="___________GBS223" localSheetId="0">#REF!</definedName>
    <definedName name="___________GBS223">#REF!</definedName>
    <definedName name="___________GBS224" localSheetId="2">#REF!</definedName>
    <definedName name="___________GBS224" localSheetId="7">#REF!</definedName>
    <definedName name="___________GBS224" localSheetId="0">#REF!</definedName>
    <definedName name="___________GBS224">#REF!</definedName>
    <definedName name="___________GBS23" localSheetId="2">#REF!</definedName>
    <definedName name="___________GBS23" localSheetId="7">#REF!</definedName>
    <definedName name="___________GBS23" localSheetId="0">#REF!</definedName>
    <definedName name="___________GBS23">#REF!</definedName>
    <definedName name="___________GBS24" localSheetId="2">#REF!</definedName>
    <definedName name="___________GBS24" localSheetId="7">#REF!</definedName>
    <definedName name="___________GBS24" localSheetId="0">#REF!</definedName>
    <definedName name="___________GBS24">#REF!</definedName>
    <definedName name="___________GBS25" localSheetId="2">#REF!</definedName>
    <definedName name="___________GBS25" localSheetId="7">#REF!</definedName>
    <definedName name="___________GBS25" localSheetId="0">#REF!</definedName>
    <definedName name="___________GBS25">#REF!</definedName>
    <definedName name="___________GBS26" localSheetId="2">#REF!</definedName>
    <definedName name="___________GBS26" localSheetId="7">#REF!</definedName>
    <definedName name="___________GBS26" localSheetId="0">#REF!</definedName>
    <definedName name="___________GBS26">#REF!</definedName>
    <definedName name="___________GBS27" localSheetId="2">#REF!</definedName>
    <definedName name="___________GBS27" localSheetId="7">#REF!</definedName>
    <definedName name="___________GBS27" localSheetId="0">#REF!</definedName>
    <definedName name="___________GBS27">#REF!</definedName>
    <definedName name="___________GBS28" localSheetId="2">#REF!</definedName>
    <definedName name="___________GBS28" localSheetId="7">#REF!</definedName>
    <definedName name="___________GBS28" localSheetId="0">#REF!</definedName>
    <definedName name="___________GBS28">#REF!</definedName>
    <definedName name="___________GBS29" localSheetId="2">#REF!</definedName>
    <definedName name="___________GBS29" localSheetId="7">#REF!</definedName>
    <definedName name="___________GBS29" localSheetId="0">#REF!</definedName>
    <definedName name="___________GBS29">#REF!</definedName>
    <definedName name="___________imp1">[11]DATA_PRG!$H$245</definedName>
    <definedName name="___________knr2">NA()</definedName>
    <definedName name="___________l1">[3]leads!$A$3:$E$108</definedName>
    <definedName name="___________l12" localSheetId="2">#REF!</definedName>
    <definedName name="___________l12" localSheetId="7">#REF!</definedName>
    <definedName name="___________l12" localSheetId="0">#REF!</definedName>
    <definedName name="___________l12">#REF!</definedName>
    <definedName name="___________l2">[2]r!$F$29</definedName>
    <definedName name="___________l3" localSheetId="2">#REF!</definedName>
    <definedName name="___________l3" localSheetId="7">#REF!</definedName>
    <definedName name="___________l3" localSheetId="0">#REF!</definedName>
    <definedName name="___________l3">#REF!</definedName>
    <definedName name="___________l4">[4]Sheet1!$W$2:$Y$103</definedName>
    <definedName name="___________l5" localSheetId="2">#REF!</definedName>
    <definedName name="___________l5" localSheetId="7">#REF!</definedName>
    <definedName name="___________l5" localSheetId="0">#REF!</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 localSheetId="2">#REF!</definedName>
    <definedName name="___________lj600" localSheetId="7">#REF!</definedName>
    <definedName name="___________lj600" localSheetId="0">#REF!</definedName>
    <definedName name="___________lj600">#REF!</definedName>
    <definedName name="___________lj900" localSheetId="2">#REF!</definedName>
    <definedName name="___________lj900" localSheetId="7">#REF!</definedName>
    <definedName name="___________lj900" localSheetId="0">#REF!</definedName>
    <definedName name="___________lj900">#REF!</definedName>
    <definedName name="___________LL3" localSheetId="2">#REF!</definedName>
    <definedName name="___________LL3" localSheetId="7">#REF!</definedName>
    <definedName name="___________LL3" localSheetId="0">#REF!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 localSheetId="2">#REF!</definedName>
    <definedName name="___________Met45" localSheetId="7">#REF!</definedName>
    <definedName name="___________Met45" localSheetId="0">#REF!</definedName>
    <definedName name="___________Met45">#REF!</definedName>
    <definedName name="___________MEt55" localSheetId="2">#REF!</definedName>
    <definedName name="___________MEt55" localSheetId="7">#REF!</definedName>
    <definedName name="___________MEt55" localSheetId="0">#REF!</definedName>
    <definedName name="___________MEt55">#REF!</definedName>
    <definedName name="___________Met63" localSheetId="2">#REF!</definedName>
    <definedName name="___________Met63" localSheetId="7">#REF!</definedName>
    <definedName name="___________Met63" localSheetId="0">#REF!</definedName>
    <definedName name="___________Met63">#REF!</definedName>
    <definedName name="___________ML21" localSheetId="2">#REF!</definedName>
    <definedName name="___________ML21" localSheetId="7">#REF!</definedName>
    <definedName name="___________ML21" localSheetId="0">#REF!</definedName>
    <definedName name="___________ML21">#REF!</definedName>
    <definedName name="___________ML210" localSheetId="2">#REF!</definedName>
    <definedName name="___________ML210" localSheetId="7">#REF!</definedName>
    <definedName name="___________ML210" localSheetId="0">#REF!</definedName>
    <definedName name="___________ML210">#REF!</definedName>
    <definedName name="___________ML211" localSheetId="2">#REF!</definedName>
    <definedName name="___________ML211" localSheetId="7">#REF!</definedName>
    <definedName name="___________ML211" localSheetId="0">#REF!</definedName>
    <definedName name="___________ML211">#REF!</definedName>
    <definedName name="___________ML212" localSheetId="2">#REF!</definedName>
    <definedName name="___________ML212" localSheetId="7">#REF!</definedName>
    <definedName name="___________ML212" localSheetId="0">#REF!</definedName>
    <definedName name="___________ML212">#REF!</definedName>
    <definedName name="___________ML213" localSheetId="2">#REF!</definedName>
    <definedName name="___________ML213" localSheetId="7">#REF!</definedName>
    <definedName name="___________ML213" localSheetId="0">#REF!</definedName>
    <definedName name="___________ML213">#REF!</definedName>
    <definedName name="___________ML214" localSheetId="2">#REF!</definedName>
    <definedName name="___________ML214" localSheetId="7">#REF!</definedName>
    <definedName name="___________ML214" localSheetId="0">#REF!</definedName>
    <definedName name="___________ML214">#REF!</definedName>
    <definedName name="___________ML215" localSheetId="2">#REF!</definedName>
    <definedName name="___________ML215" localSheetId="7">#REF!</definedName>
    <definedName name="___________ML215" localSheetId="0">#REF!</definedName>
    <definedName name="___________ML215">#REF!</definedName>
    <definedName name="___________ML216" localSheetId="2">#REF!</definedName>
    <definedName name="___________ML216" localSheetId="7">#REF!</definedName>
    <definedName name="___________ML216" localSheetId="0">#REF!</definedName>
    <definedName name="___________ML216">#REF!</definedName>
    <definedName name="___________ML217" localSheetId="2">#REF!</definedName>
    <definedName name="___________ML217" localSheetId="7">#REF!</definedName>
    <definedName name="___________ML217" localSheetId="0">#REF!</definedName>
    <definedName name="___________ML217">#REF!</definedName>
    <definedName name="___________ML218" localSheetId="2">#REF!</definedName>
    <definedName name="___________ML218" localSheetId="7">#REF!</definedName>
    <definedName name="___________ML218" localSheetId="0">#REF!</definedName>
    <definedName name="___________ML218">#REF!</definedName>
    <definedName name="___________ML219" localSheetId="2">#REF!</definedName>
    <definedName name="___________ML219" localSheetId="7">#REF!</definedName>
    <definedName name="___________ML219" localSheetId="0">#REF!</definedName>
    <definedName name="___________ML219">#REF!</definedName>
    <definedName name="___________ML22" localSheetId="2">#REF!</definedName>
    <definedName name="___________ML22" localSheetId="7">#REF!</definedName>
    <definedName name="___________ML22" localSheetId="0">#REF!</definedName>
    <definedName name="___________ML22">#REF!</definedName>
    <definedName name="___________ML220" localSheetId="2">#REF!</definedName>
    <definedName name="___________ML220" localSheetId="7">#REF!</definedName>
    <definedName name="___________ML220" localSheetId="0">#REF!</definedName>
    <definedName name="___________ML220">#REF!</definedName>
    <definedName name="___________ML221" localSheetId="2">#REF!</definedName>
    <definedName name="___________ML221" localSheetId="7">#REF!</definedName>
    <definedName name="___________ML221" localSheetId="0">#REF!</definedName>
    <definedName name="___________ML221">#REF!</definedName>
    <definedName name="___________ML222" localSheetId="2">#REF!</definedName>
    <definedName name="___________ML222" localSheetId="7">#REF!</definedName>
    <definedName name="___________ML222" localSheetId="0">#REF!</definedName>
    <definedName name="___________ML222">#REF!</definedName>
    <definedName name="___________ML223" localSheetId="2">#REF!</definedName>
    <definedName name="___________ML223" localSheetId="7">#REF!</definedName>
    <definedName name="___________ML223" localSheetId="0">#REF!</definedName>
    <definedName name="___________ML223">#REF!</definedName>
    <definedName name="___________ML224" localSheetId="2">#REF!</definedName>
    <definedName name="___________ML224" localSheetId="7">#REF!</definedName>
    <definedName name="___________ML224" localSheetId="0">#REF!</definedName>
    <definedName name="___________ML224">#REF!</definedName>
    <definedName name="___________ML23" localSheetId="2">#REF!</definedName>
    <definedName name="___________ML23" localSheetId="7">#REF!</definedName>
    <definedName name="___________ML23" localSheetId="0">#REF!</definedName>
    <definedName name="___________ML23">#REF!</definedName>
    <definedName name="___________ML24" localSheetId="2">#REF!</definedName>
    <definedName name="___________ML24" localSheetId="7">#REF!</definedName>
    <definedName name="___________ML24" localSheetId="0">#REF!</definedName>
    <definedName name="___________ML24">#REF!</definedName>
    <definedName name="___________ML25" localSheetId="2">#REF!</definedName>
    <definedName name="___________ML25" localSheetId="7">#REF!</definedName>
    <definedName name="___________ML25" localSheetId="0">#REF!</definedName>
    <definedName name="___________ML25">#REF!</definedName>
    <definedName name="___________ML26" localSheetId="2">#REF!</definedName>
    <definedName name="___________ML26" localSheetId="7">#REF!</definedName>
    <definedName name="___________ML26" localSheetId="0">#REF!</definedName>
    <definedName name="___________ML26">#REF!</definedName>
    <definedName name="___________ML27" localSheetId="2">#REF!</definedName>
    <definedName name="___________ML27" localSheetId="7">#REF!</definedName>
    <definedName name="___________ML27" localSheetId="0">#REF!</definedName>
    <definedName name="___________ML27">#REF!</definedName>
    <definedName name="___________ML28" localSheetId="2">#REF!</definedName>
    <definedName name="___________ML28" localSheetId="7">#REF!</definedName>
    <definedName name="___________ML28" localSheetId="0">#REF!</definedName>
    <definedName name="___________ML28">#REF!</definedName>
    <definedName name="___________ML29" localSheetId="2">#REF!</definedName>
    <definedName name="___________ML29" localSheetId="7">#REF!</definedName>
    <definedName name="___________ML29" localSheetId="0">#REF!</definedName>
    <definedName name="___________ML29">#REF!</definedName>
    <definedName name="___________ML31" localSheetId="2">#REF!</definedName>
    <definedName name="___________ML31" localSheetId="7">#REF!</definedName>
    <definedName name="___________ML31" localSheetId="0">#REF!</definedName>
    <definedName name="___________ML31">#REF!</definedName>
    <definedName name="___________ML310" localSheetId="2">#REF!</definedName>
    <definedName name="___________ML310" localSheetId="7">#REF!</definedName>
    <definedName name="___________ML310" localSheetId="0">#REF!</definedName>
    <definedName name="___________ML310">#REF!</definedName>
    <definedName name="___________ML311" localSheetId="2">#REF!</definedName>
    <definedName name="___________ML311" localSheetId="7">#REF!</definedName>
    <definedName name="___________ML311" localSheetId="0">#REF!</definedName>
    <definedName name="___________ML311">#REF!</definedName>
    <definedName name="___________ML312" localSheetId="2">#REF!</definedName>
    <definedName name="___________ML312" localSheetId="7">#REF!</definedName>
    <definedName name="___________ML312" localSheetId="0">#REF!</definedName>
    <definedName name="___________ML312">#REF!</definedName>
    <definedName name="___________ML313" localSheetId="2">#REF!</definedName>
    <definedName name="___________ML313" localSheetId="7">#REF!</definedName>
    <definedName name="___________ML313" localSheetId="0">#REF!</definedName>
    <definedName name="___________ML313">#REF!</definedName>
    <definedName name="___________ML314" localSheetId="2">#REF!</definedName>
    <definedName name="___________ML314" localSheetId="7">#REF!</definedName>
    <definedName name="___________ML314" localSheetId="0">#REF!</definedName>
    <definedName name="___________ML314">#REF!</definedName>
    <definedName name="___________ML315" localSheetId="2">#REF!</definedName>
    <definedName name="___________ML315" localSheetId="7">#REF!</definedName>
    <definedName name="___________ML315" localSheetId="0">#REF!</definedName>
    <definedName name="___________ML315">#REF!</definedName>
    <definedName name="___________ML316" localSheetId="2">#REF!</definedName>
    <definedName name="___________ML316" localSheetId="7">#REF!</definedName>
    <definedName name="___________ML316" localSheetId="0">#REF!</definedName>
    <definedName name="___________ML316">#REF!</definedName>
    <definedName name="___________ML317" localSheetId="2">#REF!</definedName>
    <definedName name="___________ML317" localSheetId="7">#REF!</definedName>
    <definedName name="___________ML317" localSheetId="0">#REF!</definedName>
    <definedName name="___________ML317">#REF!</definedName>
    <definedName name="___________ML318" localSheetId="2">#REF!</definedName>
    <definedName name="___________ML318" localSheetId="7">#REF!</definedName>
    <definedName name="___________ML318" localSheetId="0">#REF!</definedName>
    <definedName name="___________ML318">#REF!</definedName>
    <definedName name="___________ML319" localSheetId="2">#REF!</definedName>
    <definedName name="___________ML319" localSheetId="7">#REF!</definedName>
    <definedName name="___________ML319" localSheetId="0">#REF!</definedName>
    <definedName name="___________ML319">#REF!</definedName>
    <definedName name="___________ML32" localSheetId="2">#REF!</definedName>
    <definedName name="___________ML32" localSheetId="7">#REF!</definedName>
    <definedName name="___________ML32" localSheetId="0">#REF!</definedName>
    <definedName name="___________ML32">#REF!</definedName>
    <definedName name="___________ML320" localSheetId="2">#REF!</definedName>
    <definedName name="___________ML320" localSheetId="7">#REF!</definedName>
    <definedName name="___________ML320" localSheetId="0">#REF!</definedName>
    <definedName name="___________ML320">#REF!</definedName>
    <definedName name="___________ML321" localSheetId="2">#REF!</definedName>
    <definedName name="___________ML321" localSheetId="7">#REF!</definedName>
    <definedName name="___________ML321" localSheetId="0">#REF!</definedName>
    <definedName name="___________ML321">#REF!</definedName>
    <definedName name="___________ML322" localSheetId="2">#REF!</definedName>
    <definedName name="___________ML322" localSheetId="7">#REF!</definedName>
    <definedName name="___________ML322" localSheetId="0">#REF!</definedName>
    <definedName name="___________ML322">#REF!</definedName>
    <definedName name="___________ML323" localSheetId="2">#REF!</definedName>
    <definedName name="___________ML323" localSheetId="7">#REF!</definedName>
    <definedName name="___________ML323" localSheetId="0">#REF!</definedName>
    <definedName name="___________ML323">#REF!</definedName>
    <definedName name="___________ML324" localSheetId="2">#REF!</definedName>
    <definedName name="___________ML324" localSheetId="7">#REF!</definedName>
    <definedName name="___________ML324" localSheetId="0">#REF!</definedName>
    <definedName name="___________ML324">#REF!</definedName>
    <definedName name="___________ML33" localSheetId="2">#REF!</definedName>
    <definedName name="___________ML33" localSheetId="7">#REF!</definedName>
    <definedName name="___________ML33" localSheetId="0">#REF!</definedName>
    <definedName name="___________ML33">#REF!</definedName>
    <definedName name="___________ML34" localSheetId="2">#REF!</definedName>
    <definedName name="___________ML34" localSheetId="7">#REF!</definedName>
    <definedName name="___________ML34" localSheetId="0">#REF!</definedName>
    <definedName name="___________ML34">#REF!</definedName>
    <definedName name="___________ML35" localSheetId="2">#REF!</definedName>
    <definedName name="___________ML35" localSheetId="7">#REF!</definedName>
    <definedName name="___________ML35" localSheetId="0">#REF!</definedName>
    <definedName name="___________ML35">#REF!</definedName>
    <definedName name="___________ML36" localSheetId="2">#REF!</definedName>
    <definedName name="___________ML36" localSheetId="7">#REF!</definedName>
    <definedName name="___________ML36" localSheetId="0">#REF!</definedName>
    <definedName name="___________ML36">#REF!</definedName>
    <definedName name="___________ML37" localSheetId="2">#REF!</definedName>
    <definedName name="___________ML37" localSheetId="7">#REF!</definedName>
    <definedName name="___________ML37" localSheetId="0">#REF!</definedName>
    <definedName name="___________ML37">#REF!</definedName>
    <definedName name="___________ML38" localSheetId="2">#REF!</definedName>
    <definedName name="___________ML38" localSheetId="7">#REF!</definedName>
    <definedName name="___________ML38" localSheetId="0">#REF!</definedName>
    <definedName name="___________ML38">#REF!</definedName>
    <definedName name="___________ML39" localSheetId="2">#REF!</definedName>
    <definedName name="___________ML39" localSheetId="7">#REF!</definedName>
    <definedName name="___________ML39" localSheetId="0">#REF!</definedName>
    <definedName name="___________ML39">#REF!</definedName>
    <definedName name="___________ML7" localSheetId="2">#REF!</definedName>
    <definedName name="___________ML7" localSheetId="7">#REF!</definedName>
    <definedName name="___________ML7" localSheetId="0">#REF!</definedName>
    <definedName name="___________ML7">#REF!</definedName>
    <definedName name="___________ML8" localSheetId="2">#REF!</definedName>
    <definedName name="___________ML8" localSheetId="7">#REF!</definedName>
    <definedName name="___________ML8" localSheetId="0">#REF!</definedName>
    <definedName name="___________ML8">#REF!</definedName>
    <definedName name="___________ML9" localSheetId="2">#REF!</definedName>
    <definedName name="___________ML9" localSheetId="7">#REF!</definedName>
    <definedName name="___________ML9" localSheetId="0">#REF!</definedName>
    <definedName name="___________ML9">#REF!</definedName>
    <definedName name="___________mm1">[6]r!$F$4</definedName>
    <definedName name="___________mm1000" localSheetId="2">#REF!</definedName>
    <definedName name="___________mm1000" localSheetId="7">#REF!</definedName>
    <definedName name="___________mm1000" localSheetId="0">#REF!</definedName>
    <definedName name="___________mm1000">#REF!</definedName>
    <definedName name="___________mm11">[2]r!$F$4</definedName>
    <definedName name="___________mm111">[5]r!$F$4</definedName>
    <definedName name="___________mm600" localSheetId="2">#REF!</definedName>
    <definedName name="___________mm600" localSheetId="7">#REF!</definedName>
    <definedName name="___________mm600" localSheetId="0">#REF!</definedName>
    <definedName name="___________mm600">#REF!</definedName>
    <definedName name="___________mm800" localSheetId="2">#REF!</definedName>
    <definedName name="___________mm800" localSheetId="7">#REF!</definedName>
    <definedName name="___________mm800" localSheetId="0">#REF!</definedName>
    <definedName name="___________mm800">#REF!</definedName>
    <definedName name="___________PC1" localSheetId="2">#REF!</definedName>
    <definedName name="___________PC1" localSheetId="7">#REF!</definedName>
    <definedName name="___________PC1" localSheetId="0">#REF!</definedName>
    <definedName name="___________PC1">#REF!</definedName>
    <definedName name="___________PC10" localSheetId="2">#REF!</definedName>
    <definedName name="___________PC10" localSheetId="7">#REF!</definedName>
    <definedName name="___________PC10" localSheetId="0">#REF!</definedName>
    <definedName name="___________PC10">#REF!</definedName>
    <definedName name="___________PC11" localSheetId="2">#REF!</definedName>
    <definedName name="___________PC11" localSheetId="7">#REF!</definedName>
    <definedName name="___________PC11" localSheetId="0">#REF!</definedName>
    <definedName name="___________PC11">#REF!</definedName>
    <definedName name="___________PC12" localSheetId="2">#REF!</definedName>
    <definedName name="___________PC12" localSheetId="7">#REF!</definedName>
    <definedName name="___________PC12" localSheetId="0">#REF!</definedName>
    <definedName name="___________PC12">#REF!</definedName>
    <definedName name="___________PC13" localSheetId="2">#REF!</definedName>
    <definedName name="___________PC13" localSheetId="7">#REF!</definedName>
    <definedName name="___________PC13" localSheetId="0">#REF!</definedName>
    <definedName name="___________PC13">#REF!</definedName>
    <definedName name="___________PC14" localSheetId="2">#REF!</definedName>
    <definedName name="___________PC14" localSheetId="7">#REF!</definedName>
    <definedName name="___________PC14" localSheetId="0">#REF!</definedName>
    <definedName name="___________PC14">#REF!</definedName>
    <definedName name="___________PC15" localSheetId="2">#REF!</definedName>
    <definedName name="___________PC15" localSheetId="7">#REF!</definedName>
    <definedName name="___________PC15" localSheetId="0">#REF!</definedName>
    <definedName name="___________PC15">#REF!</definedName>
    <definedName name="___________PC16" localSheetId="2">#REF!</definedName>
    <definedName name="___________PC16" localSheetId="7">#REF!</definedName>
    <definedName name="___________PC16" localSheetId="0">#REF!</definedName>
    <definedName name="___________PC16">#REF!</definedName>
    <definedName name="___________PC17" localSheetId="2">#REF!</definedName>
    <definedName name="___________PC17" localSheetId="7">#REF!</definedName>
    <definedName name="___________PC17" localSheetId="0">#REF!</definedName>
    <definedName name="___________PC17">#REF!</definedName>
    <definedName name="___________PC18" localSheetId="2">#REF!</definedName>
    <definedName name="___________PC18" localSheetId="7">#REF!</definedName>
    <definedName name="___________PC18" localSheetId="0">#REF!</definedName>
    <definedName name="___________PC18">#REF!</definedName>
    <definedName name="___________PC19" localSheetId="2">#REF!</definedName>
    <definedName name="___________PC19" localSheetId="7">#REF!</definedName>
    <definedName name="___________PC19" localSheetId="0">#REF!</definedName>
    <definedName name="___________PC19">#REF!</definedName>
    <definedName name="___________pc2" localSheetId="2">#REF!</definedName>
    <definedName name="___________pc2" localSheetId="7">#REF!</definedName>
    <definedName name="___________pc2" localSheetId="0">#REF!</definedName>
    <definedName name="___________pc2">#REF!</definedName>
    <definedName name="___________PC20">NA()</definedName>
    <definedName name="___________PC21" localSheetId="2">#REF!</definedName>
    <definedName name="___________PC21" localSheetId="7">#REF!</definedName>
    <definedName name="___________PC21" localSheetId="0">#REF!</definedName>
    <definedName name="___________PC21">#REF!</definedName>
    <definedName name="___________PC22" localSheetId="2">#REF!</definedName>
    <definedName name="___________PC22" localSheetId="7">#REF!</definedName>
    <definedName name="___________PC22" localSheetId="0">#REF!</definedName>
    <definedName name="___________PC22">#REF!</definedName>
    <definedName name="___________PC23" localSheetId="2">#REF!</definedName>
    <definedName name="___________PC23" localSheetId="7">#REF!</definedName>
    <definedName name="___________PC23" localSheetId="0">#REF!</definedName>
    <definedName name="___________PC23">#REF!</definedName>
    <definedName name="___________PC24" localSheetId="2">#REF!</definedName>
    <definedName name="___________PC24" localSheetId="7">#REF!</definedName>
    <definedName name="___________PC24" localSheetId="0">#REF!</definedName>
    <definedName name="___________PC24">#REF!</definedName>
    <definedName name="___________PC3" localSheetId="2">#REF!</definedName>
    <definedName name="___________PC3" localSheetId="7">#REF!</definedName>
    <definedName name="___________PC3" localSheetId="0">#REF!</definedName>
    <definedName name="___________PC3">#REF!</definedName>
    <definedName name="___________PC4" localSheetId="2">#REF!</definedName>
    <definedName name="___________PC4" localSheetId="7">#REF!</definedName>
    <definedName name="___________PC4" localSheetId="0">#REF!</definedName>
    <definedName name="___________PC4">#REF!</definedName>
    <definedName name="___________PC5" localSheetId="2">#REF!</definedName>
    <definedName name="___________PC5" localSheetId="7">#REF!</definedName>
    <definedName name="___________PC5" localSheetId="0">#REF!</definedName>
    <definedName name="___________PC5">#REF!</definedName>
    <definedName name="___________PC6" localSheetId="2">#REF!</definedName>
    <definedName name="___________PC6" localSheetId="7">#REF!</definedName>
    <definedName name="___________PC6" localSheetId="0">#REF!</definedName>
    <definedName name="___________PC6">#REF!</definedName>
    <definedName name="___________pc600" localSheetId="2">#REF!</definedName>
    <definedName name="___________pc600" localSheetId="7">#REF!</definedName>
    <definedName name="___________pc600" localSheetId="0">#REF!</definedName>
    <definedName name="___________pc600">#REF!</definedName>
    <definedName name="___________PC7" localSheetId="2">#REF!</definedName>
    <definedName name="___________PC7" localSheetId="7">#REF!</definedName>
    <definedName name="___________PC7" localSheetId="0">#REF!</definedName>
    <definedName name="___________PC7">#REF!</definedName>
    <definedName name="___________PC8" localSheetId="2">#REF!</definedName>
    <definedName name="___________PC8" localSheetId="7">#REF!</definedName>
    <definedName name="___________PC8" localSheetId="0">#REF!</definedName>
    <definedName name="___________PC8">#REF!</definedName>
    <definedName name="___________PC9" localSheetId="2">#REF!</definedName>
    <definedName name="___________PC9" localSheetId="7">#REF!</definedName>
    <definedName name="___________PC9" localSheetId="0">#REF!</definedName>
    <definedName name="___________PC9">#REF!</definedName>
    <definedName name="___________pc900" localSheetId="2">#REF!</definedName>
    <definedName name="___________pc900" localSheetId="7">#REF!</definedName>
    <definedName name="___________pc900" localSheetId="0">#REF!</definedName>
    <definedName name="___________pc900">#REF!</definedName>
    <definedName name="___________pla4">[12]DATA_PRG!$H$269</definedName>
    <definedName name="___________pv2" localSheetId="2">#REF!</definedName>
    <definedName name="___________pv2" localSheetId="7">#REF!</definedName>
    <definedName name="___________pv2" localSheetId="0">#REF!</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 localSheetId="2">#REF!</definedName>
    <definedName name="___________var1" localSheetId="7">#REF!</definedName>
    <definedName name="___________var1" localSheetId="0">#REF!</definedName>
    <definedName name="___________var1">#REF!</definedName>
    <definedName name="___________var4" localSheetId="2">#REF!</definedName>
    <definedName name="___________var4" localSheetId="7">#REF!</definedName>
    <definedName name="___________var4" localSheetId="0">#REF!</definedName>
    <definedName name="___________var4">#REF!</definedName>
    <definedName name="___________vat1">NA()</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 localSheetId="2">#REF!</definedName>
    <definedName name="__________BSG100" localSheetId="7">#REF!</definedName>
    <definedName name="__________BSG100" localSheetId="0">#REF!</definedName>
    <definedName name="__________BSG100">#REF!</definedName>
    <definedName name="__________BSG150" localSheetId="2">#REF!</definedName>
    <definedName name="__________BSG150" localSheetId="7">#REF!</definedName>
    <definedName name="__________BSG150" localSheetId="0">#REF!</definedName>
    <definedName name="__________BSG150">#REF!</definedName>
    <definedName name="__________BSG5" localSheetId="2">#REF!</definedName>
    <definedName name="__________BSG5" localSheetId="7">#REF!</definedName>
    <definedName name="__________BSG5" localSheetId="0">#REF!</definedName>
    <definedName name="__________BSG5">#REF!</definedName>
    <definedName name="__________BSG75" localSheetId="2">#REF!</definedName>
    <definedName name="__________BSG75" localSheetId="7">#REF!</definedName>
    <definedName name="__________BSG75" localSheetId="0">#REF!</definedName>
    <definedName name="__________BSG75">#REF!</definedName>
    <definedName name="__________BTC1" localSheetId="2">#REF!</definedName>
    <definedName name="__________BTC1" localSheetId="7">#REF!</definedName>
    <definedName name="__________BTC1" localSheetId="0">#REF!</definedName>
    <definedName name="__________BTC1">#REF!</definedName>
    <definedName name="__________BTC10" localSheetId="2">#REF!</definedName>
    <definedName name="__________BTC10" localSheetId="7">#REF!</definedName>
    <definedName name="__________BTC10" localSheetId="0">#REF!</definedName>
    <definedName name="__________BTC10">#REF!</definedName>
    <definedName name="__________BTC11" localSheetId="2">#REF!</definedName>
    <definedName name="__________BTC11" localSheetId="7">#REF!</definedName>
    <definedName name="__________BTC11" localSheetId="0">#REF!</definedName>
    <definedName name="__________BTC11">#REF!</definedName>
    <definedName name="__________BTC12" localSheetId="2">#REF!</definedName>
    <definedName name="__________BTC12" localSheetId="7">#REF!</definedName>
    <definedName name="__________BTC12" localSheetId="0">#REF!</definedName>
    <definedName name="__________BTC12">#REF!</definedName>
    <definedName name="__________BTC13" localSheetId="2">#REF!</definedName>
    <definedName name="__________BTC13" localSheetId="7">#REF!</definedName>
    <definedName name="__________BTC13" localSheetId="0">#REF!</definedName>
    <definedName name="__________BTC13">#REF!</definedName>
    <definedName name="__________BTC14" localSheetId="2">#REF!</definedName>
    <definedName name="__________BTC14" localSheetId="7">#REF!</definedName>
    <definedName name="__________BTC14" localSheetId="0">#REF!</definedName>
    <definedName name="__________BTC14">#REF!</definedName>
    <definedName name="__________BTC15" localSheetId="2">#REF!</definedName>
    <definedName name="__________BTC15" localSheetId="7">#REF!</definedName>
    <definedName name="__________BTC15" localSheetId="0">#REF!</definedName>
    <definedName name="__________BTC15">#REF!</definedName>
    <definedName name="__________BTC16" localSheetId="2">#REF!</definedName>
    <definedName name="__________BTC16" localSheetId="7">#REF!</definedName>
    <definedName name="__________BTC16" localSheetId="0">#REF!</definedName>
    <definedName name="__________BTC16">#REF!</definedName>
    <definedName name="__________BTC17" localSheetId="2">#REF!</definedName>
    <definedName name="__________BTC17" localSheetId="7">#REF!</definedName>
    <definedName name="__________BTC17" localSheetId="0">#REF!</definedName>
    <definedName name="__________BTC17">#REF!</definedName>
    <definedName name="__________BTC18" localSheetId="2">#REF!</definedName>
    <definedName name="__________BTC18" localSheetId="7">#REF!</definedName>
    <definedName name="__________BTC18" localSheetId="0">#REF!</definedName>
    <definedName name="__________BTC18">#REF!</definedName>
    <definedName name="__________BTC19" localSheetId="2">#REF!</definedName>
    <definedName name="__________BTC19" localSheetId="7">#REF!</definedName>
    <definedName name="__________BTC19" localSheetId="0">#REF!</definedName>
    <definedName name="__________BTC19">#REF!</definedName>
    <definedName name="__________BTC2" localSheetId="2">#REF!</definedName>
    <definedName name="__________BTC2" localSheetId="7">#REF!</definedName>
    <definedName name="__________BTC2" localSheetId="0">#REF!</definedName>
    <definedName name="__________BTC2">#REF!</definedName>
    <definedName name="__________BTC20" localSheetId="2">#REF!</definedName>
    <definedName name="__________BTC20" localSheetId="7">#REF!</definedName>
    <definedName name="__________BTC20" localSheetId="0">#REF!</definedName>
    <definedName name="__________BTC20">#REF!</definedName>
    <definedName name="__________BTC21" localSheetId="2">#REF!</definedName>
    <definedName name="__________BTC21" localSheetId="7">#REF!</definedName>
    <definedName name="__________BTC21" localSheetId="0">#REF!</definedName>
    <definedName name="__________BTC21">#REF!</definedName>
    <definedName name="__________BTC22" localSheetId="2">#REF!</definedName>
    <definedName name="__________BTC22" localSheetId="7">#REF!</definedName>
    <definedName name="__________BTC22" localSheetId="0">#REF!</definedName>
    <definedName name="__________BTC22">#REF!</definedName>
    <definedName name="__________BTC23" localSheetId="2">#REF!</definedName>
    <definedName name="__________BTC23" localSheetId="7">#REF!</definedName>
    <definedName name="__________BTC23" localSheetId="0">#REF!</definedName>
    <definedName name="__________BTC23">#REF!</definedName>
    <definedName name="__________BTC24" localSheetId="2">#REF!</definedName>
    <definedName name="__________BTC24" localSheetId="7">#REF!</definedName>
    <definedName name="__________BTC24" localSheetId="0">#REF!</definedName>
    <definedName name="__________BTC24">#REF!</definedName>
    <definedName name="__________BTC3" localSheetId="2">#REF!</definedName>
    <definedName name="__________BTC3" localSheetId="7">#REF!</definedName>
    <definedName name="__________BTC3" localSheetId="0">#REF!</definedName>
    <definedName name="__________BTC3">#REF!</definedName>
    <definedName name="__________BTC4" localSheetId="2">#REF!</definedName>
    <definedName name="__________BTC4" localSheetId="7">#REF!</definedName>
    <definedName name="__________BTC4" localSheetId="0">#REF!</definedName>
    <definedName name="__________BTC4">#REF!</definedName>
    <definedName name="__________BTC5" localSheetId="2">#REF!</definedName>
    <definedName name="__________BTC5" localSheetId="7">#REF!</definedName>
    <definedName name="__________BTC5" localSheetId="0">#REF!</definedName>
    <definedName name="__________BTC5">#REF!</definedName>
    <definedName name="__________BTC6" localSheetId="2">#REF!</definedName>
    <definedName name="__________BTC6" localSheetId="7">#REF!</definedName>
    <definedName name="__________BTC6" localSheetId="0">#REF!</definedName>
    <definedName name="__________BTC6">#REF!</definedName>
    <definedName name="__________BTC7" localSheetId="2">#REF!</definedName>
    <definedName name="__________BTC7" localSheetId="7">#REF!</definedName>
    <definedName name="__________BTC7" localSheetId="0">#REF!</definedName>
    <definedName name="__________BTC7">#REF!</definedName>
    <definedName name="__________BTC8" localSheetId="2">#REF!</definedName>
    <definedName name="__________BTC8" localSheetId="7">#REF!</definedName>
    <definedName name="__________BTC8" localSheetId="0">#REF!</definedName>
    <definedName name="__________BTC8">#REF!</definedName>
    <definedName name="__________BTC9" localSheetId="2">#REF!</definedName>
    <definedName name="__________BTC9" localSheetId="7">#REF!</definedName>
    <definedName name="__________BTC9" localSheetId="0">#REF!</definedName>
    <definedName name="__________BTC9">#REF!</definedName>
    <definedName name="__________BTR1" localSheetId="2">#REF!</definedName>
    <definedName name="__________BTR1" localSheetId="7">#REF!</definedName>
    <definedName name="__________BTR1" localSheetId="0">#REF!</definedName>
    <definedName name="__________BTR1">#REF!</definedName>
    <definedName name="__________BTR10" localSheetId="2">#REF!</definedName>
    <definedName name="__________BTR10" localSheetId="7">#REF!</definedName>
    <definedName name="__________BTR10" localSheetId="0">#REF!</definedName>
    <definedName name="__________BTR10">#REF!</definedName>
    <definedName name="__________BTR11" localSheetId="2">#REF!</definedName>
    <definedName name="__________BTR11" localSheetId="7">#REF!</definedName>
    <definedName name="__________BTR11" localSheetId="0">#REF!</definedName>
    <definedName name="__________BTR11">#REF!</definedName>
    <definedName name="__________BTR12" localSheetId="2">#REF!</definedName>
    <definedName name="__________BTR12" localSheetId="7">#REF!</definedName>
    <definedName name="__________BTR12" localSheetId="0">#REF!</definedName>
    <definedName name="__________BTR12">#REF!</definedName>
    <definedName name="__________BTR13" localSheetId="2">#REF!</definedName>
    <definedName name="__________BTR13" localSheetId="7">#REF!</definedName>
    <definedName name="__________BTR13" localSheetId="0">#REF!</definedName>
    <definedName name="__________BTR13">#REF!</definedName>
    <definedName name="__________BTR14" localSheetId="2">#REF!</definedName>
    <definedName name="__________BTR14" localSheetId="7">#REF!</definedName>
    <definedName name="__________BTR14" localSheetId="0">#REF!</definedName>
    <definedName name="__________BTR14">#REF!</definedName>
    <definedName name="__________BTR15" localSheetId="2">#REF!</definedName>
    <definedName name="__________BTR15" localSheetId="7">#REF!</definedName>
    <definedName name="__________BTR15" localSheetId="0">#REF!</definedName>
    <definedName name="__________BTR15">#REF!</definedName>
    <definedName name="__________BTR16" localSheetId="2">#REF!</definedName>
    <definedName name="__________BTR16" localSheetId="7">#REF!</definedName>
    <definedName name="__________BTR16" localSheetId="0">#REF!</definedName>
    <definedName name="__________BTR16">#REF!</definedName>
    <definedName name="__________BTR17" localSheetId="2">#REF!</definedName>
    <definedName name="__________BTR17" localSheetId="7">#REF!</definedName>
    <definedName name="__________BTR17" localSheetId="0">#REF!</definedName>
    <definedName name="__________BTR17">#REF!</definedName>
    <definedName name="__________BTR18" localSheetId="2">#REF!</definedName>
    <definedName name="__________BTR18" localSheetId="7">#REF!</definedName>
    <definedName name="__________BTR18" localSheetId="0">#REF!</definedName>
    <definedName name="__________BTR18">#REF!</definedName>
    <definedName name="__________BTR19" localSheetId="2">#REF!</definedName>
    <definedName name="__________BTR19" localSheetId="7">#REF!</definedName>
    <definedName name="__________BTR19" localSheetId="0">#REF!</definedName>
    <definedName name="__________BTR19">#REF!</definedName>
    <definedName name="__________BTR2" localSheetId="2">#REF!</definedName>
    <definedName name="__________BTR2" localSheetId="7">#REF!</definedName>
    <definedName name="__________BTR2" localSheetId="0">#REF!</definedName>
    <definedName name="__________BTR2">#REF!</definedName>
    <definedName name="__________BTR20" localSheetId="2">#REF!</definedName>
    <definedName name="__________BTR20" localSheetId="7">#REF!</definedName>
    <definedName name="__________BTR20" localSheetId="0">#REF!</definedName>
    <definedName name="__________BTR20">#REF!</definedName>
    <definedName name="__________BTR21" localSheetId="2">#REF!</definedName>
    <definedName name="__________BTR21" localSheetId="7">#REF!</definedName>
    <definedName name="__________BTR21" localSheetId="0">#REF!</definedName>
    <definedName name="__________BTR21">#REF!</definedName>
    <definedName name="__________BTR22" localSheetId="2">#REF!</definedName>
    <definedName name="__________BTR22" localSheetId="7">#REF!</definedName>
    <definedName name="__________BTR22" localSheetId="0">#REF!</definedName>
    <definedName name="__________BTR22">#REF!</definedName>
    <definedName name="__________BTR23" localSheetId="2">#REF!</definedName>
    <definedName name="__________BTR23" localSheetId="7">#REF!</definedName>
    <definedName name="__________BTR23" localSheetId="0">#REF!</definedName>
    <definedName name="__________BTR23">#REF!</definedName>
    <definedName name="__________BTR24" localSheetId="2">#REF!</definedName>
    <definedName name="__________BTR24" localSheetId="7">#REF!</definedName>
    <definedName name="__________BTR24" localSheetId="0">#REF!</definedName>
    <definedName name="__________BTR24">#REF!</definedName>
    <definedName name="__________BTR3" localSheetId="2">#REF!</definedName>
    <definedName name="__________BTR3" localSheetId="7">#REF!</definedName>
    <definedName name="__________BTR3" localSheetId="0">#REF!</definedName>
    <definedName name="__________BTR3">#REF!</definedName>
    <definedName name="__________BTR4" localSheetId="2">#REF!</definedName>
    <definedName name="__________BTR4" localSheetId="7">#REF!</definedName>
    <definedName name="__________BTR4" localSheetId="0">#REF!</definedName>
    <definedName name="__________BTR4">#REF!</definedName>
    <definedName name="__________BTR5" localSheetId="2">#REF!</definedName>
    <definedName name="__________BTR5" localSheetId="7">#REF!</definedName>
    <definedName name="__________BTR5" localSheetId="0">#REF!</definedName>
    <definedName name="__________BTR5">#REF!</definedName>
    <definedName name="__________BTR6" localSheetId="2">#REF!</definedName>
    <definedName name="__________BTR6" localSheetId="7">#REF!</definedName>
    <definedName name="__________BTR6" localSheetId="0">#REF!</definedName>
    <definedName name="__________BTR6">#REF!</definedName>
    <definedName name="__________BTR7" localSheetId="2">#REF!</definedName>
    <definedName name="__________BTR7" localSheetId="7">#REF!</definedName>
    <definedName name="__________BTR7" localSheetId="0">#REF!</definedName>
    <definedName name="__________BTR7">#REF!</definedName>
    <definedName name="__________BTR8" localSheetId="2">#REF!</definedName>
    <definedName name="__________BTR8" localSheetId="7">#REF!</definedName>
    <definedName name="__________BTR8" localSheetId="0">#REF!</definedName>
    <definedName name="__________BTR8">#REF!</definedName>
    <definedName name="__________BTR9" localSheetId="2">#REF!</definedName>
    <definedName name="__________BTR9" localSheetId="7">#REF!</definedName>
    <definedName name="__________BTR9" localSheetId="0">#REF!</definedName>
    <definedName name="__________BTR9">#REF!</definedName>
    <definedName name="__________BTS1" localSheetId="2">#REF!</definedName>
    <definedName name="__________BTS1" localSheetId="7">#REF!</definedName>
    <definedName name="__________BTS1" localSheetId="0">#REF!</definedName>
    <definedName name="__________BTS1">#REF!</definedName>
    <definedName name="__________BTS10" localSheetId="2">#REF!</definedName>
    <definedName name="__________BTS10" localSheetId="7">#REF!</definedName>
    <definedName name="__________BTS10" localSheetId="0">#REF!</definedName>
    <definedName name="__________BTS10">#REF!</definedName>
    <definedName name="__________BTS11" localSheetId="2">#REF!</definedName>
    <definedName name="__________BTS11" localSheetId="7">#REF!</definedName>
    <definedName name="__________BTS11" localSheetId="0">#REF!</definedName>
    <definedName name="__________BTS11">#REF!</definedName>
    <definedName name="__________BTS12" localSheetId="2">#REF!</definedName>
    <definedName name="__________BTS12" localSheetId="7">#REF!</definedName>
    <definedName name="__________BTS12" localSheetId="0">#REF!</definedName>
    <definedName name="__________BTS12">#REF!</definedName>
    <definedName name="__________BTS13" localSheetId="2">#REF!</definedName>
    <definedName name="__________BTS13" localSheetId="7">#REF!</definedName>
    <definedName name="__________BTS13" localSheetId="0">#REF!</definedName>
    <definedName name="__________BTS13">#REF!</definedName>
    <definedName name="__________BTS14" localSheetId="2">#REF!</definedName>
    <definedName name="__________BTS14" localSheetId="7">#REF!</definedName>
    <definedName name="__________BTS14" localSheetId="0">#REF!</definedName>
    <definedName name="__________BTS14">#REF!</definedName>
    <definedName name="__________BTS15" localSheetId="2">#REF!</definedName>
    <definedName name="__________BTS15" localSheetId="7">#REF!</definedName>
    <definedName name="__________BTS15" localSheetId="0">#REF!</definedName>
    <definedName name="__________BTS15">#REF!</definedName>
    <definedName name="__________BTS16" localSheetId="2">#REF!</definedName>
    <definedName name="__________BTS16" localSheetId="7">#REF!</definedName>
    <definedName name="__________BTS16" localSheetId="0">#REF!</definedName>
    <definedName name="__________BTS16">#REF!</definedName>
    <definedName name="__________BTS17" localSheetId="2">#REF!</definedName>
    <definedName name="__________BTS17" localSheetId="7">#REF!</definedName>
    <definedName name="__________BTS17" localSheetId="0">#REF!</definedName>
    <definedName name="__________BTS17">#REF!</definedName>
    <definedName name="__________BTS18" localSheetId="2">#REF!</definedName>
    <definedName name="__________BTS18" localSheetId="7">#REF!</definedName>
    <definedName name="__________BTS18" localSheetId="0">#REF!</definedName>
    <definedName name="__________BTS18">#REF!</definedName>
    <definedName name="__________BTS19" localSheetId="2">#REF!</definedName>
    <definedName name="__________BTS19" localSheetId="7">#REF!</definedName>
    <definedName name="__________BTS19" localSheetId="0">#REF!</definedName>
    <definedName name="__________BTS19">#REF!</definedName>
    <definedName name="__________BTS2" localSheetId="2">#REF!</definedName>
    <definedName name="__________BTS2" localSheetId="7">#REF!</definedName>
    <definedName name="__________BTS2" localSheetId="0">#REF!</definedName>
    <definedName name="__________BTS2">#REF!</definedName>
    <definedName name="__________BTS20" localSheetId="2">#REF!</definedName>
    <definedName name="__________BTS20" localSheetId="7">#REF!</definedName>
    <definedName name="__________BTS20" localSheetId="0">#REF!</definedName>
    <definedName name="__________BTS20">#REF!</definedName>
    <definedName name="__________BTS21" localSheetId="2">#REF!</definedName>
    <definedName name="__________BTS21" localSheetId="7">#REF!</definedName>
    <definedName name="__________BTS21" localSheetId="0">#REF!</definedName>
    <definedName name="__________BTS21">#REF!</definedName>
    <definedName name="__________BTS22" localSheetId="2">#REF!</definedName>
    <definedName name="__________BTS22" localSheetId="7">#REF!</definedName>
    <definedName name="__________BTS22" localSheetId="0">#REF!</definedName>
    <definedName name="__________BTS22">#REF!</definedName>
    <definedName name="__________BTS23" localSheetId="2">#REF!</definedName>
    <definedName name="__________BTS23" localSheetId="7">#REF!</definedName>
    <definedName name="__________BTS23" localSheetId="0">#REF!</definedName>
    <definedName name="__________BTS23">#REF!</definedName>
    <definedName name="__________BTS24" localSheetId="2">#REF!</definedName>
    <definedName name="__________BTS24" localSheetId="7">#REF!</definedName>
    <definedName name="__________BTS24" localSheetId="0">#REF!</definedName>
    <definedName name="__________BTS24">#REF!</definedName>
    <definedName name="__________BTS3" localSheetId="2">#REF!</definedName>
    <definedName name="__________BTS3" localSheetId="7">#REF!</definedName>
    <definedName name="__________BTS3" localSheetId="0">#REF!</definedName>
    <definedName name="__________BTS3">#REF!</definedName>
    <definedName name="__________BTS4" localSheetId="2">#REF!</definedName>
    <definedName name="__________BTS4" localSheetId="7">#REF!</definedName>
    <definedName name="__________BTS4" localSheetId="0">#REF!</definedName>
    <definedName name="__________BTS4">#REF!</definedName>
    <definedName name="__________BTS5" localSheetId="2">#REF!</definedName>
    <definedName name="__________BTS5" localSheetId="7">#REF!</definedName>
    <definedName name="__________BTS5" localSheetId="0">#REF!</definedName>
    <definedName name="__________BTS5">#REF!</definedName>
    <definedName name="__________BTS6" localSheetId="2">#REF!</definedName>
    <definedName name="__________BTS6" localSheetId="7">#REF!</definedName>
    <definedName name="__________BTS6" localSheetId="0">#REF!</definedName>
    <definedName name="__________BTS6">#REF!</definedName>
    <definedName name="__________BTS7" localSheetId="2">#REF!</definedName>
    <definedName name="__________BTS7" localSheetId="7">#REF!</definedName>
    <definedName name="__________BTS7" localSheetId="0">#REF!</definedName>
    <definedName name="__________BTS7">#REF!</definedName>
    <definedName name="__________BTS8" localSheetId="2">#REF!</definedName>
    <definedName name="__________BTS8" localSheetId="7">#REF!</definedName>
    <definedName name="__________BTS8" localSheetId="0">#REF!</definedName>
    <definedName name="__________BTS8">#REF!</definedName>
    <definedName name="__________BTS9" localSheetId="2">#REF!</definedName>
    <definedName name="__________BTS9" localSheetId="7">#REF!</definedName>
    <definedName name="__________BTS9" localSheetId="0">#REF!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 localSheetId="2">[18]Data!#REF!</definedName>
    <definedName name="__________G120907" localSheetId="7">[18]Data!#REF!</definedName>
    <definedName name="__________G120907" localSheetId="0">[18]Data!#REF!</definedName>
    <definedName name="__________G120907">[18]Data!#REF!</definedName>
    <definedName name="__________GBS11">NA()</definedName>
    <definedName name="__________GBS110" localSheetId="2">#REF!</definedName>
    <definedName name="__________GBS110" localSheetId="7">#REF!</definedName>
    <definedName name="__________GBS110" localSheetId="0">#REF!</definedName>
    <definedName name="__________GBS110">#REF!</definedName>
    <definedName name="__________GBS111" localSheetId="2">#REF!</definedName>
    <definedName name="__________GBS111" localSheetId="7">#REF!</definedName>
    <definedName name="__________GBS111" localSheetId="0">#REF!</definedName>
    <definedName name="__________GBS111">#REF!</definedName>
    <definedName name="__________GBS112" localSheetId="2">#REF!</definedName>
    <definedName name="__________GBS112" localSheetId="7">#REF!</definedName>
    <definedName name="__________GBS112" localSheetId="0">#REF!</definedName>
    <definedName name="__________GBS112">#REF!</definedName>
    <definedName name="__________GBS113" localSheetId="2">#REF!</definedName>
    <definedName name="__________GBS113" localSheetId="7">#REF!</definedName>
    <definedName name="__________GBS113" localSheetId="0">#REF!</definedName>
    <definedName name="__________GBS113">#REF!</definedName>
    <definedName name="__________GBS114" localSheetId="2">#REF!</definedName>
    <definedName name="__________GBS114" localSheetId="7">#REF!</definedName>
    <definedName name="__________GBS114" localSheetId="0">#REF!</definedName>
    <definedName name="__________GBS114">#REF!</definedName>
    <definedName name="__________GBS115" localSheetId="2">#REF!</definedName>
    <definedName name="__________GBS115" localSheetId="7">#REF!</definedName>
    <definedName name="__________GBS115" localSheetId="0">#REF!</definedName>
    <definedName name="__________GBS115">#REF!</definedName>
    <definedName name="__________GBS116" localSheetId="2">#REF!</definedName>
    <definedName name="__________GBS116" localSheetId="7">#REF!</definedName>
    <definedName name="__________GBS116" localSheetId="0">#REF!</definedName>
    <definedName name="__________GBS116">#REF!</definedName>
    <definedName name="__________GBS117" localSheetId="2">#REF!</definedName>
    <definedName name="__________GBS117" localSheetId="7">#REF!</definedName>
    <definedName name="__________GBS117" localSheetId="0">#REF!</definedName>
    <definedName name="__________GBS117">#REF!</definedName>
    <definedName name="__________GBS118" localSheetId="2">#REF!</definedName>
    <definedName name="__________GBS118" localSheetId="7">#REF!</definedName>
    <definedName name="__________GBS118" localSheetId="0">#REF!</definedName>
    <definedName name="__________GBS118">#REF!</definedName>
    <definedName name="__________GBS119" localSheetId="2">#REF!</definedName>
    <definedName name="__________GBS119" localSheetId="7">#REF!</definedName>
    <definedName name="__________GBS119" localSheetId="0">#REF!</definedName>
    <definedName name="__________GBS119">#REF!</definedName>
    <definedName name="__________GBS12" localSheetId="2">#REF!</definedName>
    <definedName name="__________GBS12" localSheetId="7">#REF!</definedName>
    <definedName name="__________GBS12" localSheetId="0">#REF!</definedName>
    <definedName name="__________GBS12">#REF!</definedName>
    <definedName name="__________GBS120" localSheetId="2">#REF!</definedName>
    <definedName name="__________GBS120" localSheetId="7">#REF!</definedName>
    <definedName name="__________GBS120" localSheetId="0">#REF!</definedName>
    <definedName name="__________GBS120">#REF!</definedName>
    <definedName name="__________GBS121" localSheetId="2">#REF!</definedName>
    <definedName name="__________GBS121" localSheetId="7">#REF!</definedName>
    <definedName name="__________GBS121" localSheetId="0">#REF!</definedName>
    <definedName name="__________GBS121">#REF!</definedName>
    <definedName name="__________GBS122" localSheetId="2">#REF!</definedName>
    <definedName name="__________GBS122" localSheetId="7">#REF!</definedName>
    <definedName name="__________GBS122" localSheetId="0">#REF!</definedName>
    <definedName name="__________GBS122">#REF!</definedName>
    <definedName name="__________GBS123" localSheetId="2">#REF!</definedName>
    <definedName name="__________GBS123" localSheetId="7">#REF!</definedName>
    <definedName name="__________GBS123" localSheetId="0">#REF!</definedName>
    <definedName name="__________GBS123">#REF!</definedName>
    <definedName name="__________GBS124" localSheetId="2">#REF!</definedName>
    <definedName name="__________GBS124" localSheetId="7">#REF!</definedName>
    <definedName name="__________GBS124" localSheetId="0">#REF!</definedName>
    <definedName name="__________GBS124">#REF!</definedName>
    <definedName name="__________GBS13" localSheetId="2">#REF!</definedName>
    <definedName name="__________GBS13" localSheetId="7">#REF!</definedName>
    <definedName name="__________GBS13" localSheetId="0">#REF!</definedName>
    <definedName name="__________GBS13">#REF!</definedName>
    <definedName name="__________GBS14" localSheetId="2">#REF!</definedName>
    <definedName name="__________GBS14" localSheetId="7">#REF!</definedName>
    <definedName name="__________GBS14" localSheetId="0">#REF!</definedName>
    <definedName name="__________GBS14">#REF!</definedName>
    <definedName name="__________GBS15" localSheetId="2">#REF!</definedName>
    <definedName name="__________GBS15" localSheetId="7">#REF!</definedName>
    <definedName name="__________GBS15" localSheetId="0">#REF!</definedName>
    <definedName name="__________GBS15">#REF!</definedName>
    <definedName name="__________GBS16" localSheetId="2">#REF!</definedName>
    <definedName name="__________GBS16" localSheetId="7">#REF!</definedName>
    <definedName name="__________GBS16" localSheetId="0">#REF!</definedName>
    <definedName name="__________GBS16">#REF!</definedName>
    <definedName name="__________GBS17" localSheetId="2">#REF!</definedName>
    <definedName name="__________GBS17" localSheetId="7">#REF!</definedName>
    <definedName name="__________GBS17" localSheetId="0">#REF!</definedName>
    <definedName name="__________GBS17">#REF!</definedName>
    <definedName name="__________GBS18" localSheetId="2">#REF!</definedName>
    <definedName name="__________GBS18" localSheetId="7">#REF!</definedName>
    <definedName name="__________GBS18" localSheetId="0">#REF!</definedName>
    <definedName name="__________GBS18">#REF!</definedName>
    <definedName name="__________GBS19" localSheetId="2">#REF!</definedName>
    <definedName name="__________GBS19" localSheetId="7">#REF!</definedName>
    <definedName name="__________GBS19" localSheetId="0">#REF!</definedName>
    <definedName name="__________GBS19">#REF!</definedName>
    <definedName name="__________GBS21" localSheetId="2">#REF!</definedName>
    <definedName name="__________GBS21" localSheetId="7">#REF!</definedName>
    <definedName name="__________GBS21" localSheetId="0">#REF!</definedName>
    <definedName name="__________GBS21">#REF!</definedName>
    <definedName name="__________GBS210" localSheetId="2">#REF!</definedName>
    <definedName name="__________GBS210" localSheetId="7">#REF!</definedName>
    <definedName name="__________GBS210" localSheetId="0">#REF!</definedName>
    <definedName name="__________GBS210">#REF!</definedName>
    <definedName name="__________GBS211" localSheetId="2">#REF!</definedName>
    <definedName name="__________GBS211" localSheetId="7">#REF!</definedName>
    <definedName name="__________GBS211" localSheetId="0">#REF!</definedName>
    <definedName name="__________GBS211">#REF!</definedName>
    <definedName name="__________GBS212" localSheetId="2">#REF!</definedName>
    <definedName name="__________GBS212" localSheetId="7">#REF!</definedName>
    <definedName name="__________GBS212" localSheetId="0">#REF!</definedName>
    <definedName name="__________GBS212">#REF!</definedName>
    <definedName name="__________GBS213" localSheetId="2">#REF!</definedName>
    <definedName name="__________GBS213" localSheetId="7">#REF!</definedName>
    <definedName name="__________GBS213" localSheetId="0">#REF!</definedName>
    <definedName name="__________GBS213">#REF!</definedName>
    <definedName name="__________GBS214" localSheetId="2">#REF!</definedName>
    <definedName name="__________GBS214" localSheetId="7">#REF!</definedName>
    <definedName name="__________GBS214" localSheetId="0">#REF!</definedName>
    <definedName name="__________GBS214">#REF!</definedName>
    <definedName name="__________GBS215" localSheetId="2">#REF!</definedName>
    <definedName name="__________GBS215" localSheetId="7">#REF!</definedName>
    <definedName name="__________GBS215" localSheetId="0">#REF!</definedName>
    <definedName name="__________GBS215">#REF!</definedName>
    <definedName name="__________GBS216" localSheetId="2">#REF!</definedName>
    <definedName name="__________GBS216" localSheetId="7">#REF!</definedName>
    <definedName name="__________GBS216" localSheetId="0">#REF!</definedName>
    <definedName name="__________GBS216">#REF!</definedName>
    <definedName name="__________GBS217" localSheetId="2">#REF!</definedName>
    <definedName name="__________GBS217" localSheetId="7">#REF!</definedName>
    <definedName name="__________GBS217" localSheetId="0">#REF!</definedName>
    <definedName name="__________GBS217">#REF!</definedName>
    <definedName name="__________GBS218" localSheetId="2">#REF!</definedName>
    <definedName name="__________GBS218" localSheetId="7">#REF!</definedName>
    <definedName name="__________GBS218" localSheetId="0">#REF!</definedName>
    <definedName name="__________GBS218">#REF!</definedName>
    <definedName name="__________GBS219" localSheetId="2">#REF!</definedName>
    <definedName name="__________GBS219" localSheetId="7">#REF!</definedName>
    <definedName name="__________GBS219" localSheetId="0">#REF!</definedName>
    <definedName name="__________GBS219">#REF!</definedName>
    <definedName name="__________GBS22" localSheetId="2">#REF!</definedName>
    <definedName name="__________GBS22" localSheetId="7">#REF!</definedName>
    <definedName name="__________GBS22" localSheetId="0">#REF!</definedName>
    <definedName name="__________GBS22">#REF!</definedName>
    <definedName name="__________GBS220" localSheetId="2">#REF!</definedName>
    <definedName name="__________GBS220" localSheetId="7">#REF!</definedName>
    <definedName name="__________GBS220" localSheetId="0">#REF!</definedName>
    <definedName name="__________GBS220">#REF!</definedName>
    <definedName name="__________GBS221" localSheetId="2">#REF!</definedName>
    <definedName name="__________GBS221" localSheetId="7">#REF!</definedName>
    <definedName name="__________GBS221" localSheetId="0">#REF!</definedName>
    <definedName name="__________GBS221">#REF!</definedName>
    <definedName name="__________GBS222" localSheetId="2">#REF!</definedName>
    <definedName name="__________GBS222" localSheetId="7">#REF!</definedName>
    <definedName name="__________GBS222" localSheetId="0">#REF!</definedName>
    <definedName name="__________GBS222">#REF!</definedName>
    <definedName name="__________GBS223" localSheetId="2">#REF!</definedName>
    <definedName name="__________GBS223" localSheetId="7">#REF!</definedName>
    <definedName name="__________GBS223" localSheetId="0">#REF!</definedName>
    <definedName name="__________GBS223">#REF!</definedName>
    <definedName name="__________GBS224" localSheetId="2">#REF!</definedName>
    <definedName name="__________GBS224" localSheetId="7">#REF!</definedName>
    <definedName name="__________GBS224" localSheetId="0">#REF!</definedName>
    <definedName name="__________GBS224">#REF!</definedName>
    <definedName name="__________GBS23" localSheetId="2">#REF!</definedName>
    <definedName name="__________GBS23" localSheetId="7">#REF!</definedName>
    <definedName name="__________GBS23" localSheetId="0">#REF!</definedName>
    <definedName name="__________GBS23">#REF!</definedName>
    <definedName name="__________GBS24" localSheetId="2">#REF!</definedName>
    <definedName name="__________GBS24" localSheetId="7">#REF!</definedName>
    <definedName name="__________GBS24" localSheetId="0">#REF!</definedName>
    <definedName name="__________GBS24">#REF!</definedName>
    <definedName name="__________GBS25" localSheetId="2">#REF!</definedName>
    <definedName name="__________GBS25" localSheetId="7">#REF!</definedName>
    <definedName name="__________GBS25" localSheetId="0">#REF!</definedName>
    <definedName name="__________GBS25">#REF!</definedName>
    <definedName name="__________GBS26" localSheetId="2">#REF!</definedName>
    <definedName name="__________GBS26" localSheetId="7">#REF!</definedName>
    <definedName name="__________GBS26" localSheetId="0">#REF!</definedName>
    <definedName name="__________GBS26">#REF!</definedName>
    <definedName name="__________GBS27" localSheetId="2">#REF!</definedName>
    <definedName name="__________GBS27" localSheetId="7">#REF!</definedName>
    <definedName name="__________GBS27" localSheetId="0">#REF!</definedName>
    <definedName name="__________GBS27">#REF!</definedName>
    <definedName name="__________GBS28" localSheetId="2">#REF!</definedName>
    <definedName name="__________GBS28" localSheetId="7">#REF!</definedName>
    <definedName name="__________GBS28" localSheetId="0">#REF!</definedName>
    <definedName name="__________GBS28">#REF!</definedName>
    <definedName name="__________GBS29" localSheetId="2">#REF!</definedName>
    <definedName name="__________GBS29" localSheetId="7">#REF!</definedName>
    <definedName name="__________GBS29" localSheetId="0">#REF!</definedName>
    <definedName name="__________GBS29">#REF!</definedName>
    <definedName name="__________imp1">[11]DATA_PRG!$H$245</definedName>
    <definedName name="__________KC139">NA()</definedName>
    <definedName name="__________knr2">NA()</definedName>
    <definedName name="__________l1">[3]leads!$A$3:$E$108</definedName>
    <definedName name="__________l12" localSheetId="2">#REF!</definedName>
    <definedName name="__________l12" localSheetId="7">#REF!</definedName>
    <definedName name="__________l12" localSheetId="0">#REF!</definedName>
    <definedName name="__________l12">#REF!</definedName>
    <definedName name="__________l2">[2]r!$F$29</definedName>
    <definedName name="__________l3" localSheetId="2">#REF!</definedName>
    <definedName name="__________l3" localSheetId="7">#REF!</definedName>
    <definedName name="__________l3" localSheetId="0">#REF!</definedName>
    <definedName name="__________l3">#REF!</definedName>
    <definedName name="__________l4">[4]Sheet1!$W$2:$Y$103</definedName>
    <definedName name="__________l5" localSheetId="2">#REF!</definedName>
    <definedName name="__________l5" localSheetId="7">#REF!</definedName>
    <definedName name="__________l5" localSheetId="0">#REF!</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 localSheetId="2">#REF!</definedName>
    <definedName name="__________lj600" localSheetId="7">#REF!</definedName>
    <definedName name="__________lj600" localSheetId="0">#REF!</definedName>
    <definedName name="__________lj600">#REF!</definedName>
    <definedName name="__________lj900" localSheetId="2">#REF!</definedName>
    <definedName name="__________lj900" localSheetId="7">#REF!</definedName>
    <definedName name="__________lj900" localSheetId="0">#REF!</definedName>
    <definedName name="__________lj900">#REF!</definedName>
    <definedName name="__________LL3" localSheetId="2">#REF!</definedName>
    <definedName name="__________LL3" localSheetId="7">#REF!</definedName>
    <definedName name="__________LL3" localSheetId="0">#REF!</definedName>
    <definedName name="__________LL3">#REF!</definedName>
    <definedName name="__________LSO24" localSheetId="2">[10]Lead!#REF!</definedName>
    <definedName name="__________LSO24" localSheetId="7">[10]Lead!#REF!</definedName>
    <definedName name="__________LSO24" localSheetId="0">[10]Lead!#REF!</definedName>
    <definedName name="__________LSO24">[10]Lead!#REF!</definedName>
    <definedName name="__________MA1">NA()</definedName>
    <definedName name="__________MA2">NA()</definedName>
    <definedName name="__________me12">NA()</definedName>
    <definedName name="__________Met22">NA()</definedName>
    <definedName name="__________Met45" localSheetId="2">#REF!</definedName>
    <definedName name="__________Met45" localSheetId="7">#REF!</definedName>
    <definedName name="__________Met45" localSheetId="0">#REF!</definedName>
    <definedName name="__________Met45">#REF!</definedName>
    <definedName name="__________MEt55" localSheetId="2">#REF!</definedName>
    <definedName name="__________MEt55" localSheetId="7">#REF!</definedName>
    <definedName name="__________MEt55" localSheetId="0">#REF!</definedName>
    <definedName name="__________MEt55">#REF!</definedName>
    <definedName name="__________Met63" localSheetId="2">#REF!</definedName>
    <definedName name="__________Met63" localSheetId="7">#REF!</definedName>
    <definedName name="__________Met63" localSheetId="0">#REF!</definedName>
    <definedName name="__________Met63">#REF!</definedName>
    <definedName name="__________ML21" localSheetId="2">#REF!</definedName>
    <definedName name="__________ML21" localSheetId="7">#REF!</definedName>
    <definedName name="__________ML21" localSheetId="0">#REF!</definedName>
    <definedName name="__________ML21">#REF!</definedName>
    <definedName name="__________ML210" localSheetId="2">#REF!</definedName>
    <definedName name="__________ML210" localSheetId="7">#REF!</definedName>
    <definedName name="__________ML210" localSheetId="0">#REF!</definedName>
    <definedName name="__________ML210">#REF!</definedName>
    <definedName name="__________ML211" localSheetId="2">#REF!</definedName>
    <definedName name="__________ML211" localSheetId="7">#REF!</definedName>
    <definedName name="__________ML211" localSheetId="0">#REF!</definedName>
    <definedName name="__________ML211">#REF!</definedName>
    <definedName name="__________ML212" localSheetId="2">#REF!</definedName>
    <definedName name="__________ML212" localSheetId="7">#REF!</definedName>
    <definedName name="__________ML212" localSheetId="0">#REF!</definedName>
    <definedName name="__________ML212">#REF!</definedName>
    <definedName name="__________ML213" localSheetId="2">#REF!</definedName>
    <definedName name="__________ML213" localSheetId="7">#REF!</definedName>
    <definedName name="__________ML213" localSheetId="0">#REF!</definedName>
    <definedName name="__________ML213">#REF!</definedName>
    <definedName name="__________ML214" localSheetId="2">#REF!</definedName>
    <definedName name="__________ML214" localSheetId="7">#REF!</definedName>
    <definedName name="__________ML214" localSheetId="0">#REF!</definedName>
    <definedName name="__________ML214">#REF!</definedName>
    <definedName name="__________ML215" localSheetId="2">#REF!</definedName>
    <definedName name="__________ML215" localSheetId="7">#REF!</definedName>
    <definedName name="__________ML215" localSheetId="0">#REF!</definedName>
    <definedName name="__________ML215">#REF!</definedName>
    <definedName name="__________ML216" localSheetId="2">#REF!</definedName>
    <definedName name="__________ML216" localSheetId="7">#REF!</definedName>
    <definedName name="__________ML216" localSheetId="0">#REF!</definedName>
    <definedName name="__________ML216">#REF!</definedName>
    <definedName name="__________ML217" localSheetId="2">#REF!</definedName>
    <definedName name="__________ML217" localSheetId="7">#REF!</definedName>
    <definedName name="__________ML217" localSheetId="0">#REF!</definedName>
    <definedName name="__________ML217">#REF!</definedName>
    <definedName name="__________ML218" localSheetId="2">#REF!</definedName>
    <definedName name="__________ML218" localSheetId="7">#REF!</definedName>
    <definedName name="__________ML218" localSheetId="0">#REF!</definedName>
    <definedName name="__________ML218">#REF!</definedName>
    <definedName name="__________ML219" localSheetId="2">#REF!</definedName>
    <definedName name="__________ML219" localSheetId="7">#REF!</definedName>
    <definedName name="__________ML219" localSheetId="0">#REF!</definedName>
    <definedName name="__________ML219">#REF!</definedName>
    <definedName name="__________ML22" localSheetId="2">#REF!</definedName>
    <definedName name="__________ML22" localSheetId="7">#REF!</definedName>
    <definedName name="__________ML22" localSheetId="0">#REF!</definedName>
    <definedName name="__________ML22">#REF!</definedName>
    <definedName name="__________ML220" localSheetId="2">#REF!</definedName>
    <definedName name="__________ML220" localSheetId="7">#REF!</definedName>
    <definedName name="__________ML220" localSheetId="0">#REF!</definedName>
    <definedName name="__________ML220">#REF!</definedName>
    <definedName name="__________ML221" localSheetId="2">#REF!</definedName>
    <definedName name="__________ML221" localSheetId="7">#REF!</definedName>
    <definedName name="__________ML221" localSheetId="0">#REF!</definedName>
    <definedName name="__________ML221">#REF!</definedName>
    <definedName name="__________ML222" localSheetId="2">#REF!</definedName>
    <definedName name="__________ML222" localSheetId="7">#REF!</definedName>
    <definedName name="__________ML222" localSheetId="0">#REF!</definedName>
    <definedName name="__________ML222">#REF!</definedName>
    <definedName name="__________ML223" localSheetId="2">#REF!</definedName>
    <definedName name="__________ML223" localSheetId="7">#REF!</definedName>
    <definedName name="__________ML223" localSheetId="0">#REF!</definedName>
    <definedName name="__________ML223">#REF!</definedName>
    <definedName name="__________ML224" localSheetId="2">#REF!</definedName>
    <definedName name="__________ML224" localSheetId="7">#REF!</definedName>
    <definedName name="__________ML224" localSheetId="0">#REF!</definedName>
    <definedName name="__________ML224">#REF!</definedName>
    <definedName name="__________ML23" localSheetId="2">#REF!</definedName>
    <definedName name="__________ML23" localSheetId="7">#REF!</definedName>
    <definedName name="__________ML23" localSheetId="0">#REF!</definedName>
    <definedName name="__________ML23">#REF!</definedName>
    <definedName name="__________ML24" localSheetId="2">#REF!</definedName>
    <definedName name="__________ML24" localSheetId="7">#REF!</definedName>
    <definedName name="__________ML24" localSheetId="0">#REF!</definedName>
    <definedName name="__________ML24">#REF!</definedName>
    <definedName name="__________ML25" localSheetId="2">#REF!</definedName>
    <definedName name="__________ML25" localSheetId="7">#REF!</definedName>
    <definedName name="__________ML25" localSheetId="0">#REF!</definedName>
    <definedName name="__________ML25">#REF!</definedName>
    <definedName name="__________ML26" localSheetId="2">#REF!</definedName>
    <definedName name="__________ML26" localSheetId="7">#REF!</definedName>
    <definedName name="__________ML26" localSheetId="0">#REF!</definedName>
    <definedName name="__________ML26">#REF!</definedName>
    <definedName name="__________ML27" localSheetId="2">#REF!</definedName>
    <definedName name="__________ML27" localSheetId="7">#REF!</definedName>
    <definedName name="__________ML27" localSheetId="0">#REF!</definedName>
    <definedName name="__________ML27">#REF!</definedName>
    <definedName name="__________ML28" localSheetId="2">#REF!</definedName>
    <definedName name="__________ML28" localSheetId="7">#REF!</definedName>
    <definedName name="__________ML28" localSheetId="0">#REF!</definedName>
    <definedName name="__________ML28">#REF!</definedName>
    <definedName name="__________ML29" localSheetId="2">#REF!</definedName>
    <definedName name="__________ML29" localSheetId="7">#REF!</definedName>
    <definedName name="__________ML29" localSheetId="0">#REF!</definedName>
    <definedName name="__________ML29">#REF!</definedName>
    <definedName name="__________ML31" localSheetId="2">#REF!</definedName>
    <definedName name="__________ML31" localSheetId="7">#REF!</definedName>
    <definedName name="__________ML31" localSheetId="0">#REF!</definedName>
    <definedName name="__________ML31">#REF!</definedName>
    <definedName name="__________ML310" localSheetId="2">#REF!</definedName>
    <definedName name="__________ML310" localSheetId="7">#REF!</definedName>
    <definedName name="__________ML310" localSheetId="0">#REF!</definedName>
    <definedName name="__________ML310">#REF!</definedName>
    <definedName name="__________ML311" localSheetId="2">#REF!</definedName>
    <definedName name="__________ML311" localSheetId="7">#REF!</definedName>
    <definedName name="__________ML311" localSheetId="0">#REF!</definedName>
    <definedName name="__________ML311">#REF!</definedName>
    <definedName name="__________ML312" localSheetId="2">#REF!</definedName>
    <definedName name="__________ML312" localSheetId="7">#REF!</definedName>
    <definedName name="__________ML312" localSheetId="0">#REF!</definedName>
    <definedName name="__________ML312">#REF!</definedName>
    <definedName name="__________ML313" localSheetId="2">#REF!</definedName>
    <definedName name="__________ML313" localSheetId="7">#REF!</definedName>
    <definedName name="__________ML313" localSheetId="0">#REF!</definedName>
    <definedName name="__________ML313">#REF!</definedName>
    <definedName name="__________ML314" localSheetId="2">#REF!</definedName>
    <definedName name="__________ML314" localSheetId="7">#REF!</definedName>
    <definedName name="__________ML314" localSheetId="0">#REF!</definedName>
    <definedName name="__________ML314">#REF!</definedName>
    <definedName name="__________ML315" localSheetId="2">#REF!</definedName>
    <definedName name="__________ML315" localSheetId="7">#REF!</definedName>
    <definedName name="__________ML315" localSheetId="0">#REF!</definedName>
    <definedName name="__________ML315">#REF!</definedName>
    <definedName name="__________ML316" localSheetId="2">#REF!</definedName>
    <definedName name="__________ML316" localSheetId="7">#REF!</definedName>
    <definedName name="__________ML316" localSheetId="0">#REF!</definedName>
    <definedName name="__________ML316">#REF!</definedName>
    <definedName name="__________ML317" localSheetId="2">#REF!</definedName>
    <definedName name="__________ML317" localSheetId="7">#REF!</definedName>
    <definedName name="__________ML317" localSheetId="0">#REF!</definedName>
    <definedName name="__________ML317">#REF!</definedName>
    <definedName name="__________ML318" localSheetId="2">#REF!</definedName>
    <definedName name="__________ML318" localSheetId="7">#REF!</definedName>
    <definedName name="__________ML318" localSheetId="0">#REF!</definedName>
    <definedName name="__________ML318">#REF!</definedName>
    <definedName name="__________ML319" localSheetId="2">#REF!</definedName>
    <definedName name="__________ML319" localSheetId="7">#REF!</definedName>
    <definedName name="__________ML319" localSheetId="0">#REF!</definedName>
    <definedName name="__________ML319">#REF!</definedName>
    <definedName name="__________ML32" localSheetId="2">#REF!</definedName>
    <definedName name="__________ML32" localSheetId="7">#REF!</definedName>
    <definedName name="__________ML32" localSheetId="0">#REF!</definedName>
    <definedName name="__________ML32">#REF!</definedName>
    <definedName name="__________ML320" localSheetId="2">#REF!</definedName>
    <definedName name="__________ML320" localSheetId="7">#REF!</definedName>
    <definedName name="__________ML320" localSheetId="0">#REF!</definedName>
    <definedName name="__________ML320">#REF!</definedName>
    <definedName name="__________ML321" localSheetId="2">#REF!</definedName>
    <definedName name="__________ML321" localSheetId="7">#REF!</definedName>
    <definedName name="__________ML321" localSheetId="0">#REF!</definedName>
    <definedName name="__________ML321">#REF!</definedName>
    <definedName name="__________ML322" localSheetId="2">#REF!</definedName>
    <definedName name="__________ML322" localSheetId="7">#REF!</definedName>
    <definedName name="__________ML322" localSheetId="0">#REF!</definedName>
    <definedName name="__________ML322">#REF!</definedName>
    <definedName name="__________ML323" localSheetId="2">#REF!</definedName>
    <definedName name="__________ML323" localSheetId="7">#REF!</definedName>
    <definedName name="__________ML323" localSheetId="0">#REF!</definedName>
    <definedName name="__________ML323">#REF!</definedName>
    <definedName name="__________ML324" localSheetId="2">#REF!</definedName>
    <definedName name="__________ML324" localSheetId="7">#REF!</definedName>
    <definedName name="__________ML324" localSheetId="0">#REF!</definedName>
    <definedName name="__________ML324">#REF!</definedName>
    <definedName name="__________ML33" localSheetId="2">#REF!</definedName>
    <definedName name="__________ML33" localSheetId="7">#REF!</definedName>
    <definedName name="__________ML33" localSheetId="0">#REF!</definedName>
    <definedName name="__________ML33">#REF!</definedName>
    <definedName name="__________ML34" localSheetId="2">#REF!</definedName>
    <definedName name="__________ML34" localSheetId="7">#REF!</definedName>
    <definedName name="__________ML34" localSheetId="0">#REF!</definedName>
    <definedName name="__________ML34">#REF!</definedName>
    <definedName name="__________ML35" localSheetId="2">#REF!</definedName>
    <definedName name="__________ML35" localSheetId="7">#REF!</definedName>
    <definedName name="__________ML35" localSheetId="0">#REF!</definedName>
    <definedName name="__________ML35">#REF!</definedName>
    <definedName name="__________ML36" localSheetId="2">#REF!</definedName>
    <definedName name="__________ML36" localSheetId="7">#REF!</definedName>
    <definedName name="__________ML36" localSheetId="0">#REF!</definedName>
    <definedName name="__________ML36">#REF!</definedName>
    <definedName name="__________ML37" localSheetId="2">#REF!</definedName>
    <definedName name="__________ML37" localSheetId="7">#REF!</definedName>
    <definedName name="__________ML37" localSheetId="0">#REF!</definedName>
    <definedName name="__________ML37">#REF!</definedName>
    <definedName name="__________ML38" localSheetId="2">#REF!</definedName>
    <definedName name="__________ML38" localSheetId="7">#REF!</definedName>
    <definedName name="__________ML38" localSheetId="0">#REF!</definedName>
    <definedName name="__________ML38">#REF!</definedName>
    <definedName name="__________ML39" localSheetId="2">#REF!</definedName>
    <definedName name="__________ML39" localSheetId="7">#REF!</definedName>
    <definedName name="__________ML39" localSheetId="0">#REF!</definedName>
    <definedName name="__________ML39">#REF!</definedName>
    <definedName name="__________ML7" localSheetId="2">#REF!</definedName>
    <definedName name="__________ML7" localSheetId="7">#REF!</definedName>
    <definedName name="__________ML7" localSheetId="0">#REF!</definedName>
    <definedName name="__________ML7">#REF!</definedName>
    <definedName name="__________ML8" localSheetId="2">#REF!</definedName>
    <definedName name="__________ML8" localSheetId="7">#REF!</definedName>
    <definedName name="__________ML8" localSheetId="0">#REF!</definedName>
    <definedName name="__________ML8">#REF!</definedName>
    <definedName name="__________ML9" localSheetId="2">#REF!</definedName>
    <definedName name="__________ML9" localSheetId="7">#REF!</definedName>
    <definedName name="__________ML9" localSheetId="0">#REF!</definedName>
    <definedName name="__________ML9">#REF!</definedName>
    <definedName name="__________mm1">[6]r!$F$4</definedName>
    <definedName name="__________mm1000" localSheetId="2">#REF!</definedName>
    <definedName name="__________mm1000" localSheetId="7">#REF!</definedName>
    <definedName name="__________mm1000" localSheetId="0">#REF!</definedName>
    <definedName name="__________mm1000">#REF!</definedName>
    <definedName name="__________mm11">[2]r!$F$4</definedName>
    <definedName name="__________mm111">[5]r!$F$4</definedName>
    <definedName name="__________mm600" localSheetId="2">#REF!</definedName>
    <definedName name="__________mm600" localSheetId="7">#REF!</definedName>
    <definedName name="__________mm600" localSheetId="0">#REF!</definedName>
    <definedName name="__________mm600">#REF!</definedName>
    <definedName name="__________mm800" localSheetId="2">#REF!</definedName>
    <definedName name="__________mm800" localSheetId="7">#REF!</definedName>
    <definedName name="__________mm800" localSheetId="0">#REF!</definedName>
    <definedName name="__________mm800">#REF!</definedName>
    <definedName name="__________PC1" localSheetId="2">#REF!</definedName>
    <definedName name="__________PC1" localSheetId="7">#REF!</definedName>
    <definedName name="__________PC1" localSheetId="0">#REF!</definedName>
    <definedName name="__________PC1">#REF!</definedName>
    <definedName name="__________PC10" localSheetId="2">#REF!</definedName>
    <definedName name="__________PC10" localSheetId="7">#REF!</definedName>
    <definedName name="__________PC10" localSheetId="0">#REF!</definedName>
    <definedName name="__________PC10">#REF!</definedName>
    <definedName name="__________PC11" localSheetId="2">#REF!</definedName>
    <definedName name="__________PC11" localSheetId="7">#REF!</definedName>
    <definedName name="__________PC11" localSheetId="0">#REF!</definedName>
    <definedName name="__________PC11">#REF!</definedName>
    <definedName name="__________PC12" localSheetId="2">#REF!</definedName>
    <definedName name="__________PC12" localSheetId="7">#REF!</definedName>
    <definedName name="__________PC12" localSheetId="0">#REF!</definedName>
    <definedName name="__________PC12">#REF!</definedName>
    <definedName name="__________PC13" localSheetId="2">#REF!</definedName>
    <definedName name="__________PC13" localSheetId="7">#REF!</definedName>
    <definedName name="__________PC13" localSheetId="0">#REF!</definedName>
    <definedName name="__________PC13">#REF!</definedName>
    <definedName name="__________PC14" localSheetId="2">#REF!</definedName>
    <definedName name="__________PC14" localSheetId="7">#REF!</definedName>
    <definedName name="__________PC14" localSheetId="0">#REF!</definedName>
    <definedName name="__________PC14">#REF!</definedName>
    <definedName name="__________PC15" localSheetId="2">#REF!</definedName>
    <definedName name="__________PC15" localSheetId="7">#REF!</definedName>
    <definedName name="__________PC15" localSheetId="0">#REF!</definedName>
    <definedName name="__________PC15">#REF!</definedName>
    <definedName name="__________PC16" localSheetId="2">#REF!</definedName>
    <definedName name="__________PC16" localSheetId="7">#REF!</definedName>
    <definedName name="__________PC16" localSheetId="0">#REF!</definedName>
    <definedName name="__________PC16">#REF!</definedName>
    <definedName name="__________PC17" localSheetId="2">#REF!</definedName>
    <definedName name="__________PC17" localSheetId="7">#REF!</definedName>
    <definedName name="__________PC17" localSheetId="0">#REF!</definedName>
    <definedName name="__________PC17">#REF!</definedName>
    <definedName name="__________PC18" localSheetId="2">#REF!</definedName>
    <definedName name="__________PC18" localSheetId="7">#REF!</definedName>
    <definedName name="__________PC18" localSheetId="0">#REF!</definedName>
    <definedName name="__________PC18">#REF!</definedName>
    <definedName name="__________PC19" localSheetId="2">#REF!</definedName>
    <definedName name="__________PC19" localSheetId="7">#REF!</definedName>
    <definedName name="__________PC19" localSheetId="0">#REF!</definedName>
    <definedName name="__________PC19">#REF!</definedName>
    <definedName name="__________pc2" localSheetId="2">#REF!</definedName>
    <definedName name="__________pc2" localSheetId="7">#REF!</definedName>
    <definedName name="__________pc2" localSheetId="0">#REF!</definedName>
    <definedName name="__________pc2">#REF!</definedName>
    <definedName name="__________PC20">NA()</definedName>
    <definedName name="__________PC21" localSheetId="2">#REF!</definedName>
    <definedName name="__________PC21" localSheetId="7">#REF!</definedName>
    <definedName name="__________PC21" localSheetId="0">#REF!</definedName>
    <definedName name="__________PC21">#REF!</definedName>
    <definedName name="__________PC22" localSheetId="2">#REF!</definedName>
    <definedName name="__________PC22" localSheetId="7">#REF!</definedName>
    <definedName name="__________PC22" localSheetId="0">#REF!</definedName>
    <definedName name="__________PC22">#REF!</definedName>
    <definedName name="__________PC23" localSheetId="2">#REF!</definedName>
    <definedName name="__________PC23" localSheetId="7">#REF!</definedName>
    <definedName name="__________PC23" localSheetId="0">#REF!</definedName>
    <definedName name="__________PC23">#REF!</definedName>
    <definedName name="__________PC24" localSheetId="2">#REF!</definedName>
    <definedName name="__________PC24" localSheetId="7">#REF!</definedName>
    <definedName name="__________PC24" localSheetId="0">#REF!</definedName>
    <definedName name="__________PC24">#REF!</definedName>
    <definedName name="__________PC3" localSheetId="2">#REF!</definedName>
    <definedName name="__________PC3" localSheetId="7">#REF!</definedName>
    <definedName name="__________PC3" localSheetId="0">#REF!</definedName>
    <definedName name="__________PC3">#REF!</definedName>
    <definedName name="__________PC4" localSheetId="2">#REF!</definedName>
    <definedName name="__________PC4" localSheetId="7">#REF!</definedName>
    <definedName name="__________PC4" localSheetId="0">#REF!</definedName>
    <definedName name="__________PC4">#REF!</definedName>
    <definedName name="__________PC5" localSheetId="2">#REF!</definedName>
    <definedName name="__________PC5" localSheetId="7">#REF!</definedName>
    <definedName name="__________PC5" localSheetId="0">#REF!</definedName>
    <definedName name="__________PC5">#REF!</definedName>
    <definedName name="__________PC6" localSheetId="2">#REF!</definedName>
    <definedName name="__________PC6" localSheetId="7">#REF!</definedName>
    <definedName name="__________PC6" localSheetId="0">#REF!</definedName>
    <definedName name="__________PC6">#REF!</definedName>
    <definedName name="__________pc600" localSheetId="2">#REF!</definedName>
    <definedName name="__________pc600" localSheetId="7">#REF!</definedName>
    <definedName name="__________pc600" localSheetId="0">#REF!</definedName>
    <definedName name="__________pc600">#REF!</definedName>
    <definedName name="__________PC7" localSheetId="2">#REF!</definedName>
    <definedName name="__________PC7" localSheetId="7">#REF!</definedName>
    <definedName name="__________PC7" localSheetId="0">#REF!</definedName>
    <definedName name="__________PC7">#REF!</definedName>
    <definedName name="__________PC8" localSheetId="2">#REF!</definedName>
    <definedName name="__________PC8" localSheetId="7">#REF!</definedName>
    <definedName name="__________PC8" localSheetId="0">#REF!</definedName>
    <definedName name="__________PC8">#REF!</definedName>
    <definedName name="__________PC9" localSheetId="2">#REF!</definedName>
    <definedName name="__________PC9" localSheetId="7">#REF!</definedName>
    <definedName name="__________PC9" localSheetId="0">#REF!</definedName>
    <definedName name="__________PC9">#REF!</definedName>
    <definedName name="__________pc900" localSheetId="2">#REF!</definedName>
    <definedName name="__________pc900" localSheetId="7">#REF!</definedName>
    <definedName name="__________pc900" localSheetId="0">#REF!</definedName>
    <definedName name="__________pc900">#REF!</definedName>
    <definedName name="__________pla4">[12]DATA_PRG!$H$269</definedName>
    <definedName name="__________pv2" localSheetId="2">#REF!</definedName>
    <definedName name="__________pv2" localSheetId="7">#REF!</definedName>
    <definedName name="__________pv2" localSheetId="0">#REF!</definedName>
    <definedName name="__________pv2">#REF!</definedName>
    <definedName name="__________rr3">[7]v!$A$2:$E$51</definedName>
    <definedName name="__________rrr1">[7]r!$B$1:$I$145</definedName>
    <definedName name="__________S12">NA()</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 localSheetId="2">#REF!</definedName>
    <definedName name="__________var1" localSheetId="7">#REF!</definedName>
    <definedName name="__________var1" localSheetId="0">#REF!</definedName>
    <definedName name="__________var1">#REF!</definedName>
    <definedName name="__________var4" localSheetId="2">#REF!</definedName>
    <definedName name="__________var4" localSheetId="7">#REF!</definedName>
    <definedName name="__________var4" localSheetId="0">#REF!</definedName>
    <definedName name="__________var4">#REF!</definedName>
    <definedName name="__________vat1">NA()</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[9]DATA!$H$67</definedName>
    <definedName name="_________CCW2">[9]DATA!$H$97</definedName>
    <definedName name="_________cur1">[2]r!$F$30</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[11]DATA_PRG!$H$245</definedName>
    <definedName name="_________KC139">NA()</definedName>
    <definedName name="_________knr2">NA()</definedName>
    <definedName name="_________l1">[3]leads!$A$3:$E$108</definedName>
    <definedName name="_________l12" localSheetId="2">#REF!</definedName>
    <definedName name="_________l12" localSheetId="7">#REF!</definedName>
    <definedName name="_________l12" localSheetId="0">#REF!</definedName>
    <definedName name="_________l12">#REF!</definedName>
    <definedName name="_________l2">[2]r!$F$29</definedName>
    <definedName name="_________l3" localSheetId="2">#REF!</definedName>
    <definedName name="_________l3" localSheetId="7">#REF!</definedName>
    <definedName name="_________l3" localSheetId="0">#REF!</definedName>
    <definedName name="_________l3">#REF!</definedName>
    <definedName name="_________l4">[4]Sheet1!$W$2:$Y$103</definedName>
    <definedName name="_________l5" localSheetId="2">#REF!</definedName>
    <definedName name="_________l5" localSheetId="7">#REF!</definedName>
    <definedName name="_________l5" localSheetId="0">#REF!</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 localSheetId="2">#REF!</definedName>
    <definedName name="_________Met45" localSheetId="7">#REF!</definedName>
    <definedName name="_________Met45" localSheetId="0">#REF!</definedName>
    <definedName name="_________Met45">#REF!</definedName>
    <definedName name="_________MEt55" localSheetId="2">#REF!</definedName>
    <definedName name="_________MEt55" localSheetId="7">#REF!</definedName>
    <definedName name="_________MEt55" localSheetId="0">#REF!</definedName>
    <definedName name="_________MEt55">#REF!</definedName>
    <definedName name="_________Met63" localSheetId="2">#REF!</definedName>
    <definedName name="_________Met63" localSheetId="7">#REF!</definedName>
    <definedName name="_________Met63" localSheetId="0">#REF!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[6]r!$F$4</definedName>
    <definedName name="_________mm1000" localSheetId="2">#REF!</definedName>
    <definedName name="_________mm1000" localSheetId="7">#REF!</definedName>
    <definedName name="_________mm1000" localSheetId="0">#REF!</definedName>
    <definedName name="_________mm1000">#REF!</definedName>
    <definedName name="_________mm11">[2]r!$F$4</definedName>
    <definedName name="_________mm111">[5]r!$F$4</definedName>
    <definedName name="_________mm600" localSheetId="2">#REF!</definedName>
    <definedName name="_________mm600" localSheetId="7">#REF!</definedName>
    <definedName name="_________mm600" localSheetId="0">#REF!</definedName>
    <definedName name="_________mm600">#REF!</definedName>
    <definedName name="_________mm800" localSheetId="2">#REF!</definedName>
    <definedName name="_________mm800" localSheetId="7">#REF!</definedName>
    <definedName name="_________mm800" localSheetId="0">#REF!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 localSheetId="2">#REF!</definedName>
    <definedName name="_________pc2" localSheetId="7">#REF!</definedName>
    <definedName name="_________pc2" localSheetId="0">#REF!</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[12]DATA_PRG!$H$269</definedName>
    <definedName name="_________pv2" localSheetId="2">#REF!</definedName>
    <definedName name="_________pv2" localSheetId="7">#REF!</definedName>
    <definedName name="_________pv2" localSheetId="0">#REF!</definedName>
    <definedName name="_________pv2">#REF!</definedName>
    <definedName name="_________rr3">[7]v!$A$2:$E$51</definedName>
    <definedName name="_________rrr1">[7]r!$B$1:$I$145</definedName>
    <definedName name="_________RT5565" localSheetId="2">#REF!</definedName>
    <definedName name="_________RT5565" localSheetId="7">#REF!</definedName>
    <definedName name="_________RT5565" localSheetId="0">#REF!</definedName>
    <definedName name="_________RT5565">#REF!</definedName>
    <definedName name="_________S12">NA()</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 localSheetId="2">#REF!</definedName>
    <definedName name="_________var1" localSheetId="7">#REF!</definedName>
    <definedName name="_________var1" localSheetId="0">#REF!</definedName>
    <definedName name="_________var1">#REF!</definedName>
    <definedName name="_________var4" localSheetId="2">#REF!</definedName>
    <definedName name="_________var4" localSheetId="7">#REF!</definedName>
    <definedName name="_________var4" localSheetId="0">#REF!</definedName>
    <definedName name="_________var4">#REF!</definedName>
    <definedName name="_________vat1">NA()</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[9]DATA!$H$67</definedName>
    <definedName name="________CCW2">[9]DATA!$H$97</definedName>
    <definedName name="________cur1">[2]r!$F$30</definedName>
    <definedName name="________G120907" localSheetId="2">[21]Data!#REF!</definedName>
    <definedName name="________G120907" localSheetId="7">[21]Data!#REF!</definedName>
    <definedName name="________G120907" localSheetId="0">[21]Data!#REF!</definedName>
    <definedName name="________G120907">[21]Data!#REF!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[11]DATA_PRG!$H$245</definedName>
    <definedName name="________KC139">NA()</definedName>
    <definedName name="________knr2">NA()</definedName>
    <definedName name="________l1">[3]leads!$A$3:$E$108</definedName>
    <definedName name="________l12" localSheetId="2">#REF!</definedName>
    <definedName name="________l12" localSheetId="7">#REF!</definedName>
    <definedName name="________l12" localSheetId="0">#REF!</definedName>
    <definedName name="________l12">#REF!</definedName>
    <definedName name="________l2">[2]r!$F$29</definedName>
    <definedName name="________l3" localSheetId="2">#REF!</definedName>
    <definedName name="________l3" localSheetId="7">#REF!</definedName>
    <definedName name="________l3" localSheetId="0">#REF!</definedName>
    <definedName name="________l3">#REF!</definedName>
    <definedName name="________l4">[4]Sheet1!$W$2:$Y$103</definedName>
    <definedName name="________l5" localSheetId="2">#REF!</definedName>
    <definedName name="________l5" localSheetId="7">#REF!</definedName>
    <definedName name="________l5" localSheetId="0">#REF!</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[6]r!$F$4</definedName>
    <definedName name="________mm1000">NA()</definedName>
    <definedName name="________mm11">[2]r!$F$4</definedName>
    <definedName name="________mm111">[5]r!$F$4</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 localSheetId="2">#REF!</definedName>
    <definedName name="________pc2" localSheetId="7">#REF!</definedName>
    <definedName name="________pc2" localSheetId="0">#REF!</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[12]DATA_PRG!$H$269</definedName>
    <definedName name="________pv2" localSheetId="2">#REF!</definedName>
    <definedName name="________pv2" localSheetId="7">#REF!</definedName>
    <definedName name="________pv2" localSheetId="0">#REF!</definedName>
    <definedName name="________pv2">#REF!</definedName>
    <definedName name="________rr3">[7]v!$A$2:$E$51</definedName>
    <definedName name="________rrr1">[7]r!$B$1:$I$145</definedName>
    <definedName name="________S12">NA()</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 localSheetId="2">#REF!</definedName>
    <definedName name="________var1" localSheetId="7">#REF!</definedName>
    <definedName name="________var1" localSheetId="0">#REF!</definedName>
    <definedName name="________var1">#REF!</definedName>
    <definedName name="________var4" localSheetId="2">#REF!</definedName>
    <definedName name="________var4" localSheetId="7">#REF!</definedName>
    <definedName name="________var4" localSheetId="0">#REF!</definedName>
    <definedName name="________var4">#REF!</definedName>
    <definedName name="________vat1">NA()</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[9]DATA!$H$67</definedName>
    <definedName name="_______CCW2">[9]DATA!$H$97</definedName>
    <definedName name="_______cur1">[2]r!$F$30</definedName>
    <definedName name="_______ewe1">NA()</definedName>
    <definedName name="_______G120907" localSheetId="2">[21]Data!#REF!</definedName>
    <definedName name="_______G120907" localSheetId="7">[21]Data!#REF!</definedName>
    <definedName name="_______G120907" localSheetId="0">[21]Data!#REF!</definedName>
    <definedName name="_______G120907">[21]Data!#REF!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[11]DATA_PRG!$H$245</definedName>
    <definedName name="_______KC139">NA()</definedName>
    <definedName name="_______knr2">NA()</definedName>
    <definedName name="_______l1">[3]leads!$A$3:$E$108</definedName>
    <definedName name="_______l12" localSheetId="2">#REF!</definedName>
    <definedName name="_______l12" localSheetId="7">#REF!</definedName>
    <definedName name="_______l12" localSheetId="0">#REF!</definedName>
    <definedName name="_______l12">#REF!</definedName>
    <definedName name="_______l2">[2]r!$F$29</definedName>
    <definedName name="_______l3" localSheetId="2">#REF!</definedName>
    <definedName name="_______l3" localSheetId="7">#REF!</definedName>
    <definedName name="_______l3" localSheetId="0">#REF!</definedName>
    <definedName name="_______l3">#REF!</definedName>
    <definedName name="_______l4">[4]Sheet1!$W$2:$Y$103</definedName>
    <definedName name="_______l5" localSheetId="2">#REF!</definedName>
    <definedName name="_______l5" localSheetId="7">#REF!</definedName>
    <definedName name="_______l5" localSheetId="0">#REF!</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lj600">NA()</definedName>
    <definedName name="_______lj900">NA()</definedName>
    <definedName name="_______LL3">NA()</definedName>
    <definedName name="_______LSO24">"[14]lead!#ref!"</definedName>
    <definedName name="_______MA1" localSheetId="2">#REF!</definedName>
    <definedName name="_______MA1" localSheetId="7">#REF!</definedName>
    <definedName name="_______MA1" localSheetId="0">#REF!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[6]r!$F$4</definedName>
    <definedName name="_______mm1000">NA()</definedName>
    <definedName name="_______mm11">[2]r!$F$4</definedName>
    <definedName name="_______mm111">[5]r!$F$4</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 localSheetId="2">#REF!</definedName>
    <definedName name="_______pc2" localSheetId="7">#REF!</definedName>
    <definedName name="_______pc2" localSheetId="0">#REF!</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[12]DATA_PRG!$H$269</definedName>
    <definedName name="_______pv2" localSheetId="2">#REF!</definedName>
    <definedName name="_______pv2" localSheetId="7">#REF!</definedName>
    <definedName name="_______pv2" localSheetId="0">#REF!</definedName>
    <definedName name="_______pv2">#REF!</definedName>
    <definedName name="_______rr3">[7]v!$A$2:$E$51</definedName>
    <definedName name="_______rrr1">[7]r!$B$1:$I$145</definedName>
    <definedName name="_______RT5565" localSheetId="2">#REF!</definedName>
    <definedName name="_______RT5565" localSheetId="7">#REF!</definedName>
    <definedName name="_______RT5565" localSheetId="0">#REF!</definedName>
    <definedName name="_______RT5565">#REF!</definedName>
    <definedName name="_______S12">NA()</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 localSheetId="2">#REF!</definedName>
    <definedName name="_______var1" localSheetId="7">#REF!</definedName>
    <definedName name="_______var1" localSheetId="0">#REF!</definedName>
    <definedName name="_______var1">#REF!</definedName>
    <definedName name="_______var4" localSheetId="2">#REF!</definedName>
    <definedName name="_______var4" localSheetId="7">#REF!</definedName>
    <definedName name="_______var4" localSheetId="0">#REF!</definedName>
    <definedName name="_______var4">#REF!</definedName>
    <definedName name="_______vat1">NA()</definedName>
    <definedName name="_______vat2">NA()</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[9]DATA!$H$67</definedName>
    <definedName name="______CCW2">[9]DATA!$H$97</definedName>
    <definedName name="______cur1">[2]r!$F$30</definedName>
    <definedName name="______dem2">NA()</definedName>
    <definedName name="______er1" localSheetId="2">#REF!</definedName>
    <definedName name="______er1" localSheetId="7">#REF!</definedName>
    <definedName name="______er1" localSheetId="0">#REF!</definedName>
    <definedName name="______er1">#REF!</definedName>
    <definedName name="______f1">NA()</definedName>
    <definedName name="______G120907" localSheetId="2">[22]Data!#REF!</definedName>
    <definedName name="______G120907" localSheetId="7">[22]Data!#REF!</definedName>
    <definedName name="______G120907" localSheetId="0">[22]Data!#REF!</definedName>
    <definedName name="______G120907">[22]Data!#REF!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[11]DATA_PRG!$H$245</definedName>
    <definedName name="______KC139">NA()</definedName>
    <definedName name="______knr2">NA()</definedName>
    <definedName name="______KNR3">NA()</definedName>
    <definedName name="______l1">[3]leads!$A$3:$E$108</definedName>
    <definedName name="______l12" localSheetId="2">#REF!</definedName>
    <definedName name="______l12" localSheetId="7">#REF!</definedName>
    <definedName name="______l12" localSheetId="0">#REF!</definedName>
    <definedName name="______l12">#REF!</definedName>
    <definedName name="______l2">[2]r!$F$29</definedName>
    <definedName name="______l3" localSheetId="2">#REF!</definedName>
    <definedName name="______l3" localSheetId="7">#REF!</definedName>
    <definedName name="______l3" localSheetId="0">#REF!</definedName>
    <definedName name="______l3">#REF!</definedName>
    <definedName name="______l4">[4]Sheet1!$W$2:$Y$103</definedName>
    <definedName name="______l5" localSheetId="2">#REF!</definedName>
    <definedName name="______l5" localSheetId="7">#REF!</definedName>
    <definedName name="______l5" localSheetId="0">#REF!</definedName>
    <definedName name="______l5">#REF!</definedName>
    <definedName name="______l6">[2]r!$F$4</definedName>
    <definedName name="______l7">[5]r!$F$4</definedName>
    <definedName name="______l8">[2]r!$F$2</definedName>
    <definedName name="______l9">[2]r!$F$3</definedName>
    <definedName name="______LJ6">[9]DATA!$H$245</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 localSheetId="2">'[23]Lead statement'!#REF!</definedName>
    <definedName name="______me12" localSheetId="7">'[23]Lead statement'!#REF!</definedName>
    <definedName name="______me12" localSheetId="0">'[23]Lead statement'!#REF!</definedName>
    <definedName name="______me12">'[23]Lead statement'!#REF!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[6]r!$F$4</definedName>
    <definedName name="______mm1000">NA()</definedName>
    <definedName name="______mm11">[2]r!$F$4</definedName>
    <definedName name="______mm111">[5]r!$F$4</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 localSheetId="2">#REF!</definedName>
    <definedName name="______pc2" localSheetId="7">#REF!</definedName>
    <definedName name="______pc2" localSheetId="0">#REF!</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[12]DATA_PRG!$H$269</definedName>
    <definedName name="______pv2" localSheetId="2">#REF!</definedName>
    <definedName name="______pv2" localSheetId="7">#REF!</definedName>
    <definedName name="______pv2" localSheetId="0">#REF!</definedName>
    <definedName name="______pv2">#REF!</definedName>
    <definedName name="______rr3">[7]v!$A$2:$E$51</definedName>
    <definedName name="______rrr1">[7]r!$B$1:$I$145</definedName>
    <definedName name="______S12">NA()</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 localSheetId="2">#REF!</definedName>
    <definedName name="______var1" localSheetId="7">#REF!</definedName>
    <definedName name="______var1" localSheetId="0">#REF!</definedName>
    <definedName name="______var1">#REF!</definedName>
    <definedName name="______var4" localSheetId="2">#REF!</definedName>
    <definedName name="______var4" localSheetId="7">#REF!</definedName>
    <definedName name="______var4" localSheetId="0">#REF!</definedName>
    <definedName name="______var4">#REF!</definedName>
    <definedName name="______vat1">NA()</definedName>
    <definedName name="______vat2">NA()</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lnm_Print_Titles_1">NA()</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 localSheetId="2">#REF!</definedName>
    <definedName name="_____12" localSheetId="7">#REF!</definedName>
    <definedName name="_____12" localSheetId="0">#REF!</definedName>
    <definedName name="_____12">#REF!</definedName>
    <definedName name="_____bla1">[1]leads!$H$7</definedName>
    <definedName name="_____BSG100" localSheetId="2">#REF!</definedName>
    <definedName name="_____BSG100" localSheetId="7">#REF!</definedName>
    <definedName name="_____BSG100" localSheetId="0">#REF!</definedName>
    <definedName name="_____BSG100">#REF!</definedName>
    <definedName name="_____BSG150" localSheetId="2">#REF!</definedName>
    <definedName name="_____BSG150" localSheetId="7">#REF!</definedName>
    <definedName name="_____BSG150" localSheetId="0">#REF!</definedName>
    <definedName name="_____BSG150">#REF!</definedName>
    <definedName name="_____BSG5" localSheetId="2">#REF!</definedName>
    <definedName name="_____BSG5" localSheetId="7">#REF!</definedName>
    <definedName name="_____BSG5" localSheetId="0">#REF!</definedName>
    <definedName name="_____BSG5">#REF!</definedName>
    <definedName name="_____BSG75" localSheetId="2">#REF!</definedName>
    <definedName name="_____BSG75" localSheetId="7">#REF!</definedName>
    <definedName name="_____BSG75" localSheetId="0">#REF!</definedName>
    <definedName name="_____BSG75">#REF!</definedName>
    <definedName name="_____BTC1" localSheetId="2">#REF!</definedName>
    <definedName name="_____BTC1" localSheetId="7">#REF!</definedName>
    <definedName name="_____BTC1" localSheetId="0">#REF!</definedName>
    <definedName name="_____BTC1">#REF!</definedName>
    <definedName name="_____BTC10" localSheetId="2">#REF!</definedName>
    <definedName name="_____BTC10" localSheetId="7">#REF!</definedName>
    <definedName name="_____BTC10" localSheetId="0">#REF!</definedName>
    <definedName name="_____BTC10">#REF!</definedName>
    <definedName name="_____BTC11" localSheetId="2">#REF!</definedName>
    <definedName name="_____BTC11" localSheetId="7">#REF!</definedName>
    <definedName name="_____BTC11" localSheetId="0">#REF!</definedName>
    <definedName name="_____BTC11">#REF!</definedName>
    <definedName name="_____BTC12" localSheetId="2">#REF!</definedName>
    <definedName name="_____BTC12" localSheetId="7">#REF!</definedName>
    <definedName name="_____BTC12" localSheetId="0">#REF!</definedName>
    <definedName name="_____BTC12">#REF!</definedName>
    <definedName name="_____BTC13" localSheetId="2">#REF!</definedName>
    <definedName name="_____BTC13" localSheetId="7">#REF!</definedName>
    <definedName name="_____BTC13" localSheetId="0">#REF!</definedName>
    <definedName name="_____BTC13">#REF!</definedName>
    <definedName name="_____BTC14" localSheetId="2">#REF!</definedName>
    <definedName name="_____BTC14" localSheetId="7">#REF!</definedName>
    <definedName name="_____BTC14" localSheetId="0">#REF!</definedName>
    <definedName name="_____BTC14">#REF!</definedName>
    <definedName name="_____BTC15" localSheetId="2">#REF!</definedName>
    <definedName name="_____BTC15" localSheetId="7">#REF!</definedName>
    <definedName name="_____BTC15" localSheetId="0">#REF!</definedName>
    <definedName name="_____BTC15">#REF!</definedName>
    <definedName name="_____BTC16" localSheetId="2">#REF!</definedName>
    <definedName name="_____BTC16" localSheetId="7">#REF!</definedName>
    <definedName name="_____BTC16" localSheetId="0">#REF!</definedName>
    <definedName name="_____BTC16">#REF!</definedName>
    <definedName name="_____BTC17" localSheetId="2">#REF!</definedName>
    <definedName name="_____BTC17" localSheetId="7">#REF!</definedName>
    <definedName name="_____BTC17" localSheetId="0">#REF!</definedName>
    <definedName name="_____BTC17">#REF!</definedName>
    <definedName name="_____BTC18" localSheetId="2">#REF!</definedName>
    <definedName name="_____BTC18" localSheetId="7">#REF!</definedName>
    <definedName name="_____BTC18" localSheetId="0">#REF!</definedName>
    <definedName name="_____BTC18">#REF!</definedName>
    <definedName name="_____BTC19" localSheetId="2">#REF!</definedName>
    <definedName name="_____BTC19" localSheetId="7">#REF!</definedName>
    <definedName name="_____BTC19" localSheetId="0">#REF!</definedName>
    <definedName name="_____BTC19">#REF!</definedName>
    <definedName name="_____BTC2" localSheetId="2">#REF!</definedName>
    <definedName name="_____BTC2" localSheetId="7">#REF!</definedName>
    <definedName name="_____BTC2" localSheetId="0">#REF!</definedName>
    <definedName name="_____BTC2">#REF!</definedName>
    <definedName name="_____BTC20" localSheetId="2">#REF!</definedName>
    <definedName name="_____BTC20" localSheetId="7">#REF!</definedName>
    <definedName name="_____BTC20" localSheetId="0">#REF!</definedName>
    <definedName name="_____BTC20">#REF!</definedName>
    <definedName name="_____BTC21" localSheetId="2">#REF!</definedName>
    <definedName name="_____BTC21" localSheetId="7">#REF!</definedName>
    <definedName name="_____BTC21" localSheetId="0">#REF!</definedName>
    <definedName name="_____BTC21">#REF!</definedName>
    <definedName name="_____BTC22" localSheetId="2">#REF!</definedName>
    <definedName name="_____BTC22" localSheetId="7">#REF!</definedName>
    <definedName name="_____BTC22" localSheetId="0">#REF!</definedName>
    <definedName name="_____BTC22">#REF!</definedName>
    <definedName name="_____BTC23" localSheetId="2">#REF!</definedName>
    <definedName name="_____BTC23" localSheetId="7">#REF!</definedName>
    <definedName name="_____BTC23" localSheetId="0">#REF!</definedName>
    <definedName name="_____BTC23">#REF!</definedName>
    <definedName name="_____BTC24" localSheetId="2">#REF!</definedName>
    <definedName name="_____BTC24" localSheetId="7">#REF!</definedName>
    <definedName name="_____BTC24" localSheetId="0">#REF!</definedName>
    <definedName name="_____BTC24">#REF!</definedName>
    <definedName name="_____BTC3" localSheetId="2">#REF!</definedName>
    <definedName name="_____BTC3" localSheetId="7">#REF!</definedName>
    <definedName name="_____BTC3" localSheetId="0">#REF!</definedName>
    <definedName name="_____BTC3">#REF!</definedName>
    <definedName name="_____BTC4" localSheetId="2">#REF!</definedName>
    <definedName name="_____BTC4" localSheetId="7">#REF!</definedName>
    <definedName name="_____BTC4" localSheetId="0">#REF!</definedName>
    <definedName name="_____BTC4">#REF!</definedName>
    <definedName name="_____BTC5" localSheetId="2">#REF!</definedName>
    <definedName name="_____BTC5" localSheetId="7">#REF!</definedName>
    <definedName name="_____BTC5" localSheetId="0">#REF!</definedName>
    <definedName name="_____BTC5">#REF!</definedName>
    <definedName name="_____BTC6" localSheetId="2">#REF!</definedName>
    <definedName name="_____BTC6" localSheetId="7">#REF!</definedName>
    <definedName name="_____BTC6" localSheetId="0">#REF!</definedName>
    <definedName name="_____BTC6">#REF!</definedName>
    <definedName name="_____BTC7" localSheetId="2">#REF!</definedName>
    <definedName name="_____BTC7" localSheetId="7">#REF!</definedName>
    <definedName name="_____BTC7" localSheetId="0">#REF!</definedName>
    <definedName name="_____BTC7">#REF!</definedName>
    <definedName name="_____BTC8" localSheetId="2">#REF!</definedName>
    <definedName name="_____BTC8" localSheetId="7">#REF!</definedName>
    <definedName name="_____BTC8" localSheetId="0">#REF!</definedName>
    <definedName name="_____BTC8">#REF!</definedName>
    <definedName name="_____BTC9" localSheetId="2">#REF!</definedName>
    <definedName name="_____BTC9" localSheetId="7">#REF!</definedName>
    <definedName name="_____BTC9" localSheetId="0">#REF!</definedName>
    <definedName name="_____BTC9">#REF!</definedName>
    <definedName name="_____BTR1" localSheetId="2">#REF!</definedName>
    <definedName name="_____BTR1" localSheetId="7">#REF!</definedName>
    <definedName name="_____BTR1" localSheetId="0">#REF!</definedName>
    <definedName name="_____BTR1">#REF!</definedName>
    <definedName name="_____BTR10" localSheetId="2">#REF!</definedName>
    <definedName name="_____BTR10" localSheetId="7">#REF!</definedName>
    <definedName name="_____BTR10" localSheetId="0">#REF!</definedName>
    <definedName name="_____BTR10">#REF!</definedName>
    <definedName name="_____BTR11" localSheetId="2">#REF!</definedName>
    <definedName name="_____BTR11" localSheetId="7">#REF!</definedName>
    <definedName name="_____BTR11" localSheetId="0">#REF!</definedName>
    <definedName name="_____BTR11">#REF!</definedName>
    <definedName name="_____BTR12" localSheetId="2">#REF!</definedName>
    <definedName name="_____BTR12" localSheetId="7">#REF!</definedName>
    <definedName name="_____BTR12" localSheetId="0">#REF!</definedName>
    <definedName name="_____BTR12">#REF!</definedName>
    <definedName name="_____BTR13" localSheetId="2">#REF!</definedName>
    <definedName name="_____BTR13" localSheetId="7">#REF!</definedName>
    <definedName name="_____BTR13" localSheetId="0">#REF!</definedName>
    <definedName name="_____BTR13">#REF!</definedName>
    <definedName name="_____BTR14" localSheetId="2">#REF!</definedName>
    <definedName name="_____BTR14" localSheetId="7">#REF!</definedName>
    <definedName name="_____BTR14" localSheetId="0">#REF!</definedName>
    <definedName name="_____BTR14">#REF!</definedName>
    <definedName name="_____BTR15" localSheetId="2">#REF!</definedName>
    <definedName name="_____BTR15" localSheetId="7">#REF!</definedName>
    <definedName name="_____BTR15" localSheetId="0">#REF!</definedName>
    <definedName name="_____BTR15">#REF!</definedName>
    <definedName name="_____BTR16" localSheetId="2">#REF!</definedName>
    <definedName name="_____BTR16" localSheetId="7">#REF!</definedName>
    <definedName name="_____BTR16" localSheetId="0">#REF!</definedName>
    <definedName name="_____BTR16">#REF!</definedName>
    <definedName name="_____BTR17" localSheetId="2">#REF!</definedName>
    <definedName name="_____BTR17" localSheetId="7">#REF!</definedName>
    <definedName name="_____BTR17" localSheetId="0">#REF!</definedName>
    <definedName name="_____BTR17">#REF!</definedName>
    <definedName name="_____BTR18" localSheetId="2">#REF!</definedName>
    <definedName name="_____BTR18" localSheetId="7">#REF!</definedName>
    <definedName name="_____BTR18" localSheetId="0">#REF!</definedName>
    <definedName name="_____BTR18">#REF!</definedName>
    <definedName name="_____BTR19" localSheetId="2">#REF!</definedName>
    <definedName name="_____BTR19" localSheetId="7">#REF!</definedName>
    <definedName name="_____BTR19" localSheetId="0">#REF!</definedName>
    <definedName name="_____BTR19">#REF!</definedName>
    <definedName name="_____BTR2" localSheetId="2">#REF!</definedName>
    <definedName name="_____BTR2" localSheetId="7">#REF!</definedName>
    <definedName name="_____BTR2" localSheetId="0">#REF!</definedName>
    <definedName name="_____BTR2">#REF!</definedName>
    <definedName name="_____BTR20" localSheetId="2">#REF!</definedName>
    <definedName name="_____BTR20" localSheetId="7">#REF!</definedName>
    <definedName name="_____BTR20" localSheetId="0">#REF!</definedName>
    <definedName name="_____BTR20">#REF!</definedName>
    <definedName name="_____BTR21" localSheetId="2">#REF!</definedName>
    <definedName name="_____BTR21" localSheetId="7">#REF!</definedName>
    <definedName name="_____BTR21" localSheetId="0">#REF!</definedName>
    <definedName name="_____BTR21">#REF!</definedName>
    <definedName name="_____BTR22" localSheetId="2">#REF!</definedName>
    <definedName name="_____BTR22" localSheetId="7">#REF!</definedName>
    <definedName name="_____BTR22" localSheetId="0">#REF!</definedName>
    <definedName name="_____BTR22">#REF!</definedName>
    <definedName name="_____BTR23" localSheetId="2">#REF!</definedName>
    <definedName name="_____BTR23" localSheetId="7">#REF!</definedName>
    <definedName name="_____BTR23" localSheetId="0">#REF!</definedName>
    <definedName name="_____BTR23">#REF!</definedName>
    <definedName name="_____BTR24" localSheetId="2">#REF!</definedName>
    <definedName name="_____BTR24" localSheetId="7">#REF!</definedName>
    <definedName name="_____BTR24" localSheetId="0">#REF!</definedName>
    <definedName name="_____BTR24">#REF!</definedName>
    <definedName name="_____BTR3" localSheetId="2">#REF!</definedName>
    <definedName name="_____BTR3" localSheetId="7">#REF!</definedName>
    <definedName name="_____BTR3" localSheetId="0">#REF!</definedName>
    <definedName name="_____BTR3">#REF!</definedName>
    <definedName name="_____BTR4" localSheetId="2">#REF!</definedName>
    <definedName name="_____BTR4" localSheetId="7">#REF!</definedName>
    <definedName name="_____BTR4" localSheetId="0">#REF!</definedName>
    <definedName name="_____BTR4">#REF!</definedName>
    <definedName name="_____BTR5" localSheetId="2">#REF!</definedName>
    <definedName name="_____BTR5" localSheetId="7">#REF!</definedName>
    <definedName name="_____BTR5" localSheetId="0">#REF!</definedName>
    <definedName name="_____BTR5">#REF!</definedName>
    <definedName name="_____BTR6" localSheetId="2">#REF!</definedName>
    <definedName name="_____BTR6" localSheetId="7">#REF!</definedName>
    <definedName name="_____BTR6" localSheetId="0">#REF!</definedName>
    <definedName name="_____BTR6">#REF!</definedName>
    <definedName name="_____BTR7" localSheetId="2">#REF!</definedName>
    <definedName name="_____BTR7" localSheetId="7">#REF!</definedName>
    <definedName name="_____BTR7" localSheetId="0">#REF!</definedName>
    <definedName name="_____BTR7">#REF!</definedName>
    <definedName name="_____BTR8" localSheetId="2">#REF!</definedName>
    <definedName name="_____BTR8" localSheetId="7">#REF!</definedName>
    <definedName name="_____BTR8" localSheetId="0">#REF!</definedName>
    <definedName name="_____BTR8">#REF!</definedName>
    <definedName name="_____BTR9" localSheetId="2">#REF!</definedName>
    <definedName name="_____BTR9" localSheetId="7">#REF!</definedName>
    <definedName name="_____BTR9" localSheetId="0">#REF!</definedName>
    <definedName name="_____BTR9">#REF!</definedName>
    <definedName name="_____BTS1" localSheetId="2">#REF!</definedName>
    <definedName name="_____BTS1" localSheetId="7">#REF!</definedName>
    <definedName name="_____BTS1" localSheetId="0">#REF!</definedName>
    <definedName name="_____BTS1">#REF!</definedName>
    <definedName name="_____BTS10" localSheetId="2">#REF!</definedName>
    <definedName name="_____BTS10" localSheetId="7">#REF!</definedName>
    <definedName name="_____BTS10" localSheetId="0">#REF!</definedName>
    <definedName name="_____BTS10">#REF!</definedName>
    <definedName name="_____BTS11" localSheetId="2">#REF!</definedName>
    <definedName name="_____BTS11" localSheetId="7">#REF!</definedName>
    <definedName name="_____BTS11" localSheetId="0">#REF!</definedName>
    <definedName name="_____BTS11">#REF!</definedName>
    <definedName name="_____BTS12" localSheetId="2">#REF!</definedName>
    <definedName name="_____BTS12" localSheetId="7">#REF!</definedName>
    <definedName name="_____BTS12" localSheetId="0">#REF!</definedName>
    <definedName name="_____BTS12">#REF!</definedName>
    <definedName name="_____BTS13" localSheetId="2">#REF!</definedName>
    <definedName name="_____BTS13" localSheetId="7">#REF!</definedName>
    <definedName name="_____BTS13" localSheetId="0">#REF!</definedName>
    <definedName name="_____BTS13">#REF!</definedName>
    <definedName name="_____BTS14" localSheetId="2">#REF!</definedName>
    <definedName name="_____BTS14" localSheetId="7">#REF!</definedName>
    <definedName name="_____BTS14" localSheetId="0">#REF!</definedName>
    <definedName name="_____BTS14">#REF!</definedName>
    <definedName name="_____BTS15" localSheetId="2">#REF!</definedName>
    <definedName name="_____BTS15" localSheetId="7">#REF!</definedName>
    <definedName name="_____BTS15" localSheetId="0">#REF!</definedName>
    <definedName name="_____BTS15">#REF!</definedName>
    <definedName name="_____BTS16" localSheetId="2">#REF!</definedName>
    <definedName name="_____BTS16" localSheetId="7">#REF!</definedName>
    <definedName name="_____BTS16" localSheetId="0">#REF!</definedName>
    <definedName name="_____BTS16">#REF!</definedName>
    <definedName name="_____BTS17" localSheetId="2">#REF!</definedName>
    <definedName name="_____BTS17" localSheetId="7">#REF!</definedName>
    <definedName name="_____BTS17" localSheetId="0">#REF!</definedName>
    <definedName name="_____BTS17">#REF!</definedName>
    <definedName name="_____BTS18" localSheetId="2">#REF!</definedName>
    <definedName name="_____BTS18" localSheetId="7">#REF!</definedName>
    <definedName name="_____BTS18" localSheetId="0">#REF!</definedName>
    <definedName name="_____BTS18">#REF!</definedName>
    <definedName name="_____BTS19" localSheetId="2">#REF!</definedName>
    <definedName name="_____BTS19" localSheetId="7">#REF!</definedName>
    <definedName name="_____BTS19" localSheetId="0">#REF!</definedName>
    <definedName name="_____BTS19">#REF!</definedName>
    <definedName name="_____BTS2" localSheetId="2">#REF!</definedName>
    <definedName name="_____BTS2" localSheetId="7">#REF!</definedName>
    <definedName name="_____BTS2" localSheetId="0">#REF!</definedName>
    <definedName name="_____BTS2">#REF!</definedName>
    <definedName name="_____BTS20" localSheetId="2">#REF!</definedName>
    <definedName name="_____BTS20" localSheetId="7">#REF!</definedName>
    <definedName name="_____BTS20" localSheetId="0">#REF!</definedName>
    <definedName name="_____BTS20">#REF!</definedName>
    <definedName name="_____BTS21" localSheetId="2">#REF!</definedName>
    <definedName name="_____BTS21" localSheetId="7">#REF!</definedName>
    <definedName name="_____BTS21" localSheetId="0">#REF!</definedName>
    <definedName name="_____BTS21">#REF!</definedName>
    <definedName name="_____BTS22" localSheetId="2">#REF!</definedName>
    <definedName name="_____BTS22" localSheetId="7">#REF!</definedName>
    <definedName name="_____BTS22" localSheetId="0">#REF!</definedName>
    <definedName name="_____BTS22">#REF!</definedName>
    <definedName name="_____BTS23" localSheetId="2">#REF!</definedName>
    <definedName name="_____BTS23" localSheetId="7">#REF!</definedName>
    <definedName name="_____BTS23" localSheetId="0">#REF!</definedName>
    <definedName name="_____BTS23">#REF!</definedName>
    <definedName name="_____BTS24" localSheetId="2">#REF!</definedName>
    <definedName name="_____BTS24" localSheetId="7">#REF!</definedName>
    <definedName name="_____BTS24" localSheetId="0">#REF!</definedName>
    <definedName name="_____BTS24">#REF!</definedName>
    <definedName name="_____BTS3" localSheetId="2">#REF!</definedName>
    <definedName name="_____BTS3" localSheetId="7">#REF!</definedName>
    <definedName name="_____BTS3" localSheetId="0">#REF!</definedName>
    <definedName name="_____BTS3">#REF!</definedName>
    <definedName name="_____BTS4" localSheetId="2">#REF!</definedName>
    <definedName name="_____BTS4" localSheetId="7">#REF!</definedName>
    <definedName name="_____BTS4" localSheetId="0">#REF!</definedName>
    <definedName name="_____BTS4">#REF!</definedName>
    <definedName name="_____BTS5" localSheetId="2">#REF!</definedName>
    <definedName name="_____BTS5" localSheetId="7">#REF!</definedName>
    <definedName name="_____BTS5" localSheetId="0">#REF!</definedName>
    <definedName name="_____BTS5">#REF!</definedName>
    <definedName name="_____BTS6" localSheetId="2">#REF!</definedName>
    <definedName name="_____BTS6" localSheetId="7">#REF!</definedName>
    <definedName name="_____BTS6" localSheetId="0">#REF!</definedName>
    <definedName name="_____BTS6">#REF!</definedName>
    <definedName name="_____BTS7" localSheetId="2">#REF!</definedName>
    <definedName name="_____BTS7" localSheetId="7">#REF!</definedName>
    <definedName name="_____BTS7" localSheetId="0">#REF!</definedName>
    <definedName name="_____BTS7">#REF!</definedName>
    <definedName name="_____BTS8" localSheetId="2">#REF!</definedName>
    <definedName name="_____BTS8" localSheetId="7">#REF!</definedName>
    <definedName name="_____BTS8" localSheetId="0">#REF!</definedName>
    <definedName name="_____BTS8">#REF!</definedName>
    <definedName name="_____BTS9" localSheetId="2">#REF!</definedName>
    <definedName name="_____BTS9" localSheetId="7">#REF!</definedName>
    <definedName name="_____BTS9" localSheetId="0">#REF!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[9]DATA!$H$67</definedName>
    <definedName name="_____CCW2">[9]DATA!$H$97</definedName>
    <definedName name="_____cur1">[2]r!$F$30</definedName>
    <definedName name="_____dem2">NA()</definedName>
    <definedName name="_____er1" localSheetId="2">#REF!</definedName>
    <definedName name="_____er1" localSheetId="7">#REF!</definedName>
    <definedName name="_____er1" localSheetId="0">#REF!</definedName>
    <definedName name="_____er1">#REF!</definedName>
    <definedName name="_____f1">NA()</definedName>
    <definedName name="_____G120907" localSheetId="2">[22]Data!#REF!</definedName>
    <definedName name="_____G120907" localSheetId="7">[22]Data!#REF!</definedName>
    <definedName name="_____G120907" localSheetId="0">[22]Data!#REF!</definedName>
    <definedName name="_____G120907">[22]Data!#REF!</definedName>
    <definedName name="_____GBS11">NA()</definedName>
    <definedName name="_____GBS110" localSheetId="2">#REF!</definedName>
    <definedName name="_____GBS110" localSheetId="7">#REF!</definedName>
    <definedName name="_____GBS110" localSheetId="0">#REF!</definedName>
    <definedName name="_____GBS110">#REF!</definedName>
    <definedName name="_____GBS111" localSheetId="2">#REF!</definedName>
    <definedName name="_____GBS111" localSheetId="7">#REF!</definedName>
    <definedName name="_____GBS111" localSheetId="0">#REF!</definedName>
    <definedName name="_____GBS111">#REF!</definedName>
    <definedName name="_____GBS112" localSheetId="2">#REF!</definedName>
    <definedName name="_____GBS112" localSheetId="7">#REF!</definedName>
    <definedName name="_____GBS112" localSheetId="0">#REF!</definedName>
    <definedName name="_____GBS112">#REF!</definedName>
    <definedName name="_____GBS113" localSheetId="2">#REF!</definedName>
    <definedName name="_____GBS113" localSheetId="7">#REF!</definedName>
    <definedName name="_____GBS113" localSheetId="0">#REF!</definedName>
    <definedName name="_____GBS113">#REF!</definedName>
    <definedName name="_____GBS114" localSheetId="2">#REF!</definedName>
    <definedName name="_____GBS114" localSheetId="7">#REF!</definedName>
    <definedName name="_____GBS114" localSheetId="0">#REF!</definedName>
    <definedName name="_____GBS114">#REF!</definedName>
    <definedName name="_____GBS115" localSheetId="2">#REF!</definedName>
    <definedName name="_____GBS115" localSheetId="7">#REF!</definedName>
    <definedName name="_____GBS115" localSheetId="0">#REF!</definedName>
    <definedName name="_____GBS115">#REF!</definedName>
    <definedName name="_____GBS116" localSheetId="2">#REF!</definedName>
    <definedName name="_____GBS116" localSheetId="7">#REF!</definedName>
    <definedName name="_____GBS116" localSheetId="0">#REF!</definedName>
    <definedName name="_____GBS116">#REF!</definedName>
    <definedName name="_____GBS117" localSheetId="2">#REF!</definedName>
    <definedName name="_____GBS117" localSheetId="7">#REF!</definedName>
    <definedName name="_____GBS117" localSheetId="0">#REF!</definedName>
    <definedName name="_____GBS117">#REF!</definedName>
    <definedName name="_____GBS118" localSheetId="2">#REF!</definedName>
    <definedName name="_____GBS118" localSheetId="7">#REF!</definedName>
    <definedName name="_____GBS118" localSheetId="0">#REF!</definedName>
    <definedName name="_____GBS118">#REF!</definedName>
    <definedName name="_____GBS119" localSheetId="2">#REF!</definedName>
    <definedName name="_____GBS119" localSheetId="7">#REF!</definedName>
    <definedName name="_____GBS119" localSheetId="0">#REF!</definedName>
    <definedName name="_____GBS119">#REF!</definedName>
    <definedName name="_____GBS12" localSheetId="2">#REF!</definedName>
    <definedName name="_____GBS12" localSheetId="7">#REF!</definedName>
    <definedName name="_____GBS12" localSheetId="0">#REF!</definedName>
    <definedName name="_____GBS12">#REF!</definedName>
    <definedName name="_____GBS120" localSheetId="2">#REF!</definedName>
    <definedName name="_____GBS120" localSheetId="7">#REF!</definedName>
    <definedName name="_____GBS120" localSheetId="0">#REF!</definedName>
    <definedName name="_____GBS120">#REF!</definedName>
    <definedName name="_____GBS121" localSheetId="2">#REF!</definedName>
    <definedName name="_____GBS121" localSheetId="7">#REF!</definedName>
    <definedName name="_____GBS121" localSheetId="0">#REF!</definedName>
    <definedName name="_____GBS121">#REF!</definedName>
    <definedName name="_____GBS122" localSheetId="2">#REF!</definedName>
    <definedName name="_____GBS122" localSheetId="7">#REF!</definedName>
    <definedName name="_____GBS122" localSheetId="0">#REF!</definedName>
    <definedName name="_____GBS122">#REF!</definedName>
    <definedName name="_____GBS123" localSheetId="2">#REF!</definedName>
    <definedName name="_____GBS123" localSheetId="7">#REF!</definedName>
    <definedName name="_____GBS123" localSheetId="0">#REF!</definedName>
    <definedName name="_____GBS123">#REF!</definedName>
    <definedName name="_____GBS124" localSheetId="2">#REF!</definedName>
    <definedName name="_____GBS124" localSheetId="7">#REF!</definedName>
    <definedName name="_____GBS124" localSheetId="0">#REF!</definedName>
    <definedName name="_____GBS124">#REF!</definedName>
    <definedName name="_____GBS13" localSheetId="2">#REF!</definedName>
    <definedName name="_____GBS13" localSheetId="7">#REF!</definedName>
    <definedName name="_____GBS13" localSheetId="0">#REF!</definedName>
    <definedName name="_____GBS13">#REF!</definedName>
    <definedName name="_____GBS14" localSheetId="2">#REF!</definedName>
    <definedName name="_____GBS14" localSheetId="7">#REF!</definedName>
    <definedName name="_____GBS14" localSheetId="0">#REF!</definedName>
    <definedName name="_____GBS14">#REF!</definedName>
    <definedName name="_____GBS15" localSheetId="2">#REF!</definedName>
    <definedName name="_____GBS15" localSheetId="7">#REF!</definedName>
    <definedName name="_____GBS15" localSheetId="0">#REF!</definedName>
    <definedName name="_____GBS15">#REF!</definedName>
    <definedName name="_____GBS16" localSheetId="2">#REF!</definedName>
    <definedName name="_____GBS16" localSheetId="7">#REF!</definedName>
    <definedName name="_____GBS16" localSheetId="0">#REF!</definedName>
    <definedName name="_____GBS16">#REF!</definedName>
    <definedName name="_____GBS17" localSheetId="2">#REF!</definedName>
    <definedName name="_____GBS17" localSheetId="7">#REF!</definedName>
    <definedName name="_____GBS17" localSheetId="0">#REF!</definedName>
    <definedName name="_____GBS17">#REF!</definedName>
    <definedName name="_____GBS18" localSheetId="2">#REF!</definedName>
    <definedName name="_____GBS18" localSheetId="7">#REF!</definedName>
    <definedName name="_____GBS18" localSheetId="0">#REF!</definedName>
    <definedName name="_____GBS18">#REF!</definedName>
    <definedName name="_____GBS19" localSheetId="2">#REF!</definedName>
    <definedName name="_____GBS19" localSheetId="7">#REF!</definedName>
    <definedName name="_____GBS19" localSheetId="0">#REF!</definedName>
    <definedName name="_____GBS19">#REF!</definedName>
    <definedName name="_____GBS21" localSheetId="2">#REF!</definedName>
    <definedName name="_____GBS21" localSheetId="7">#REF!</definedName>
    <definedName name="_____GBS21" localSheetId="0">#REF!</definedName>
    <definedName name="_____GBS21">#REF!</definedName>
    <definedName name="_____GBS210" localSheetId="2">#REF!</definedName>
    <definedName name="_____GBS210" localSheetId="7">#REF!</definedName>
    <definedName name="_____GBS210" localSheetId="0">#REF!</definedName>
    <definedName name="_____GBS210">#REF!</definedName>
    <definedName name="_____GBS211" localSheetId="2">#REF!</definedName>
    <definedName name="_____GBS211" localSheetId="7">#REF!</definedName>
    <definedName name="_____GBS211" localSheetId="0">#REF!</definedName>
    <definedName name="_____GBS211">#REF!</definedName>
    <definedName name="_____GBS212" localSheetId="2">#REF!</definedName>
    <definedName name="_____GBS212" localSheetId="7">#REF!</definedName>
    <definedName name="_____GBS212" localSheetId="0">#REF!</definedName>
    <definedName name="_____GBS212">#REF!</definedName>
    <definedName name="_____GBS213" localSheetId="2">#REF!</definedName>
    <definedName name="_____GBS213" localSheetId="7">#REF!</definedName>
    <definedName name="_____GBS213" localSheetId="0">#REF!</definedName>
    <definedName name="_____GBS213">#REF!</definedName>
    <definedName name="_____GBS214" localSheetId="2">#REF!</definedName>
    <definedName name="_____GBS214" localSheetId="7">#REF!</definedName>
    <definedName name="_____GBS214" localSheetId="0">#REF!</definedName>
    <definedName name="_____GBS214">#REF!</definedName>
    <definedName name="_____GBS215" localSheetId="2">#REF!</definedName>
    <definedName name="_____GBS215" localSheetId="7">#REF!</definedName>
    <definedName name="_____GBS215" localSheetId="0">#REF!</definedName>
    <definedName name="_____GBS215">#REF!</definedName>
    <definedName name="_____GBS216" localSheetId="2">#REF!</definedName>
    <definedName name="_____GBS216" localSheetId="7">#REF!</definedName>
    <definedName name="_____GBS216" localSheetId="0">#REF!</definedName>
    <definedName name="_____GBS216">#REF!</definedName>
    <definedName name="_____GBS217" localSheetId="2">#REF!</definedName>
    <definedName name="_____GBS217" localSheetId="7">#REF!</definedName>
    <definedName name="_____GBS217" localSheetId="0">#REF!</definedName>
    <definedName name="_____GBS217">#REF!</definedName>
    <definedName name="_____GBS218" localSheetId="2">#REF!</definedName>
    <definedName name="_____GBS218" localSheetId="7">#REF!</definedName>
    <definedName name="_____GBS218" localSheetId="0">#REF!</definedName>
    <definedName name="_____GBS218">#REF!</definedName>
    <definedName name="_____GBS219" localSheetId="2">#REF!</definedName>
    <definedName name="_____GBS219" localSheetId="7">#REF!</definedName>
    <definedName name="_____GBS219" localSheetId="0">#REF!</definedName>
    <definedName name="_____GBS219">#REF!</definedName>
    <definedName name="_____GBS22" localSheetId="2">#REF!</definedName>
    <definedName name="_____GBS22" localSheetId="7">#REF!</definedName>
    <definedName name="_____GBS22" localSheetId="0">#REF!</definedName>
    <definedName name="_____GBS22">#REF!</definedName>
    <definedName name="_____GBS220" localSheetId="2">#REF!</definedName>
    <definedName name="_____GBS220" localSheetId="7">#REF!</definedName>
    <definedName name="_____GBS220" localSheetId="0">#REF!</definedName>
    <definedName name="_____GBS220">#REF!</definedName>
    <definedName name="_____GBS221" localSheetId="2">#REF!</definedName>
    <definedName name="_____GBS221" localSheetId="7">#REF!</definedName>
    <definedName name="_____GBS221" localSheetId="0">#REF!</definedName>
    <definedName name="_____GBS221">#REF!</definedName>
    <definedName name="_____GBS222" localSheetId="2">#REF!</definedName>
    <definedName name="_____GBS222" localSheetId="7">#REF!</definedName>
    <definedName name="_____GBS222" localSheetId="0">#REF!</definedName>
    <definedName name="_____GBS222">#REF!</definedName>
    <definedName name="_____GBS223" localSheetId="2">#REF!</definedName>
    <definedName name="_____GBS223" localSheetId="7">#REF!</definedName>
    <definedName name="_____GBS223" localSheetId="0">#REF!</definedName>
    <definedName name="_____GBS223">#REF!</definedName>
    <definedName name="_____GBS224" localSheetId="2">#REF!</definedName>
    <definedName name="_____GBS224" localSheetId="7">#REF!</definedName>
    <definedName name="_____GBS224" localSheetId="0">#REF!</definedName>
    <definedName name="_____GBS224">#REF!</definedName>
    <definedName name="_____GBS23" localSheetId="2">#REF!</definedName>
    <definedName name="_____GBS23" localSheetId="7">#REF!</definedName>
    <definedName name="_____GBS23" localSheetId="0">#REF!</definedName>
    <definedName name="_____GBS23">#REF!</definedName>
    <definedName name="_____GBS24" localSheetId="2">#REF!</definedName>
    <definedName name="_____GBS24" localSheetId="7">#REF!</definedName>
    <definedName name="_____GBS24" localSheetId="0">#REF!</definedName>
    <definedName name="_____GBS24">#REF!</definedName>
    <definedName name="_____GBS25" localSheetId="2">#REF!</definedName>
    <definedName name="_____GBS25" localSheetId="7">#REF!</definedName>
    <definedName name="_____GBS25" localSheetId="0">#REF!</definedName>
    <definedName name="_____GBS25">#REF!</definedName>
    <definedName name="_____GBS26" localSheetId="2">#REF!</definedName>
    <definedName name="_____GBS26" localSheetId="7">#REF!</definedName>
    <definedName name="_____GBS26" localSheetId="0">#REF!</definedName>
    <definedName name="_____GBS26">#REF!</definedName>
    <definedName name="_____GBS27" localSheetId="2">#REF!</definedName>
    <definedName name="_____GBS27" localSheetId="7">#REF!</definedName>
    <definedName name="_____GBS27" localSheetId="0">#REF!</definedName>
    <definedName name="_____GBS27">#REF!</definedName>
    <definedName name="_____GBS28" localSheetId="2">#REF!</definedName>
    <definedName name="_____GBS28" localSheetId="7">#REF!</definedName>
    <definedName name="_____GBS28" localSheetId="0">#REF!</definedName>
    <definedName name="_____GBS28">#REF!</definedName>
    <definedName name="_____GBS29" localSheetId="2">#REF!</definedName>
    <definedName name="_____GBS29" localSheetId="7">#REF!</definedName>
    <definedName name="_____GBS29" localSheetId="0">#REF!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[11]DATA_PRG!$H$245</definedName>
    <definedName name="_____KC139">NA()</definedName>
    <definedName name="_____knr2">NA()</definedName>
    <definedName name="_____KNR3">NA()</definedName>
    <definedName name="_____l1">[3]leads!$A$3:$E$108</definedName>
    <definedName name="_____l12" localSheetId="2">#REF!</definedName>
    <definedName name="_____l12" localSheetId="7">#REF!</definedName>
    <definedName name="_____l12" localSheetId="0">#REF!</definedName>
    <definedName name="_____l12">#REF!</definedName>
    <definedName name="_____l2">[2]r!$F$29</definedName>
    <definedName name="_____l3" localSheetId="2">#REF!</definedName>
    <definedName name="_____l3" localSheetId="7">#REF!</definedName>
    <definedName name="_____l3" localSheetId="0">#REF!</definedName>
    <definedName name="_____l3">#REF!</definedName>
    <definedName name="_____l4">[4]Sheet1!$W$2:$Y$103</definedName>
    <definedName name="_____l5" localSheetId="2">#REF!</definedName>
    <definedName name="_____l5" localSheetId="7">#REF!</definedName>
    <definedName name="_____l5" localSheetId="0">#REF!</definedName>
    <definedName name="_____l5">#REF!</definedName>
    <definedName name="_____l6">[2]r!$F$4</definedName>
    <definedName name="_____l7">[5]r!$F$4</definedName>
    <definedName name="_____l8">[2]r!$F$2</definedName>
    <definedName name="_____l9">[2]r!$F$3</definedName>
    <definedName name="_____LJ6">[9]DATA!$H$245</definedName>
    <definedName name="_____lj600" localSheetId="2">#REF!</definedName>
    <definedName name="_____lj600" localSheetId="7">#REF!</definedName>
    <definedName name="_____lj600" localSheetId="0">#REF!</definedName>
    <definedName name="_____lj600">#REF!</definedName>
    <definedName name="_____lj900" localSheetId="2">#REF!</definedName>
    <definedName name="_____lj900" localSheetId="7">#REF!</definedName>
    <definedName name="_____lj900" localSheetId="0">#REF!</definedName>
    <definedName name="_____lj900">#REF!</definedName>
    <definedName name="_____LL3" localSheetId="2">#REF!</definedName>
    <definedName name="_____LL3" localSheetId="7">#REF!</definedName>
    <definedName name="_____LL3" localSheetId="0">#REF!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 localSheetId="2">#REF!</definedName>
    <definedName name="_____ML21" localSheetId="7">#REF!</definedName>
    <definedName name="_____ML21" localSheetId="0">#REF!</definedName>
    <definedName name="_____ML21">#REF!</definedName>
    <definedName name="_____ML210" localSheetId="2">#REF!</definedName>
    <definedName name="_____ML210" localSheetId="7">#REF!</definedName>
    <definedName name="_____ML210" localSheetId="0">#REF!</definedName>
    <definedName name="_____ML210">#REF!</definedName>
    <definedName name="_____ML211" localSheetId="2">#REF!</definedName>
    <definedName name="_____ML211" localSheetId="7">#REF!</definedName>
    <definedName name="_____ML211" localSheetId="0">#REF!</definedName>
    <definedName name="_____ML211">#REF!</definedName>
    <definedName name="_____ML212" localSheetId="2">#REF!</definedName>
    <definedName name="_____ML212" localSheetId="7">#REF!</definedName>
    <definedName name="_____ML212" localSheetId="0">#REF!</definedName>
    <definedName name="_____ML212">#REF!</definedName>
    <definedName name="_____ML213" localSheetId="2">#REF!</definedName>
    <definedName name="_____ML213" localSheetId="7">#REF!</definedName>
    <definedName name="_____ML213" localSheetId="0">#REF!</definedName>
    <definedName name="_____ML213">#REF!</definedName>
    <definedName name="_____ML214" localSheetId="2">#REF!</definedName>
    <definedName name="_____ML214" localSheetId="7">#REF!</definedName>
    <definedName name="_____ML214" localSheetId="0">#REF!</definedName>
    <definedName name="_____ML214">#REF!</definedName>
    <definedName name="_____ML215" localSheetId="2">#REF!</definedName>
    <definedName name="_____ML215" localSheetId="7">#REF!</definedName>
    <definedName name="_____ML215" localSheetId="0">#REF!</definedName>
    <definedName name="_____ML215">#REF!</definedName>
    <definedName name="_____ML216" localSheetId="2">#REF!</definedName>
    <definedName name="_____ML216" localSheetId="7">#REF!</definedName>
    <definedName name="_____ML216" localSheetId="0">#REF!</definedName>
    <definedName name="_____ML216">#REF!</definedName>
    <definedName name="_____ML217" localSheetId="2">#REF!</definedName>
    <definedName name="_____ML217" localSheetId="7">#REF!</definedName>
    <definedName name="_____ML217" localSheetId="0">#REF!</definedName>
    <definedName name="_____ML217">#REF!</definedName>
    <definedName name="_____ML218" localSheetId="2">#REF!</definedName>
    <definedName name="_____ML218" localSheetId="7">#REF!</definedName>
    <definedName name="_____ML218" localSheetId="0">#REF!</definedName>
    <definedName name="_____ML218">#REF!</definedName>
    <definedName name="_____ML219" localSheetId="2">#REF!</definedName>
    <definedName name="_____ML219" localSheetId="7">#REF!</definedName>
    <definedName name="_____ML219" localSheetId="0">#REF!</definedName>
    <definedName name="_____ML219">#REF!</definedName>
    <definedName name="_____ML22" localSheetId="2">#REF!</definedName>
    <definedName name="_____ML22" localSheetId="7">#REF!</definedName>
    <definedName name="_____ML22" localSheetId="0">#REF!</definedName>
    <definedName name="_____ML22">#REF!</definedName>
    <definedName name="_____ML220" localSheetId="2">#REF!</definedName>
    <definedName name="_____ML220" localSheetId="7">#REF!</definedName>
    <definedName name="_____ML220" localSheetId="0">#REF!</definedName>
    <definedName name="_____ML220">#REF!</definedName>
    <definedName name="_____ML221" localSheetId="2">#REF!</definedName>
    <definedName name="_____ML221" localSheetId="7">#REF!</definedName>
    <definedName name="_____ML221" localSheetId="0">#REF!</definedName>
    <definedName name="_____ML221">#REF!</definedName>
    <definedName name="_____ML222" localSheetId="2">#REF!</definedName>
    <definedName name="_____ML222" localSheetId="7">#REF!</definedName>
    <definedName name="_____ML222" localSheetId="0">#REF!</definedName>
    <definedName name="_____ML222">#REF!</definedName>
    <definedName name="_____ML223" localSheetId="2">#REF!</definedName>
    <definedName name="_____ML223" localSheetId="7">#REF!</definedName>
    <definedName name="_____ML223" localSheetId="0">#REF!</definedName>
    <definedName name="_____ML223">#REF!</definedName>
    <definedName name="_____ML224" localSheetId="2">#REF!</definedName>
    <definedName name="_____ML224" localSheetId="7">#REF!</definedName>
    <definedName name="_____ML224" localSheetId="0">#REF!</definedName>
    <definedName name="_____ML224">#REF!</definedName>
    <definedName name="_____ML23" localSheetId="2">#REF!</definedName>
    <definedName name="_____ML23" localSheetId="7">#REF!</definedName>
    <definedName name="_____ML23" localSheetId="0">#REF!</definedName>
    <definedName name="_____ML23">#REF!</definedName>
    <definedName name="_____ML24" localSheetId="2">#REF!</definedName>
    <definedName name="_____ML24" localSheetId="7">#REF!</definedName>
    <definedName name="_____ML24" localSheetId="0">#REF!</definedName>
    <definedName name="_____ML24">#REF!</definedName>
    <definedName name="_____ML25" localSheetId="2">#REF!</definedName>
    <definedName name="_____ML25" localSheetId="7">#REF!</definedName>
    <definedName name="_____ML25" localSheetId="0">#REF!</definedName>
    <definedName name="_____ML25">#REF!</definedName>
    <definedName name="_____ML26" localSheetId="2">#REF!</definedName>
    <definedName name="_____ML26" localSheetId="7">#REF!</definedName>
    <definedName name="_____ML26" localSheetId="0">#REF!</definedName>
    <definedName name="_____ML26">#REF!</definedName>
    <definedName name="_____ML27" localSheetId="2">#REF!</definedName>
    <definedName name="_____ML27" localSheetId="7">#REF!</definedName>
    <definedName name="_____ML27" localSheetId="0">#REF!</definedName>
    <definedName name="_____ML27">#REF!</definedName>
    <definedName name="_____ML28" localSheetId="2">#REF!</definedName>
    <definedName name="_____ML28" localSheetId="7">#REF!</definedName>
    <definedName name="_____ML28" localSheetId="0">#REF!</definedName>
    <definedName name="_____ML28">#REF!</definedName>
    <definedName name="_____ML29" localSheetId="2">#REF!</definedName>
    <definedName name="_____ML29" localSheetId="7">#REF!</definedName>
    <definedName name="_____ML29" localSheetId="0">#REF!</definedName>
    <definedName name="_____ML29">#REF!</definedName>
    <definedName name="_____ML31" localSheetId="2">#REF!</definedName>
    <definedName name="_____ML31" localSheetId="7">#REF!</definedName>
    <definedName name="_____ML31" localSheetId="0">#REF!</definedName>
    <definedName name="_____ML31">#REF!</definedName>
    <definedName name="_____ML310" localSheetId="2">#REF!</definedName>
    <definedName name="_____ML310" localSheetId="7">#REF!</definedName>
    <definedName name="_____ML310" localSheetId="0">#REF!</definedName>
    <definedName name="_____ML310">#REF!</definedName>
    <definedName name="_____ML311" localSheetId="2">#REF!</definedName>
    <definedName name="_____ML311" localSheetId="7">#REF!</definedName>
    <definedName name="_____ML311" localSheetId="0">#REF!</definedName>
    <definedName name="_____ML311">#REF!</definedName>
    <definedName name="_____ML312" localSheetId="2">#REF!</definedName>
    <definedName name="_____ML312" localSheetId="7">#REF!</definedName>
    <definedName name="_____ML312" localSheetId="0">#REF!</definedName>
    <definedName name="_____ML312">#REF!</definedName>
    <definedName name="_____ML313" localSheetId="2">#REF!</definedName>
    <definedName name="_____ML313" localSheetId="7">#REF!</definedName>
    <definedName name="_____ML313" localSheetId="0">#REF!</definedName>
    <definedName name="_____ML313">#REF!</definedName>
    <definedName name="_____ML314" localSheetId="2">#REF!</definedName>
    <definedName name="_____ML314" localSheetId="7">#REF!</definedName>
    <definedName name="_____ML314" localSheetId="0">#REF!</definedName>
    <definedName name="_____ML314">#REF!</definedName>
    <definedName name="_____ML315" localSheetId="2">#REF!</definedName>
    <definedName name="_____ML315" localSheetId="7">#REF!</definedName>
    <definedName name="_____ML315" localSheetId="0">#REF!</definedName>
    <definedName name="_____ML315">#REF!</definedName>
    <definedName name="_____ML316" localSheetId="2">#REF!</definedName>
    <definedName name="_____ML316" localSheetId="7">#REF!</definedName>
    <definedName name="_____ML316" localSheetId="0">#REF!</definedName>
    <definedName name="_____ML316">#REF!</definedName>
    <definedName name="_____ML317" localSheetId="2">#REF!</definedName>
    <definedName name="_____ML317" localSheetId="7">#REF!</definedName>
    <definedName name="_____ML317" localSheetId="0">#REF!</definedName>
    <definedName name="_____ML317">#REF!</definedName>
    <definedName name="_____ML318" localSheetId="2">#REF!</definedName>
    <definedName name="_____ML318" localSheetId="7">#REF!</definedName>
    <definedName name="_____ML318" localSheetId="0">#REF!</definedName>
    <definedName name="_____ML318">#REF!</definedName>
    <definedName name="_____ML319" localSheetId="2">#REF!</definedName>
    <definedName name="_____ML319" localSheetId="7">#REF!</definedName>
    <definedName name="_____ML319" localSheetId="0">#REF!</definedName>
    <definedName name="_____ML319">#REF!</definedName>
    <definedName name="_____ML32" localSheetId="2">#REF!</definedName>
    <definedName name="_____ML32" localSheetId="7">#REF!</definedName>
    <definedName name="_____ML32" localSheetId="0">#REF!</definedName>
    <definedName name="_____ML32">#REF!</definedName>
    <definedName name="_____ML320" localSheetId="2">#REF!</definedName>
    <definedName name="_____ML320" localSheetId="7">#REF!</definedName>
    <definedName name="_____ML320" localSheetId="0">#REF!</definedName>
    <definedName name="_____ML320">#REF!</definedName>
    <definedName name="_____ML321" localSheetId="2">#REF!</definedName>
    <definedName name="_____ML321" localSheetId="7">#REF!</definedName>
    <definedName name="_____ML321" localSheetId="0">#REF!</definedName>
    <definedName name="_____ML321">#REF!</definedName>
    <definedName name="_____ML322" localSheetId="2">#REF!</definedName>
    <definedName name="_____ML322" localSheetId="7">#REF!</definedName>
    <definedName name="_____ML322" localSheetId="0">#REF!</definedName>
    <definedName name="_____ML322">#REF!</definedName>
    <definedName name="_____ML323" localSheetId="2">#REF!</definedName>
    <definedName name="_____ML323" localSheetId="7">#REF!</definedName>
    <definedName name="_____ML323" localSheetId="0">#REF!</definedName>
    <definedName name="_____ML323">#REF!</definedName>
    <definedName name="_____ML324" localSheetId="2">#REF!</definedName>
    <definedName name="_____ML324" localSheetId="7">#REF!</definedName>
    <definedName name="_____ML324" localSheetId="0">#REF!</definedName>
    <definedName name="_____ML324">#REF!</definedName>
    <definedName name="_____ML33" localSheetId="2">#REF!</definedName>
    <definedName name="_____ML33" localSheetId="7">#REF!</definedName>
    <definedName name="_____ML33" localSheetId="0">#REF!</definedName>
    <definedName name="_____ML33">#REF!</definedName>
    <definedName name="_____ML34" localSheetId="2">#REF!</definedName>
    <definedName name="_____ML34" localSheetId="7">#REF!</definedName>
    <definedName name="_____ML34" localSheetId="0">#REF!</definedName>
    <definedName name="_____ML34">#REF!</definedName>
    <definedName name="_____ML35" localSheetId="2">#REF!</definedName>
    <definedName name="_____ML35" localSheetId="7">#REF!</definedName>
    <definedName name="_____ML35" localSheetId="0">#REF!</definedName>
    <definedName name="_____ML35">#REF!</definedName>
    <definedName name="_____ML36" localSheetId="2">#REF!</definedName>
    <definedName name="_____ML36" localSheetId="7">#REF!</definedName>
    <definedName name="_____ML36" localSheetId="0">#REF!</definedName>
    <definedName name="_____ML36">#REF!</definedName>
    <definedName name="_____ML37" localSheetId="2">#REF!</definedName>
    <definedName name="_____ML37" localSheetId="7">#REF!</definedName>
    <definedName name="_____ML37" localSheetId="0">#REF!</definedName>
    <definedName name="_____ML37">#REF!</definedName>
    <definedName name="_____ML38" localSheetId="2">#REF!</definedName>
    <definedName name="_____ML38" localSheetId="7">#REF!</definedName>
    <definedName name="_____ML38" localSheetId="0">#REF!</definedName>
    <definedName name="_____ML38">#REF!</definedName>
    <definedName name="_____ML39" localSheetId="2">#REF!</definedName>
    <definedName name="_____ML39" localSheetId="7">#REF!</definedName>
    <definedName name="_____ML39" localSheetId="0">#REF!</definedName>
    <definedName name="_____ML39">#REF!</definedName>
    <definedName name="_____ML7" localSheetId="2">#REF!</definedName>
    <definedName name="_____ML7" localSheetId="7">#REF!</definedName>
    <definedName name="_____ML7" localSheetId="0">#REF!</definedName>
    <definedName name="_____ML7">#REF!</definedName>
    <definedName name="_____ML8" localSheetId="2">#REF!</definedName>
    <definedName name="_____ML8" localSheetId="7">#REF!</definedName>
    <definedName name="_____ML8" localSheetId="0">#REF!</definedName>
    <definedName name="_____ML8">#REF!</definedName>
    <definedName name="_____ML9" localSheetId="2">#REF!</definedName>
    <definedName name="_____ML9" localSheetId="7">#REF!</definedName>
    <definedName name="_____ML9" localSheetId="0">#REF!</definedName>
    <definedName name="_____ML9">#REF!</definedName>
    <definedName name="_____mm1">[6]r!$F$4</definedName>
    <definedName name="_____mm1000">NA()</definedName>
    <definedName name="_____mm11">[2]r!$F$4</definedName>
    <definedName name="_____mm111">[5]r!$F$4</definedName>
    <definedName name="_____mm20">NA()</definedName>
    <definedName name="_____mm40">NA()</definedName>
    <definedName name="_____mm600">NA()</definedName>
    <definedName name="_____mm800">NA()</definedName>
    <definedName name="_____OH1">[24]MRATES!$T$26</definedName>
    <definedName name="_____PC1" localSheetId="2">#REF!</definedName>
    <definedName name="_____PC1" localSheetId="7">#REF!</definedName>
    <definedName name="_____PC1" localSheetId="0">#REF!</definedName>
    <definedName name="_____PC1">#REF!</definedName>
    <definedName name="_____PC10" localSheetId="2">#REF!</definedName>
    <definedName name="_____PC10" localSheetId="7">#REF!</definedName>
    <definedName name="_____PC10" localSheetId="0">#REF!</definedName>
    <definedName name="_____PC10">#REF!</definedName>
    <definedName name="_____PC11" localSheetId="2">#REF!</definedName>
    <definedName name="_____PC11" localSheetId="7">#REF!</definedName>
    <definedName name="_____PC11" localSheetId="0">#REF!</definedName>
    <definedName name="_____PC11">#REF!</definedName>
    <definedName name="_____PC12" localSheetId="2">#REF!</definedName>
    <definedName name="_____PC12" localSheetId="7">#REF!</definedName>
    <definedName name="_____PC12" localSheetId="0">#REF!</definedName>
    <definedName name="_____PC12">#REF!</definedName>
    <definedName name="_____PC13" localSheetId="2">#REF!</definedName>
    <definedName name="_____PC13" localSheetId="7">#REF!</definedName>
    <definedName name="_____PC13" localSheetId="0">#REF!</definedName>
    <definedName name="_____PC13">#REF!</definedName>
    <definedName name="_____PC14" localSheetId="2">#REF!</definedName>
    <definedName name="_____PC14" localSheetId="7">#REF!</definedName>
    <definedName name="_____PC14" localSheetId="0">#REF!</definedName>
    <definedName name="_____PC14">#REF!</definedName>
    <definedName name="_____PC15" localSheetId="2">#REF!</definedName>
    <definedName name="_____PC15" localSheetId="7">#REF!</definedName>
    <definedName name="_____PC15" localSheetId="0">#REF!</definedName>
    <definedName name="_____PC15">#REF!</definedName>
    <definedName name="_____PC16" localSheetId="2">#REF!</definedName>
    <definedName name="_____PC16" localSheetId="7">#REF!</definedName>
    <definedName name="_____PC16" localSheetId="0">#REF!</definedName>
    <definedName name="_____PC16">#REF!</definedName>
    <definedName name="_____PC17" localSheetId="2">#REF!</definedName>
    <definedName name="_____PC17" localSheetId="7">#REF!</definedName>
    <definedName name="_____PC17" localSheetId="0">#REF!</definedName>
    <definedName name="_____PC17">#REF!</definedName>
    <definedName name="_____PC18" localSheetId="2">#REF!</definedName>
    <definedName name="_____PC18" localSheetId="7">#REF!</definedName>
    <definedName name="_____PC18" localSheetId="0">#REF!</definedName>
    <definedName name="_____PC18">#REF!</definedName>
    <definedName name="_____PC19" localSheetId="2">#REF!</definedName>
    <definedName name="_____PC19" localSheetId="7">#REF!</definedName>
    <definedName name="_____PC19" localSheetId="0">#REF!</definedName>
    <definedName name="_____PC19">#REF!</definedName>
    <definedName name="_____pc2" localSheetId="2">#REF!</definedName>
    <definedName name="_____pc2" localSheetId="7">#REF!</definedName>
    <definedName name="_____pc2" localSheetId="0">#REF!</definedName>
    <definedName name="_____pc2">#REF!</definedName>
    <definedName name="_____PC20">NA()</definedName>
    <definedName name="_____PC21" localSheetId="2">#REF!</definedName>
    <definedName name="_____PC21" localSheetId="7">#REF!</definedName>
    <definedName name="_____PC21" localSheetId="0">#REF!</definedName>
    <definedName name="_____PC21">#REF!</definedName>
    <definedName name="_____PC22" localSheetId="2">#REF!</definedName>
    <definedName name="_____PC22" localSheetId="7">#REF!</definedName>
    <definedName name="_____PC22" localSheetId="0">#REF!</definedName>
    <definedName name="_____PC22">#REF!</definedName>
    <definedName name="_____PC23" localSheetId="2">#REF!</definedName>
    <definedName name="_____PC23" localSheetId="7">#REF!</definedName>
    <definedName name="_____PC23" localSheetId="0">#REF!</definedName>
    <definedName name="_____PC23">#REF!</definedName>
    <definedName name="_____PC24" localSheetId="2">#REF!</definedName>
    <definedName name="_____PC24" localSheetId="7">#REF!</definedName>
    <definedName name="_____PC24" localSheetId="0">#REF!</definedName>
    <definedName name="_____PC24">#REF!</definedName>
    <definedName name="_____PC3" localSheetId="2">#REF!</definedName>
    <definedName name="_____PC3" localSheetId="7">#REF!</definedName>
    <definedName name="_____PC3" localSheetId="0">#REF!</definedName>
    <definedName name="_____PC3">#REF!</definedName>
    <definedName name="_____PC4" localSheetId="2">#REF!</definedName>
    <definedName name="_____PC4" localSheetId="7">#REF!</definedName>
    <definedName name="_____PC4" localSheetId="0">#REF!</definedName>
    <definedName name="_____PC4">#REF!</definedName>
    <definedName name="_____PC5" localSheetId="2">#REF!</definedName>
    <definedName name="_____PC5" localSheetId="7">#REF!</definedName>
    <definedName name="_____PC5" localSheetId="0">#REF!</definedName>
    <definedName name="_____PC5">#REF!</definedName>
    <definedName name="_____PC6" localSheetId="2">#REF!</definedName>
    <definedName name="_____PC6" localSheetId="7">#REF!</definedName>
    <definedName name="_____PC6" localSheetId="0">#REF!</definedName>
    <definedName name="_____PC6">#REF!</definedName>
    <definedName name="_____pc600" localSheetId="2">#REF!</definedName>
    <definedName name="_____pc600" localSheetId="7">#REF!</definedName>
    <definedName name="_____pc600" localSheetId="0">#REF!</definedName>
    <definedName name="_____pc600">#REF!</definedName>
    <definedName name="_____PC7" localSheetId="2">#REF!</definedName>
    <definedName name="_____PC7" localSheetId="7">#REF!</definedName>
    <definedName name="_____PC7" localSheetId="0">#REF!</definedName>
    <definedName name="_____PC7">#REF!</definedName>
    <definedName name="_____PC8" localSheetId="2">#REF!</definedName>
    <definedName name="_____PC8" localSheetId="7">#REF!</definedName>
    <definedName name="_____PC8" localSheetId="0">#REF!</definedName>
    <definedName name="_____PC8">#REF!</definedName>
    <definedName name="_____PC9" localSheetId="2">#REF!</definedName>
    <definedName name="_____PC9" localSheetId="7">#REF!</definedName>
    <definedName name="_____PC9" localSheetId="0">#REF!</definedName>
    <definedName name="_____PC9">#REF!</definedName>
    <definedName name="_____pc900" localSheetId="2">#REF!</definedName>
    <definedName name="_____pc900" localSheetId="7">#REF!</definedName>
    <definedName name="_____pc900" localSheetId="0">#REF!</definedName>
    <definedName name="_____pc900">#REF!</definedName>
    <definedName name="_____pla4">[12]DATA_PRG!$H$269</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 localSheetId="2">#REF!</definedName>
    <definedName name="_____pv2" localSheetId="7">#REF!</definedName>
    <definedName name="_____pv2" localSheetId="0">#REF!</definedName>
    <definedName name="_____pv2">#REF!</definedName>
    <definedName name="_____rr3">[7]v!$A$2:$E$51</definedName>
    <definedName name="_____rrr1">[7]r!$B$1:$I$145</definedName>
    <definedName name="_____RT5565" localSheetId="2">#REF!</definedName>
    <definedName name="_____RT5565" localSheetId="7">#REF!</definedName>
    <definedName name="_____RT5565" localSheetId="0">#REF!</definedName>
    <definedName name="_____RT5565">#REF!</definedName>
    <definedName name="_____S12">NA()</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 localSheetId="2">#REF!</definedName>
    <definedName name="_____var1" localSheetId="7">#REF!</definedName>
    <definedName name="_____var1" localSheetId="0">#REF!</definedName>
    <definedName name="_____var1">#REF!</definedName>
    <definedName name="_____var4" localSheetId="2">#REF!</definedName>
    <definedName name="_____var4" localSheetId="7">#REF!</definedName>
    <definedName name="_____var4" localSheetId="0">#REF!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[20]HDPE!$L$30</definedName>
    <definedName name="_____xh2258">NA()</definedName>
    <definedName name="_____xh25010">NA()</definedName>
    <definedName name="_____xh2504">NA()</definedName>
    <definedName name="_____xh2506">[20]HDPE!$M$30</definedName>
    <definedName name="_____xh2508">NA()</definedName>
    <definedName name="_____xh28010">NA()</definedName>
    <definedName name="_____xh2804">NA()</definedName>
    <definedName name="_____xh2806">[20]HDPE!$N$30</definedName>
    <definedName name="_____xh2808">NA()</definedName>
    <definedName name="_____xh31510">NA()</definedName>
    <definedName name="_____xh3154">NA()</definedName>
    <definedName name="_____xh3156">[20]HDPE!$O$30</definedName>
    <definedName name="_____xh3158">NA()</definedName>
    <definedName name="_____xh3554">NA()</definedName>
    <definedName name="_____xh3556">NA()</definedName>
    <definedName name="_____xh6310">NA()</definedName>
    <definedName name="_____xh634">[20]HDPE!$C$16</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[20]DI!$C$37</definedName>
    <definedName name="_____xk7150">[20]DI!$D$37</definedName>
    <definedName name="_____xk7200">NA()</definedName>
    <definedName name="_____xk7250">[20]DI!$F$37</definedName>
    <definedName name="_____xk7300">[20]DI!$G$37</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[20]pvc!$F$61</definedName>
    <definedName name="_____xp1104">[20]pvc!$F$31</definedName>
    <definedName name="_____xp1106">[20]pvc!$F$46</definedName>
    <definedName name="_____xp12510">NA()</definedName>
    <definedName name="_____xp1254">[20]pvc!$G$31</definedName>
    <definedName name="_____xp1256">[20]pvc!$G$46</definedName>
    <definedName name="_____xp14010">[20]pvc!$H$61</definedName>
    <definedName name="_____xp1404">[20]pvc!$H$31</definedName>
    <definedName name="_____xp1406">[20]pvc!$H$46</definedName>
    <definedName name="_____xp16010">NA()</definedName>
    <definedName name="_____xp1604">[20]pvc!$I$31</definedName>
    <definedName name="_____xp1606">[20]pvc!$I$46</definedName>
    <definedName name="_____xp18010">NA()</definedName>
    <definedName name="_____xp1804">[20]pvc!$J$31</definedName>
    <definedName name="_____xp1806">[20]pvc!$J$46</definedName>
    <definedName name="_____xp20010">NA()</definedName>
    <definedName name="_____xp2004">NA()</definedName>
    <definedName name="_____xp2006">[20]pvc!$K$46</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[20]pvc!$C$61</definedName>
    <definedName name="_____xp634">NA()</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A5">NA()</definedName>
    <definedName name="____bla1">[1]leads!$H$7</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[9]DATA!$H$67</definedName>
    <definedName name="____CCW2">[9]DATA!$H$97</definedName>
    <definedName name="____cur1">[2]r!$F$30</definedName>
    <definedName name="____dem2">NA()</definedName>
    <definedName name="____df3">NA()</definedName>
    <definedName name="____er1" localSheetId="2">#REF!</definedName>
    <definedName name="____er1" localSheetId="7">#REF!</definedName>
    <definedName name="____er1" localSheetId="0">#REF!</definedName>
    <definedName name="____er1">#REF!</definedName>
    <definedName name="____ewe1">NA()</definedName>
    <definedName name="____f1">NA()</definedName>
    <definedName name="____G120907" localSheetId="2">[25]Data!#REF!</definedName>
    <definedName name="____G120907" localSheetId="7">[25]Data!#REF!</definedName>
    <definedName name="____G120907" localSheetId="0">[25]Data!#REF!</definedName>
    <definedName name="____G120907">[25]Data!#REF!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[11]DATA_PRG!$H$245</definedName>
    <definedName name="____KC139">NA()</definedName>
    <definedName name="____knr2" localSheetId="2">#REF!</definedName>
    <definedName name="____knr2" localSheetId="7">#REF!</definedName>
    <definedName name="____knr2" localSheetId="0">#REF!</definedName>
    <definedName name="____knr2">#REF!</definedName>
    <definedName name="____l1">[3]leads!$A$3:$E$108</definedName>
    <definedName name="____l12" localSheetId="2">#REF!</definedName>
    <definedName name="____l12" localSheetId="7">#REF!</definedName>
    <definedName name="____l12" localSheetId="0">#REF!</definedName>
    <definedName name="____l12">#REF!</definedName>
    <definedName name="____l2">[2]r!$F$29</definedName>
    <definedName name="____l3" localSheetId="2">#REF!</definedName>
    <definedName name="____l3" localSheetId="7">#REF!</definedName>
    <definedName name="____l3" localSheetId="0">#REF!</definedName>
    <definedName name="____l3">#REF!</definedName>
    <definedName name="____l4">[4]Sheet1!$W$2:$Y$103</definedName>
    <definedName name="____l5" localSheetId="2">#REF!</definedName>
    <definedName name="____l5" localSheetId="7">#REF!</definedName>
    <definedName name="____l5" localSheetId="0">#REF!</definedName>
    <definedName name="____l5">#REF!</definedName>
    <definedName name="____l6">[2]r!$F$4</definedName>
    <definedName name="____l7">[5]r!$F$4</definedName>
    <definedName name="____l8">[2]r!$F$2</definedName>
    <definedName name="____l9">[2]r!$F$3</definedName>
    <definedName name="____LJ6">[9]DATA!$H$245</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[6]r!$F$4</definedName>
    <definedName name="____mm1000">NA()</definedName>
    <definedName name="____mm11">[2]r!$F$4</definedName>
    <definedName name="____mm111">[5]r!$F$4</definedName>
    <definedName name="____mm20">NA()</definedName>
    <definedName name="____mm40">NA()</definedName>
    <definedName name="____mm600">NA()</definedName>
    <definedName name="____mm800">NA()</definedName>
    <definedName name="____OH1">[24]MRATES!$T$26</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 localSheetId="2">#REF!</definedName>
    <definedName name="____pc2" localSheetId="7">#REF!</definedName>
    <definedName name="____pc2" localSheetId="0">#REF!</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[12]DATA_PRG!$H$269</definedName>
    <definedName name="____pv1">NA()</definedName>
    <definedName name="____pv2" localSheetId="2">#REF!</definedName>
    <definedName name="____pv2" localSheetId="7">#REF!</definedName>
    <definedName name="____pv2" localSheetId="0">#REF!</definedName>
    <definedName name="____pv2">#REF!</definedName>
    <definedName name="____rr3">[7]v!$A$2:$E$51</definedName>
    <definedName name="____rrr1">[7]r!$B$1:$I$145</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[13]Sheet1!$C$18</definedName>
    <definedName name="____SP16">[13]Sheet1!$C$24</definedName>
    <definedName name="____SP7">[13]Sheet1!$C$15</definedName>
    <definedName name="____SPO79">NA()</definedName>
    <definedName name="____ss12">[8]rdamdata!$J$8</definedName>
    <definedName name="____ss20">[8]rdamdata!$J$7</definedName>
    <definedName name="____ss40">[8]rdamdata!$J$6</definedName>
    <definedName name="____var1" localSheetId="2">#REF!</definedName>
    <definedName name="____var1" localSheetId="7">#REF!</definedName>
    <definedName name="____var1" localSheetId="0">#REF!</definedName>
    <definedName name="____var1">#REF!</definedName>
    <definedName name="____var4" localSheetId="2">#REF!</definedName>
    <definedName name="____var4" localSheetId="7">#REF!</definedName>
    <definedName name="____var4" localSheetId="0">#REF!</definedName>
    <definedName name="____var4">#REF!</definedName>
    <definedName name="____vat1">NA()</definedName>
    <definedName name="____vat2">NA()</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lnm_Print_Titles_1">NA()</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 localSheetId="2">#REF!</definedName>
    <definedName name="___BSG100" localSheetId="7">#REF!</definedName>
    <definedName name="___BSG100" localSheetId="0">#REF!</definedName>
    <definedName name="___BSG100">#REF!</definedName>
    <definedName name="___BSG150" localSheetId="2">#REF!</definedName>
    <definedName name="___BSG150" localSheetId="7">#REF!</definedName>
    <definedName name="___BSG150" localSheetId="0">#REF!</definedName>
    <definedName name="___BSG150">#REF!</definedName>
    <definedName name="___BSG5" localSheetId="2">#REF!</definedName>
    <definedName name="___BSG5" localSheetId="7">#REF!</definedName>
    <definedName name="___BSG5" localSheetId="0">#REF!</definedName>
    <definedName name="___BSG5">#REF!</definedName>
    <definedName name="___BSG75" localSheetId="2">#REF!</definedName>
    <definedName name="___BSG75" localSheetId="7">#REF!</definedName>
    <definedName name="___BSG75" localSheetId="0">#REF!</definedName>
    <definedName name="___BSG75">#REF!</definedName>
    <definedName name="___BTC1" localSheetId="2">#REF!</definedName>
    <definedName name="___BTC1" localSheetId="7">#REF!</definedName>
    <definedName name="___BTC1" localSheetId="0">#REF!</definedName>
    <definedName name="___BTC1">#REF!</definedName>
    <definedName name="___BTC10" localSheetId="2">#REF!</definedName>
    <definedName name="___BTC10" localSheetId="7">#REF!</definedName>
    <definedName name="___BTC10" localSheetId="0">#REF!</definedName>
    <definedName name="___BTC10">#REF!</definedName>
    <definedName name="___BTC11" localSheetId="2">#REF!</definedName>
    <definedName name="___BTC11" localSheetId="7">#REF!</definedName>
    <definedName name="___BTC11" localSheetId="0">#REF!</definedName>
    <definedName name="___BTC11">#REF!</definedName>
    <definedName name="___BTC12" localSheetId="2">#REF!</definedName>
    <definedName name="___BTC12" localSheetId="7">#REF!</definedName>
    <definedName name="___BTC12" localSheetId="0">#REF!</definedName>
    <definedName name="___BTC12">#REF!</definedName>
    <definedName name="___BTC13" localSheetId="2">#REF!</definedName>
    <definedName name="___BTC13" localSheetId="7">#REF!</definedName>
    <definedName name="___BTC13" localSheetId="0">#REF!</definedName>
    <definedName name="___BTC13">#REF!</definedName>
    <definedName name="___BTC14" localSheetId="2">#REF!</definedName>
    <definedName name="___BTC14" localSheetId="7">#REF!</definedName>
    <definedName name="___BTC14" localSheetId="0">#REF!</definedName>
    <definedName name="___BTC14">#REF!</definedName>
    <definedName name="___BTC15" localSheetId="2">#REF!</definedName>
    <definedName name="___BTC15" localSheetId="7">#REF!</definedName>
    <definedName name="___BTC15" localSheetId="0">#REF!</definedName>
    <definedName name="___BTC15">#REF!</definedName>
    <definedName name="___BTC16" localSheetId="2">#REF!</definedName>
    <definedName name="___BTC16" localSheetId="7">#REF!</definedName>
    <definedName name="___BTC16" localSheetId="0">#REF!</definedName>
    <definedName name="___BTC16">#REF!</definedName>
    <definedName name="___BTC17" localSheetId="2">#REF!</definedName>
    <definedName name="___BTC17" localSheetId="7">#REF!</definedName>
    <definedName name="___BTC17" localSheetId="0">#REF!</definedName>
    <definedName name="___BTC17">#REF!</definedName>
    <definedName name="___BTC18" localSheetId="2">#REF!</definedName>
    <definedName name="___BTC18" localSheetId="7">#REF!</definedName>
    <definedName name="___BTC18" localSheetId="0">#REF!</definedName>
    <definedName name="___BTC18">#REF!</definedName>
    <definedName name="___BTC19" localSheetId="2">#REF!</definedName>
    <definedName name="___BTC19" localSheetId="7">#REF!</definedName>
    <definedName name="___BTC19" localSheetId="0">#REF!</definedName>
    <definedName name="___BTC19">#REF!</definedName>
    <definedName name="___BTC2" localSheetId="2">#REF!</definedName>
    <definedName name="___BTC2" localSheetId="7">#REF!</definedName>
    <definedName name="___BTC2" localSheetId="0">#REF!</definedName>
    <definedName name="___BTC2">#REF!</definedName>
    <definedName name="___BTC20" localSheetId="2">#REF!</definedName>
    <definedName name="___BTC20" localSheetId="7">#REF!</definedName>
    <definedName name="___BTC20" localSheetId="0">#REF!</definedName>
    <definedName name="___BTC20">#REF!</definedName>
    <definedName name="___BTC21" localSheetId="2">#REF!</definedName>
    <definedName name="___BTC21" localSheetId="7">#REF!</definedName>
    <definedName name="___BTC21" localSheetId="0">#REF!</definedName>
    <definedName name="___BTC21">#REF!</definedName>
    <definedName name="___BTC22" localSheetId="2">#REF!</definedName>
    <definedName name="___BTC22" localSheetId="7">#REF!</definedName>
    <definedName name="___BTC22" localSheetId="0">#REF!</definedName>
    <definedName name="___BTC22">#REF!</definedName>
    <definedName name="___BTC23" localSheetId="2">#REF!</definedName>
    <definedName name="___BTC23" localSheetId="7">#REF!</definedName>
    <definedName name="___BTC23" localSheetId="0">#REF!</definedName>
    <definedName name="___BTC23">#REF!</definedName>
    <definedName name="___BTC24" localSheetId="2">#REF!</definedName>
    <definedName name="___BTC24" localSheetId="7">#REF!</definedName>
    <definedName name="___BTC24" localSheetId="0">#REF!</definedName>
    <definedName name="___BTC24">#REF!</definedName>
    <definedName name="___BTC3" localSheetId="2">#REF!</definedName>
    <definedName name="___BTC3" localSheetId="7">#REF!</definedName>
    <definedName name="___BTC3" localSheetId="0">#REF!</definedName>
    <definedName name="___BTC3">#REF!</definedName>
    <definedName name="___BTC4" localSheetId="2">#REF!</definedName>
    <definedName name="___BTC4" localSheetId="7">#REF!</definedName>
    <definedName name="___BTC4" localSheetId="0">#REF!</definedName>
    <definedName name="___BTC4">#REF!</definedName>
    <definedName name="___BTC5" localSheetId="2">#REF!</definedName>
    <definedName name="___BTC5" localSheetId="7">#REF!</definedName>
    <definedName name="___BTC5" localSheetId="0">#REF!</definedName>
    <definedName name="___BTC5">#REF!</definedName>
    <definedName name="___BTC6" localSheetId="2">#REF!</definedName>
    <definedName name="___BTC6" localSheetId="7">#REF!</definedName>
    <definedName name="___BTC6" localSheetId="0">#REF!</definedName>
    <definedName name="___BTC6">#REF!</definedName>
    <definedName name="___BTC7" localSheetId="2">#REF!</definedName>
    <definedName name="___BTC7" localSheetId="7">#REF!</definedName>
    <definedName name="___BTC7" localSheetId="0">#REF!</definedName>
    <definedName name="___BTC7">#REF!</definedName>
    <definedName name="___BTC8" localSheetId="2">#REF!</definedName>
    <definedName name="___BTC8" localSheetId="7">#REF!</definedName>
    <definedName name="___BTC8" localSheetId="0">#REF!</definedName>
    <definedName name="___BTC8">#REF!</definedName>
    <definedName name="___BTC9" localSheetId="2">#REF!</definedName>
    <definedName name="___BTC9" localSheetId="7">#REF!</definedName>
    <definedName name="___BTC9" localSheetId="0">#REF!</definedName>
    <definedName name="___BTC9">#REF!</definedName>
    <definedName name="___BTR1" localSheetId="2">#REF!</definedName>
    <definedName name="___BTR1" localSheetId="7">#REF!</definedName>
    <definedName name="___BTR1" localSheetId="0">#REF!</definedName>
    <definedName name="___BTR1">#REF!</definedName>
    <definedName name="___BTR10" localSheetId="2">#REF!</definedName>
    <definedName name="___BTR10" localSheetId="7">#REF!</definedName>
    <definedName name="___BTR10" localSheetId="0">#REF!</definedName>
    <definedName name="___BTR10">#REF!</definedName>
    <definedName name="___BTR11" localSheetId="2">#REF!</definedName>
    <definedName name="___BTR11" localSheetId="7">#REF!</definedName>
    <definedName name="___BTR11" localSheetId="0">#REF!</definedName>
    <definedName name="___BTR11">#REF!</definedName>
    <definedName name="___BTR12" localSheetId="2">#REF!</definedName>
    <definedName name="___BTR12" localSheetId="7">#REF!</definedName>
    <definedName name="___BTR12" localSheetId="0">#REF!</definedName>
    <definedName name="___BTR12">#REF!</definedName>
    <definedName name="___BTR13" localSheetId="2">#REF!</definedName>
    <definedName name="___BTR13" localSheetId="7">#REF!</definedName>
    <definedName name="___BTR13" localSheetId="0">#REF!</definedName>
    <definedName name="___BTR13">#REF!</definedName>
    <definedName name="___BTR14" localSheetId="2">#REF!</definedName>
    <definedName name="___BTR14" localSheetId="7">#REF!</definedName>
    <definedName name="___BTR14" localSheetId="0">#REF!</definedName>
    <definedName name="___BTR14">#REF!</definedName>
    <definedName name="___BTR15" localSheetId="2">#REF!</definedName>
    <definedName name="___BTR15" localSheetId="7">#REF!</definedName>
    <definedName name="___BTR15" localSheetId="0">#REF!</definedName>
    <definedName name="___BTR15">#REF!</definedName>
    <definedName name="___BTR16" localSheetId="2">#REF!</definedName>
    <definedName name="___BTR16" localSheetId="7">#REF!</definedName>
    <definedName name="___BTR16" localSheetId="0">#REF!</definedName>
    <definedName name="___BTR16">#REF!</definedName>
    <definedName name="___BTR17" localSheetId="2">#REF!</definedName>
    <definedName name="___BTR17" localSheetId="7">#REF!</definedName>
    <definedName name="___BTR17" localSheetId="0">#REF!</definedName>
    <definedName name="___BTR17">#REF!</definedName>
    <definedName name="___BTR18" localSheetId="2">#REF!</definedName>
    <definedName name="___BTR18" localSheetId="7">#REF!</definedName>
    <definedName name="___BTR18" localSheetId="0">#REF!</definedName>
    <definedName name="___BTR18">#REF!</definedName>
    <definedName name="___BTR19" localSheetId="2">#REF!</definedName>
    <definedName name="___BTR19" localSheetId="7">#REF!</definedName>
    <definedName name="___BTR19" localSheetId="0">#REF!</definedName>
    <definedName name="___BTR19">#REF!</definedName>
    <definedName name="___BTR2" localSheetId="2">#REF!</definedName>
    <definedName name="___BTR2" localSheetId="7">#REF!</definedName>
    <definedName name="___BTR2" localSheetId="0">#REF!</definedName>
    <definedName name="___BTR2">#REF!</definedName>
    <definedName name="___BTR20" localSheetId="2">#REF!</definedName>
    <definedName name="___BTR20" localSheetId="7">#REF!</definedName>
    <definedName name="___BTR20" localSheetId="0">#REF!</definedName>
    <definedName name="___BTR20">#REF!</definedName>
    <definedName name="___BTR21" localSheetId="2">#REF!</definedName>
    <definedName name="___BTR21" localSheetId="7">#REF!</definedName>
    <definedName name="___BTR21" localSheetId="0">#REF!</definedName>
    <definedName name="___BTR21">#REF!</definedName>
    <definedName name="___BTR22" localSheetId="2">#REF!</definedName>
    <definedName name="___BTR22" localSheetId="7">#REF!</definedName>
    <definedName name="___BTR22" localSheetId="0">#REF!</definedName>
    <definedName name="___BTR22">#REF!</definedName>
    <definedName name="___BTR23" localSheetId="2">#REF!</definedName>
    <definedName name="___BTR23" localSheetId="7">#REF!</definedName>
    <definedName name="___BTR23" localSheetId="0">#REF!</definedName>
    <definedName name="___BTR23">#REF!</definedName>
    <definedName name="___BTR24" localSheetId="2">#REF!</definedName>
    <definedName name="___BTR24" localSheetId="7">#REF!</definedName>
    <definedName name="___BTR24" localSheetId="0">#REF!</definedName>
    <definedName name="___BTR24">#REF!</definedName>
    <definedName name="___BTR3" localSheetId="2">#REF!</definedName>
    <definedName name="___BTR3" localSheetId="7">#REF!</definedName>
    <definedName name="___BTR3" localSheetId="0">#REF!</definedName>
    <definedName name="___BTR3">#REF!</definedName>
    <definedName name="___BTR4" localSheetId="2">#REF!</definedName>
    <definedName name="___BTR4" localSheetId="7">#REF!</definedName>
    <definedName name="___BTR4" localSheetId="0">#REF!</definedName>
    <definedName name="___BTR4">#REF!</definedName>
    <definedName name="___BTR5" localSheetId="2">#REF!</definedName>
    <definedName name="___BTR5" localSheetId="7">#REF!</definedName>
    <definedName name="___BTR5" localSheetId="0">#REF!</definedName>
    <definedName name="___BTR5">#REF!</definedName>
    <definedName name="___BTR6" localSheetId="2">#REF!</definedName>
    <definedName name="___BTR6" localSheetId="7">#REF!</definedName>
    <definedName name="___BTR6" localSheetId="0">#REF!</definedName>
    <definedName name="___BTR6">#REF!</definedName>
    <definedName name="___BTR7" localSheetId="2">#REF!</definedName>
    <definedName name="___BTR7" localSheetId="7">#REF!</definedName>
    <definedName name="___BTR7" localSheetId="0">#REF!</definedName>
    <definedName name="___BTR7">#REF!</definedName>
    <definedName name="___BTR8" localSheetId="2">#REF!</definedName>
    <definedName name="___BTR8" localSheetId="7">#REF!</definedName>
    <definedName name="___BTR8" localSheetId="0">#REF!</definedName>
    <definedName name="___BTR8">#REF!</definedName>
    <definedName name="___BTR9" localSheetId="2">#REF!</definedName>
    <definedName name="___BTR9" localSheetId="7">#REF!</definedName>
    <definedName name="___BTR9" localSheetId="0">#REF!</definedName>
    <definedName name="___BTR9">#REF!</definedName>
    <definedName name="___BTS1" localSheetId="2">#REF!</definedName>
    <definedName name="___BTS1" localSheetId="7">#REF!</definedName>
    <definedName name="___BTS1" localSheetId="0">#REF!</definedName>
    <definedName name="___BTS1">#REF!</definedName>
    <definedName name="___BTS10" localSheetId="2">#REF!</definedName>
    <definedName name="___BTS10" localSheetId="7">#REF!</definedName>
    <definedName name="___BTS10" localSheetId="0">#REF!</definedName>
    <definedName name="___BTS10">#REF!</definedName>
    <definedName name="___BTS11" localSheetId="2">#REF!</definedName>
    <definedName name="___BTS11" localSheetId="7">#REF!</definedName>
    <definedName name="___BTS11" localSheetId="0">#REF!</definedName>
    <definedName name="___BTS11">#REF!</definedName>
    <definedName name="___BTS12" localSheetId="2">#REF!</definedName>
    <definedName name="___BTS12" localSheetId="7">#REF!</definedName>
    <definedName name="___BTS12" localSheetId="0">#REF!</definedName>
    <definedName name="___BTS12">#REF!</definedName>
    <definedName name="___BTS13" localSheetId="2">#REF!</definedName>
    <definedName name="___BTS13" localSheetId="7">#REF!</definedName>
    <definedName name="___BTS13" localSheetId="0">#REF!</definedName>
    <definedName name="___BTS13">#REF!</definedName>
    <definedName name="___BTS14" localSheetId="2">#REF!</definedName>
    <definedName name="___BTS14" localSheetId="7">#REF!</definedName>
    <definedName name="___BTS14" localSheetId="0">#REF!</definedName>
    <definedName name="___BTS14">#REF!</definedName>
    <definedName name="___BTS15" localSheetId="2">#REF!</definedName>
    <definedName name="___BTS15" localSheetId="7">#REF!</definedName>
    <definedName name="___BTS15" localSheetId="0">#REF!</definedName>
    <definedName name="___BTS15">#REF!</definedName>
    <definedName name="___BTS16" localSheetId="2">#REF!</definedName>
    <definedName name="___BTS16" localSheetId="7">#REF!</definedName>
    <definedName name="___BTS16" localSheetId="0">#REF!</definedName>
    <definedName name="___BTS16">#REF!</definedName>
    <definedName name="___BTS17" localSheetId="2">#REF!</definedName>
    <definedName name="___BTS17" localSheetId="7">#REF!</definedName>
    <definedName name="___BTS17" localSheetId="0">#REF!</definedName>
    <definedName name="___BTS17">#REF!</definedName>
    <definedName name="___BTS18" localSheetId="2">#REF!</definedName>
    <definedName name="___BTS18" localSheetId="7">#REF!</definedName>
    <definedName name="___BTS18" localSheetId="0">#REF!</definedName>
    <definedName name="___BTS18">#REF!</definedName>
    <definedName name="___BTS19" localSheetId="2">#REF!</definedName>
    <definedName name="___BTS19" localSheetId="7">#REF!</definedName>
    <definedName name="___BTS19" localSheetId="0">#REF!</definedName>
    <definedName name="___BTS19">#REF!</definedName>
    <definedName name="___BTS2" localSheetId="2">#REF!</definedName>
    <definedName name="___BTS2" localSheetId="7">#REF!</definedName>
    <definedName name="___BTS2" localSheetId="0">#REF!</definedName>
    <definedName name="___BTS2">#REF!</definedName>
    <definedName name="___BTS20" localSheetId="2">#REF!</definedName>
    <definedName name="___BTS20" localSheetId="7">#REF!</definedName>
    <definedName name="___BTS20" localSheetId="0">#REF!</definedName>
    <definedName name="___BTS20">#REF!</definedName>
    <definedName name="___BTS21" localSheetId="2">#REF!</definedName>
    <definedName name="___BTS21" localSheetId="7">#REF!</definedName>
    <definedName name="___BTS21" localSheetId="0">#REF!</definedName>
    <definedName name="___BTS21">#REF!</definedName>
    <definedName name="___BTS22" localSheetId="2">#REF!</definedName>
    <definedName name="___BTS22" localSheetId="7">#REF!</definedName>
    <definedName name="___BTS22" localSheetId="0">#REF!</definedName>
    <definedName name="___BTS22">#REF!</definedName>
    <definedName name="___BTS23" localSheetId="2">#REF!</definedName>
    <definedName name="___BTS23" localSheetId="7">#REF!</definedName>
    <definedName name="___BTS23" localSheetId="0">#REF!</definedName>
    <definedName name="___BTS23">#REF!</definedName>
    <definedName name="___BTS24" localSheetId="2">#REF!</definedName>
    <definedName name="___BTS24" localSheetId="7">#REF!</definedName>
    <definedName name="___BTS24" localSheetId="0">#REF!</definedName>
    <definedName name="___BTS24">#REF!</definedName>
    <definedName name="___BTS3" localSheetId="2">#REF!</definedName>
    <definedName name="___BTS3" localSheetId="7">#REF!</definedName>
    <definedName name="___BTS3" localSheetId="0">#REF!</definedName>
    <definedName name="___BTS3">#REF!</definedName>
    <definedName name="___BTS4" localSheetId="2">#REF!</definedName>
    <definedName name="___BTS4" localSheetId="7">#REF!</definedName>
    <definedName name="___BTS4" localSheetId="0">#REF!</definedName>
    <definedName name="___BTS4">#REF!</definedName>
    <definedName name="___BTS5" localSheetId="2">#REF!</definedName>
    <definedName name="___BTS5" localSheetId="7">#REF!</definedName>
    <definedName name="___BTS5" localSheetId="0">#REF!</definedName>
    <definedName name="___BTS5">#REF!</definedName>
    <definedName name="___BTS6" localSheetId="2">#REF!</definedName>
    <definedName name="___BTS6" localSheetId="7">#REF!</definedName>
    <definedName name="___BTS6" localSheetId="0">#REF!</definedName>
    <definedName name="___BTS6">#REF!</definedName>
    <definedName name="___BTS7" localSheetId="2">#REF!</definedName>
    <definedName name="___BTS7" localSheetId="7">#REF!</definedName>
    <definedName name="___BTS7" localSheetId="0">#REF!</definedName>
    <definedName name="___BTS7">#REF!</definedName>
    <definedName name="___BTS8" localSheetId="2">#REF!</definedName>
    <definedName name="___BTS8" localSheetId="7">#REF!</definedName>
    <definedName name="___BTS8" localSheetId="0">#REF!</definedName>
    <definedName name="___BTS8">#REF!</definedName>
    <definedName name="___BTS9" localSheetId="2">#REF!</definedName>
    <definedName name="___BTS9" localSheetId="7">#REF!</definedName>
    <definedName name="___BTS9" localSheetId="0">#REF!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[9]DATA!$H$67</definedName>
    <definedName name="___CCW2">[9]DATA!$H$97</definedName>
    <definedName name="___cem1">NA()</definedName>
    <definedName name="___cur1">[2]r!$F$30</definedName>
    <definedName name="___df3">NA()</definedName>
    <definedName name="___er1" localSheetId="2">#REF!</definedName>
    <definedName name="___er1" localSheetId="7">#REF!</definedName>
    <definedName name="___er1" localSheetId="0">#REF!</definedName>
    <definedName name="___er1">#REF!</definedName>
    <definedName name="___ewe1">NA()</definedName>
    <definedName name="___f1">NA()</definedName>
    <definedName name="___G120907" localSheetId="2">[25]Data!#REF!</definedName>
    <definedName name="___G120907" localSheetId="7">[25]Data!#REF!</definedName>
    <definedName name="___G120907" localSheetId="0">[25]Data!#REF!</definedName>
    <definedName name="___G120907">[25]Data!#REF!</definedName>
    <definedName name="___GBS11">NA()</definedName>
    <definedName name="___GBS110" localSheetId="2">#REF!</definedName>
    <definedName name="___GBS110" localSheetId="7">#REF!</definedName>
    <definedName name="___GBS110" localSheetId="0">#REF!</definedName>
    <definedName name="___GBS110">#REF!</definedName>
    <definedName name="___GBS111" localSheetId="2">#REF!</definedName>
    <definedName name="___GBS111" localSheetId="7">#REF!</definedName>
    <definedName name="___GBS111" localSheetId="0">#REF!</definedName>
    <definedName name="___GBS111">#REF!</definedName>
    <definedName name="___GBS112" localSheetId="2">#REF!</definedName>
    <definedName name="___GBS112" localSheetId="7">#REF!</definedName>
    <definedName name="___GBS112" localSheetId="0">#REF!</definedName>
    <definedName name="___GBS112">#REF!</definedName>
    <definedName name="___GBS113" localSheetId="2">#REF!</definedName>
    <definedName name="___GBS113" localSheetId="7">#REF!</definedName>
    <definedName name="___GBS113" localSheetId="0">#REF!</definedName>
    <definedName name="___GBS113">#REF!</definedName>
    <definedName name="___GBS114" localSheetId="2">#REF!</definedName>
    <definedName name="___GBS114" localSheetId="7">#REF!</definedName>
    <definedName name="___GBS114" localSheetId="0">#REF!</definedName>
    <definedName name="___GBS114">#REF!</definedName>
    <definedName name="___GBS115" localSheetId="2">#REF!</definedName>
    <definedName name="___GBS115" localSheetId="7">#REF!</definedName>
    <definedName name="___GBS115" localSheetId="0">#REF!</definedName>
    <definedName name="___GBS115">#REF!</definedName>
    <definedName name="___GBS116" localSheetId="2">#REF!</definedName>
    <definedName name="___GBS116" localSheetId="7">#REF!</definedName>
    <definedName name="___GBS116" localSheetId="0">#REF!</definedName>
    <definedName name="___GBS116">#REF!</definedName>
    <definedName name="___GBS117" localSheetId="2">#REF!</definedName>
    <definedName name="___GBS117" localSheetId="7">#REF!</definedName>
    <definedName name="___GBS117" localSheetId="0">#REF!</definedName>
    <definedName name="___GBS117">#REF!</definedName>
    <definedName name="___GBS118" localSheetId="2">#REF!</definedName>
    <definedName name="___GBS118" localSheetId="7">#REF!</definedName>
    <definedName name="___GBS118" localSheetId="0">#REF!</definedName>
    <definedName name="___GBS118">#REF!</definedName>
    <definedName name="___GBS119" localSheetId="2">#REF!</definedName>
    <definedName name="___GBS119" localSheetId="7">#REF!</definedName>
    <definedName name="___GBS119" localSheetId="0">#REF!</definedName>
    <definedName name="___GBS119">#REF!</definedName>
    <definedName name="___GBS12" localSheetId="2">#REF!</definedName>
    <definedName name="___GBS12" localSheetId="7">#REF!</definedName>
    <definedName name="___GBS12" localSheetId="0">#REF!</definedName>
    <definedName name="___GBS12">#REF!</definedName>
    <definedName name="___GBS120" localSheetId="2">#REF!</definedName>
    <definedName name="___GBS120" localSheetId="7">#REF!</definedName>
    <definedName name="___GBS120" localSheetId="0">#REF!</definedName>
    <definedName name="___GBS120">#REF!</definedName>
    <definedName name="___GBS121" localSheetId="2">#REF!</definedName>
    <definedName name="___GBS121" localSheetId="7">#REF!</definedName>
    <definedName name="___GBS121" localSheetId="0">#REF!</definedName>
    <definedName name="___GBS121">#REF!</definedName>
    <definedName name="___GBS122" localSheetId="2">#REF!</definedName>
    <definedName name="___GBS122" localSheetId="7">#REF!</definedName>
    <definedName name="___GBS122" localSheetId="0">#REF!</definedName>
    <definedName name="___GBS122">#REF!</definedName>
    <definedName name="___GBS123" localSheetId="2">#REF!</definedName>
    <definedName name="___GBS123" localSheetId="7">#REF!</definedName>
    <definedName name="___GBS123" localSheetId="0">#REF!</definedName>
    <definedName name="___GBS123">#REF!</definedName>
    <definedName name="___GBS124" localSheetId="2">#REF!</definedName>
    <definedName name="___GBS124" localSheetId="7">#REF!</definedName>
    <definedName name="___GBS124" localSheetId="0">#REF!</definedName>
    <definedName name="___GBS124">#REF!</definedName>
    <definedName name="___GBS13" localSheetId="2">#REF!</definedName>
    <definedName name="___GBS13" localSheetId="7">#REF!</definedName>
    <definedName name="___GBS13" localSheetId="0">#REF!</definedName>
    <definedName name="___GBS13">#REF!</definedName>
    <definedName name="___GBS14" localSheetId="2">#REF!</definedName>
    <definedName name="___GBS14" localSheetId="7">#REF!</definedName>
    <definedName name="___GBS14" localSheetId="0">#REF!</definedName>
    <definedName name="___GBS14">#REF!</definedName>
    <definedName name="___GBS15" localSheetId="2">#REF!</definedName>
    <definedName name="___GBS15" localSheetId="7">#REF!</definedName>
    <definedName name="___GBS15" localSheetId="0">#REF!</definedName>
    <definedName name="___GBS15">#REF!</definedName>
    <definedName name="___GBS16" localSheetId="2">#REF!</definedName>
    <definedName name="___GBS16" localSheetId="7">#REF!</definedName>
    <definedName name="___GBS16" localSheetId="0">#REF!</definedName>
    <definedName name="___GBS16">#REF!</definedName>
    <definedName name="___GBS17" localSheetId="2">#REF!</definedName>
    <definedName name="___GBS17" localSheetId="7">#REF!</definedName>
    <definedName name="___GBS17" localSheetId="0">#REF!</definedName>
    <definedName name="___GBS17">#REF!</definedName>
    <definedName name="___GBS18" localSheetId="2">#REF!</definedName>
    <definedName name="___GBS18" localSheetId="7">#REF!</definedName>
    <definedName name="___GBS18" localSheetId="0">#REF!</definedName>
    <definedName name="___GBS18">#REF!</definedName>
    <definedName name="___GBS19" localSheetId="2">#REF!</definedName>
    <definedName name="___GBS19" localSheetId="7">#REF!</definedName>
    <definedName name="___GBS19" localSheetId="0">#REF!</definedName>
    <definedName name="___GBS19">#REF!</definedName>
    <definedName name="___GBS21" localSheetId="2">#REF!</definedName>
    <definedName name="___GBS21" localSheetId="7">#REF!</definedName>
    <definedName name="___GBS21" localSheetId="0">#REF!</definedName>
    <definedName name="___GBS21">#REF!</definedName>
    <definedName name="___GBS210" localSheetId="2">#REF!</definedName>
    <definedName name="___GBS210" localSheetId="7">#REF!</definedName>
    <definedName name="___GBS210" localSheetId="0">#REF!</definedName>
    <definedName name="___GBS210">#REF!</definedName>
    <definedName name="___GBS211" localSheetId="2">#REF!</definedName>
    <definedName name="___GBS211" localSheetId="7">#REF!</definedName>
    <definedName name="___GBS211" localSheetId="0">#REF!</definedName>
    <definedName name="___GBS211">#REF!</definedName>
    <definedName name="___GBS212" localSheetId="2">#REF!</definedName>
    <definedName name="___GBS212" localSheetId="7">#REF!</definedName>
    <definedName name="___GBS212" localSheetId="0">#REF!</definedName>
    <definedName name="___GBS212">#REF!</definedName>
    <definedName name="___GBS213" localSheetId="2">#REF!</definedName>
    <definedName name="___GBS213" localSheetId="7">#REF!</definedName>
    <definedName name="___GBS213" localSheetId="0">#REF!</definedName>
    <definedName name="___GBS213">#REF!</definedName>
    <definedName name="___GBS214" localSheetId="2">#REF!</definedName>
    <definedName name="___GBS214" localSheetId="7">#REF!</definedName>
    <definedName name="___GBS214" localSheetId="0">#REF!</definedName>
    <definedName name="___GBS214">#REF!</definedName>
    <definedName name="___GBS215" localSheetId="2">#REF!</definedName>
    <definedName name="___GBS215" localSheetId="7">#REF!</definedName>
    <definedName name="___GBS215" localSheetId="0">#REF!</definedName>
    <definedName name="___GBS215">#REF!</definedName>
    <definedName name="___GBS216" localSheetId="2">#REF!</definedName>
    <definedName name="___GBS216" localSheetId="7">#REF!</definedName>
    <definedName name="___GBS216" localSheetId="0">#REF!</definedName>
    <definedName name="___GBS216">#REF!</definedName>
    <definedName name="___GBS217" localSheetId="2">#REF!</definedName>
    <definedName name="___GBS217" localSheetId="7">#REF!</definedName>
    <definedName name="___GBS217" localSheetId="0">#REF!</definedName>
    <definedName name="___GBS217">#REF!</definedName>
    <definedName name="___GBS218" localSheetId="2">#REF!</definedName>
    <definedName name="___GBS218" localSheetId="7">#REF!</definedName>
    <definedName name="___GBS218" localSheetId="0">#REF!</definedName>
    <definedName name="___GBS218">#REF!</definedName>
    <definedName name="___GBS219" localSheetId="2">#REF!</definedName>
    <definedName name="___GBS219" localSheetId="7">#REF!</definedName>
    <definedName name="___GBS219" localSheetId="0">#REF!</definedName>
    <definedName name="___GBS219">#REF!</definedName>
    <definedName name="___GBS22" localSheetId="2">#REF!</definedName>
    <definedName name="___GBS22" localSheetId="7">#REF!</definedName>
    <definedName name="___GBS22" localSheetId="0">#REF!</definedName>
    <definedName name="___GBS22">#REF!</definedName>
    <definedName name="___GBS220" localSheetId="2">#REF!</definedName>
    <definedName name="___GBS220" localSheetId="7">#REF!</definedName>
    <definedName name="___GBS220" localSheetId="0">#REF!</definedName>
    <definedName name="___GBS220">#REF!</definedName>
    <definedName name="___GBS221" localSheetId="2">#REF!</definedName>
    <definedName name="___GBS221" localSheetId="7">#REF!</definedName>
    <definedName name="___GBS221" localSheetId="0">#REF!</definedName>
    <definedName name="___GBS221">#REF!</definedName>
    <definedName name="___GBS222" localSheetId="2">#REF!</definedName>
    <definedName name="___GBS222" localSheetId="7">#REF!</definedName>
    <definedName name="___GBS222" localSheetId="0">#REF!</definedName>
    <definedName name="___GBS222">#REF!</definedName>
    <definedName name="___GBS223" localSheetId="2">#REF!</definedName>
    <definedName name="___GBS223" localSheetId="7">#REF!</definedName>
    <definedName name="___GBS223" localSheetId="0">#REF!</definedName>
    <definedName name="___GBS223">#REF!</definedName>
    <definedName name="___GBS224" localSheetId="2">#REF!</definedName>
    <definedName name="___GBS224" localSheetId="7">#REF!</definedName>
    <definedName name="___GBS224" localSheetId="0">#REF!</definedName>
    <definedName name="___GBS224">#REF!</definedName>
    <definedName name="___GBS23" localSheetId="2">#REF!</definedName>
    <definedName name="___GBS23" localSheetId="7">#REF!</definedName>
    <definedName name="___GBS23" localSheetId="0">#REF!</definedName>
    <definedName name="___GBS23">#REF!</definedName>
    <definedName name="___GBS24" localSheetId="2">#REF!</definedName>
    <definedName name="___GBS24" localSheetId="7">#REF!</definedName>
    <definedName name="___GBS24" localSheetId="0">#REF!</definedName>
    <definedName name="___GBS24">#REF!</definedName>
    <definedName name="___GBS25" localSheetId="2">#REF!</definedName>
    <definedName name="___GBS25" localSheetId="7">#REF!</definedName>
    <definedName name="___GBS25" localSheetId="0">#REF!</definedName>
    <definedName name="___GBS25">#REF!</definedName>
    <definedName name="___GBS26" localSheetId="2">#REF!</definedName>
    <definedName name="___GBS26" localSheetId="7">#REF!</definedName>
    <definedName name="___GBS26" localSheetId="0">#REF!</definedName>
    <definedName name="___GBS26">#REF!</definedName>
    <definedName name="___GBS27" localSheetId="2">#REF!</definedName>
    <definedName name="___GBS27" localSheetId="7">#REF!</definedName>
    <definedName name="___GBS27" localSheetId="0">#REF!</definedName>
    <definedName name="___GBS27">#REF!</definedName>
    <definedName name="___GBS28" localSheetId="2">#REF!</definedName>
    <definedName name="___GBS28" localSheetId="7">#REF!</definedName>
    <definedName name="___GBS28" localSheetId="0">#REF!</definedName>
    <definedName name="___GBS28">#REF!</definedName>
    <definedName name="___GBS29" localSheetId="2">#REF!</definedName>
    <definedName name="___GBS29" localSheetId="7">#REF!</definedName>
    <definedName name="___GBS29" localSheetId="0">#REF!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[11]DATA_PRG!$H$245</definedName>
    <definedName name="___KC139">NA()</definedName>
    <definedName name="___knr2" localSheetId="2">#REF!</definedName>
    <definedName name="___knr2" localSheetId="7">#REF!</definedName>
    <definedName name="___knr2" localSheetId="0">#REF!</definedName>
    <definedName name="___knr2">#REF!</definedName>
    <definedName name="___KNR3">NA()</definedName>
    <definedName name="___l1">[3]leads!$A$3:$E$108</definedName>
    <definedName name="___l12" localSheetId="2">#REF!</definedName>
    <definedName name="___l12" localSheetId="7">#REF!</definedName>
    <definedName name="___l12" localSheetId="0">#REF!</definedName>
    <definedName name="___l12">#REF!</definedName>
    <definedName name="___l2">[2]r!$F$29</definedName>
    <definedName name="___l3" localSheetId="2">#REF!</definedName>
    <definedName name="___l3" localSheetId="7">#REF!</definedName>
    <definedName name="___l3" localSheetId="0">#REF!</definedName>
    <definedName name="___l3">#REF!</definedName>
    <definedName name="___l4">[4]Sheet1!$W$2:$Y$103</definedName>
    <definedName name="___l5" localSheetId="2">#REF!</definedName>
    <definedName name="___l5" localSheetId="7">#REF!</definedName>
    <definedName name="___l5" localSheetId="0">#REF!</definedName>
    <definedName name="___l5">#REF!</definedName>
    <definedName name="___l6">[2]r!$F$4</definedName>
    <definedName name="___l7">[5]r!$F$4</definedName>
    <definedName name="___l8">[2]r!$F$2</definedName>
    <definedName name="___l9">[2]r!$F$3</definedName>
    <definedName name="___LJ6">[9]DATA!$H$245</definedName>
    <definedName name="___lj600" localSheetId="2">#REF!</definedName>
    <definedName name="___lj600" localSheetId="7">#REF!</definedName>
    <definedName name="___lj600" localSheetId="0">#REF!</definedName>
    <definedName name="___lj600">#REF!</definedName>
    <definedName name="___lj900" localSheetId="2">#REF!</definedName>
    <definedName name="___lj900" localSheetId="7">#REF!</definedName>
    <definedName name="___lj900" localSheetId="0">#REF!</definedName>
    <definedName name="___lj900">#REF!</definedName>
    <definedName name="___LL3" localSheetId="2">#REF!</definedName>
    <definedName name="___LL3" localSheetId="7">#REF!</definedName>
    <definedName name="___LL3" localSheetId="0">#REF!</definedName>
    <definedName name="___LL3">#REF!</definedName>
    <definedName name="___LSO24">"[14]lead!#ref!"</definedName>
    <definedName name="___MA1">NA()</definedName>
    <definedName name="___ma2">'[26]C-data'!$F$7</definedName>
    <definedName name="___me12" localSheetId="2">'[27]Lead statement'!#REF!</definedName>
    <definedName name="___me12" localSheetId="7">'[27]Lead statement'!#REF!</definedName>
    <definedName name="___me12">'[27]Lead statement'!#REF!</definedName>
    <definedName name="___me15" localSheetId="2">'[28]Lead statement'!#REF!</definedName>
    <definedName name="___me15" localSheetId="7">'[28]Lead statement'!#REF!</definedName>
    <definedName name="___me15">'[28]Lead statement'!#REF!</definedName>
    <definedName name="___Met22">NA()</definedName>
    <definedName name="___Met45">NA()</definedName>
    <definedName name="___MEt55">NA()</definedName>
    <definedName name="___Met63">NA()</definedName>
    <definedName name="___ML21" localSheetId="2">#REF!</definedName>
    <definedName name="___ML21" localSheetId="7">#REF!</definedName>
    <definedName name="___ML21" localSheetId="0">#REF!</definedName>
    <definedName name="___ML21">#REF!</definedName>
    <definedName name="___ML210" localSheetId="2">#REF!</definedName>
    <definedName name="___ML210" localSheetId="7">#REF!</definedName>
    <definedName name="___ML210" localSheetId="0">#REF!</definedName>
    <definedName name="___ML210">#REF!</definedName>
    <definedName name="___ML211" localSheetId="2">#REF!</definedName>
    <definedName name="___ML211" localSheetId="7">#REF!</definedName>
    <definedName name="___ML211" localSheetId="0">#REF!</definedName>
    <definedName name="___ML211">#REF!</definedName>
    <definedName name="___ML212" localSheetId="2">#REF!</definedName>
    <definedName name="___ML212" localSheetId="7">#REF!</definedName>
    <definedName name="___ML212" localSheetId="0">#REF!</definedName>
    <definedName name="___ML212">#REF!</definedName>
    <definedName name="___ML213" localSheetId="2">#REF!</definedName>
    <definedName name="___ML213" localSheetId="7">#REF!</definedName>
    <definedName name="___ML213" localSheetId="0">#REF!</definedName>
    <definedName name="___ML213">#REF!</definedName>
    <definedName name="___ML214" localSheetId="2">#REF!</definedName>
    <definedName name="___ML214" localSheetId="7">#REF!</definedName>
    <definedName name="___ML214" localSheetId="0">#REF!</definedName>
    <definedName name="___ML214">#REF!</definedName>
    <definedName name="___ML215" localSheetId="2">#REF!</definedName>
    <definedName name="___ML215" localSheetId="7">#REF!</definedName>
    <definedName name="___ML215" localSheetId="0">#REF!</definedName>
    <definedName name="___ML215">#REF!</definedName>
    <definedName name="___ML216" localSheetId="2">#REF!</definedName>
    <definedName name="___ML216" localSheetId="7">#REF!</definedName>
    <definedName name="___ML216" localSheetId="0">#REF!</definedName>
    <definedName name="___ML216">#REF!</definedName>
    <definedName name="___ML217" localSheetId="2">#REF!</definedName>
    <definedName name="___ML217" localSheetId="7">#REF!</definedName>
    <definedName name="___ML217" localSheetId="0">#REF!</definedName>
    <definedName name="___ML217">#REF!</definedName>
    <definedName name="___ML218" localSheetId="2">#REF!</definedName>
    <definedName name="___ML218" localSheetId="7">#REF!</definedName>
    <definedName name="___ML218" localSheetId="0">#REF!</definedName>
    <definedName name="___ML218">#REF!</definedName>
    <definedName name="___ML219" localSheetId="2">#REF!</definedName>
    <definedName name="___ML219" localSheetId="7">#REF!</definedName>
    <definedName name="___ML219" localSheetId="0">#REF!</definedName>
    <definedName name="___ML219">#REF!</definedName>
    <definedName name="___ML22" localSheetId="2">#REF!</definedName>
    <definedName name="___ML22" localSheetId="7">#REF!</definedName>
    <definedName name="___ML22" localSheetId="0">#REF!</definedName>
    <definedName name="___ML22">#REF!</definedName>
    <definedName name="___ML220" localSheetId="2">#REF!</definedName>
    <definedName name="___ML220" localSheetId="7">#REF!</definedName>
    <definedName name="___ML220" localSheetId="0">#REF!</definedName>
    <definedName name="___ML220">#REF!</definedName>
    <definedName name="___ML221" localSheetId="2">#REF!</definedName>
    <definedName name="___ML221" localSheetId="7">#REF!</definedName>
    <definedName name="___ML221" localSheetId="0">#REF!</definedName>
    <definedName name="___ML221">#REF!</definedName>
    <definedName name="___ML222" localSheetId="2">#REF!</definedName>
    <definedName name="___ML222" localSheetId="7">#REF!</definedName>
    <definedName name="___ML222" localSheetId="0">#REF!</definedName>
    <definedName name="___ML222">#REF!</definedName>
    <definedName name="___ML223" localSheetId="2">#REF!</definedName>
    <definedName name="___ML223" localSheetId="7">#REF!</definedName>
    <definedName name="___ML223" localSheetId="0">#REF!</definedName>
    <definedName name="___ML223">#REF!</definedName>
    <definedName name="___ML224" localSheetId="2">#REF!</definedName>
    <definedName name="___ML224" localSheetId="7">#REF!</definedName>
    <definedName name="___ML224" localSheetId="0">#REF!</definedName>
    <definedName name="___ML224">#REF!</definedName>
    <definedName name="___ML23" localSheetId="2">#REF!</definedName>
    <definedName name="___ML23" localSheetId="7">#REF!</definedName>
    <definedName name="___ML23" localSheetId="0">#REF!</definedName>
    <definedName name="___ML23">#REF!</definedName>
    <definedName name="___ML24" localSheetId="2">#REF!</definedName>
    <definedName name="___ML24" localSheetId="7">#REF!</definedName>
    <definedName name="___ML24" localSheetId="0">#REF!</definedName>
    <definedName name="___ML24">#REF!</definedName>
    <definedName name="___ML25" localSheetId="2">#REF!</definedName>
    <definedName name="___ML25" localSheetId="7">#REF!</definedName>
    <definedName name="___ML25" localSheetId="0">#REF!</definedName>
    <definedName name="___ML25">#REF!</definedName>
    <definedName name="___ML26" localSheetId="2">#REF!</definedName>
    <definedName name="___ML26" localSheetId="7">#REF!</definedName>
    <definedName name="___ML26" localSheetId="0">#REF!</definedName>
    <definedName name="___ML26">#REF!</definedName>
    <definedName name="___ML27" localSheetId="2">#REF!</definedName>
    <definedName name="___ML27" localSheetId="7">#REF!</definedName>
    <definedName name="___ML27" localSheetId="0">#REF!</definedName>
    <definedName name="___ML27">#REF!</definedName>
    <definedName name="___ML28" localSheetId="2">#REF!</definedName>
    <definedName name="___ML28" localSheetId="7">#REF!</definedName>
    <definedName name="___ML28" localSheetId="0">#REF!</definedName>
    <definedName name="___ML28">#REF!</definedName>
    <definedName name="___ML29" localSheetId="2">#REF!</definedName>
    <definedName name="___ML29" localSheetId="7">#REF!</definedName>
    <definedName name="___ML29" localSheetId="0">#REF!</definedName>
    <definedName name="___ML29">#REF!</definedName>
    <definedName name="___ML31" localSheetId="2">#REF!</definedName>
    <definedName name="___ML31" localSheetId="7">#REF!</definedName>
    <definedName name="___ML31" localSheetId="0">#REF!</definedName>
    <definedName name="___ML31">#REF!</definedName>
    <definedName name="___ML310" localSheetId="2">#REF!</definedName>
    <definedName name="___ML310" localSheetId="7">#REF!</definedName>
    <definedName name="___ML310" localSheetId="0">#REF!</definedName>
    <definedName name="___ML310">#REF!</definedName>
    <definedName name="___ML311" localSheetId="2">#REF!</definedName>
    <definedName name="___ML311" localSheetId="7">#REF!</definedName>
    <definedName name="___ML311" localSheetId="0">#REF!</definedName>
    <definedName name="___ML311">#REF!</definedName>
    <definedName name="___ML312" localSheetId="2">#REF!</definedName>
    <definedName name="___ML312" localSheetId="7">#REF!</definedName>
    <definedName name="___ML312" localSheetId="0">#REF!</definedName>
    <definedName name="___ML312">#REF!</definedName>
    <definedName name="___ML313" localSheetId="2">#REF!</definedName>
    <definedName name="___ML313" localSheetId="7">#REF!</definedName>
    <definedName name="___ML313" localSheetId="0">#REF!</definedName>
    <definedName name="___ML313">#REF!</definedName>
    <definedName name="___ML314" localSheetId="2">#REF!</definedName>
    <definedName name="___ML314" localSheetId="7">#REF!</definedName>
    <definedName name="___ML314" localSheetId="0">#REF!</definedName>
    <definedName name="___ML314">#REF!</definedName>
    <definedName name="___ML315" localSheetId="2">#REF!</definedName>
    <definedName name="___ML315" localSheetId="7">#REF!</definedName>
    <definedName name="___ML315" localSheetId="0">#REF!</definedName>
    <definedName name="___ML315">#REF!</definedName>
    <definedName name="___ML316" localSheetId="2">#REF!</definedName>
    <definedName name="___ML316" localSheetId="7">#REF!</definedName>
    <definedName name="___ML316" localSheetId="0">#REF!</definedName>
    <definedName name="___ML316">#REF!</definedName>
    <definedName name="___ML317" localSheetId="2">#REF!</definedName>
    <definedName name="___ML317" localSheetId="7">#REF!</definedName>
    <definedName name="___ML317" localSheetId="0">#REF!</definedName>
    <definedName name="___ML317">#REF!</definedName>
    <definedName name="___ML318" localSheetId="2">#REF!</definedName>
    <definedName name="___ML318" localSheetId="7">#REF!</definedName>
    <definedName name="___ML318" localSheetId="0">#REF!</definedName>
    <definedName name="___ML318">#REF!</definedName>
    <definedName name="___ML319" localSheetId="2">#REF!</definedName>
    <definedName name="___ML319" localSheetId="7">#REF!</definedName>
    <definedName name="___ML319" localSheetId="0">#REF!</definedName>
    <definedName name="___ML319">#REF!</definedName>
    <definedName name="___ML32" localSheetId="2">#REF!</definedName>
    <definedName name="___ML32" localSheetId="7">#REF!</definedName>
    <definedName name="___ML32" localSheetId="0">#REF!</definedName>
    <definedName name="___ML32">#REF!</definedName>
    <definedName name="___ML320" localSheetId="2">#REF!</definedName>
    <definedName name="___ML320" localSheetId="7">#REF!</definedName>
    <definedName name="___ML320" localSheetId="0">#REF!</definedName>
    <definedName name="___ML320">#REF!</definedName>
    <definedName name="___ML321" localSheetId="2">#REF!</definedName>
    <definedName name="___ML321" localSheetId="7">#REF!</definedName>
    <definedName name="___ML321" localSheetId="0">#REF!</definedName>
    <definedName name="___ML321">#REF!</definedName>
    <definedName name="___ML322" localSheetId="2">#REF!</definedName>
    <definedName name="___ML322" localSheetId="7">#REF!</definedName>
    <definedName name="___ML322" localSheetId="0">#REF!</definedName>
    <definedName name="___ML322">#REF!</definedName>
    <definedName name="___ML323" localSheetId="2">#REF!</definedName>
    <definedName name="___ML323" localSheetId="7">#REF!</definedName>
    <definedName name="___ML323" localSheetId="0">#REF!</definedName>
    <definedName name="___ML323">#REF!</definedName>
    <definedName name="___ML324" localSheetId="2">#REF!</definedName>
    <definedName name="___ML324" localSheetId="7">#REF!</definedName>
    <definedName name="___ML324" localSheetId="0">#REF!</definedName>
    <definedName name="___ML324">#REF!</definedName>
    <definedName name="___ML33" localSheetId="2">#REF!</definedName>
    <definedName name="___ML33" localSheetId="7">#REF!</definedName>
    <definedName name="___ML33" localSheetId="0">#REF!</definedName>
    <definedName name="___ML33">#REF!</definedName>
    <definedName name="___ML34" localSheetId="2">#REF!</definedName>
    <definedName name="___ML34" localSheetId="7">#REF!</definedName>
    <definedName name="___ML34" localSheetId="0">#REF!</definedName>
    <definedName name="___ML34">#REF!</definedName>
    <definedName name="___ML35" localSheetId="2">#REF!</definedName>
    <definedName name="___ML35" localSheetId="7">#REF!</definedName>
    <definedName name="___ML35" localSheetId="0">#REF!</definedName>
    <definedName name="___ML35">#REF!</definedName>
    <definedName name="___ML36" localSheetId="2">#REF!</definedName>
    <definedName name="___ML36" localSheetId="7">#REF!</definedName>
    <definedName name="___ML36" localSheetId="0">#REF!</definedName>
    <definedName name="___ML36">#REF!</definedName>
    <definedName name="___ML37" localSheetId="2">#REF!</definedName>
    <definedName name="___ML37" localSheetId="7">#REF!</definedName>
    <definedName name="___ML37" localSheetId="0">#REF!</definedName>
    <definedName name="___ML37">#REF!</definedName>
    <definedName name="___ML38" localSheetId="2">#REF!</definedName>
    <definedName name="___ML38" localSheetId="7">#REF!</definedName>
    <definedName name="___ML38" localSheetId="0">#REF!</definedName>
    <definedName name="___ML38">#REF!</definedName>
    <definedName name="___ML39" localSheetId="2">#REF!</definedName>
    <definedName name="___ML39" localSheetId="7">#REF!</definedName>
    <definedName name="___ML39" localSheetId="0">#REF!</definedName>
    <definedName name="___ML39">#REF!</definedName>
    <definedName name="___ML7" localSheetId="2">#REF!</definedName>
    <definedName name="___ML7" localSheetId="7">#REF!</definedName>
    <definedName name="___ML7" localSheetId="0">#REF!</definedName>
    <definedName name="___ML7">#REF!</definedName>
    <definedName name="___ML8" localSheetId="2">#REF!</definedName>
    <definedName name="___ML8" localSheetId="7">#REF!</definedName>
    <definedName name="___ML8" localSheetId="0">#REF!</definedName>
    <definedName name="___ML8">#REF!</definedName>
    <definedName name="___ML9" localSheetId="2">#REF!</definedName>
    <definedName name="___ML9" localSheetId="7">#REF!</definedName>
    <definedName name="___ML9" localSheetId="0">#REF!</definedName>
    <definedName name="___ML9">#REF!</definedName>
    <definedName name="___mm1">[6]r!$F$4</definedName>
    <definedName name="___mm1000">NA()</definedName>
    <definedName name="___mm11">[2]r!$F$4</definedName>
    <definedName name="___mm111">[5]r!$F$4</definedName>
    <definedName name="___mm20">NA()</definedName>
    <definedName name="___mm40">NA()</definedName>
    <definedName name="___mm600">NA()</definedName>
    <definedName name="___mm800">NA()</definedName>
    <definedName name="___MS6">[29]MRATES!$P$50</definedName>
    <definedName name="___ne10" localSheetId="2">'[30]Lead statement'!#REF!</definedName>
    <definedName name="___ne10" localSheetId="7">'[30]Lead statement'!#REF!</definedName>
    <definedName name="___ne10">'[30]Lead statement'!#REF!</definedName>
    <definedName name="___PC1" localSheetId="2">#REF!</definedName>
    <definedName name="___PC1" localSheetId="7">#REF!</definedName>
    <definedName name="___PC1" localSheetId="0">#REF!</definedName>
    <definedName name="___PC1">#REF!</definedName>
    <definedName name="___PC10" localSheetId="2">#REF!</definedName>
    <definedName name="___PC10" localSheetId="7">#REF!</definedName>
    <definedName name="___PC10" localSheetId="0">#REF!</definedName>
    <definedName name="___PC10">#REF!</definedName>
    <definedName name="___PC11" localSheetId="2">#REF!</definedName>
    <definedName name="___PC11" localSheetId="7">#REF!</definedName>
    <definedName name="___PC11" localSheetId="0">#REF!</definedName>
    <definedName name="___PC11">#REF!</definedName>
    <definedName name="___PC12" localSheetId="2">#REF!</definedName>
    <definedName name="___PC12" localSheetId="7">#REF!</definedName>
    <definedName name="___PC12" localSheetId="0">#REF!</definedName>
    <definedName name="___PC12">#REF!</definedName>
    <definedName name="___PC13" localSheetId="2">#REF!</definedName>
    <definedName name="___PC13" localSheetId="7">#REF!</definedName>
    <definedName name="___PC13" localSheetId="0">#REF!</definedName>
    <definedName name="___PC13">#REF!</definedName>
    <definedName name="___PC14" localSheetId="2">#REF!</definedName>
    <definedName name="___PC14" localSheetId="7">#REF!</definedName>
    <definedName name="___PC14" localSheetId="0">#REF!</definedName>
    <definedName name="___PC14">#REF!</definedName>
    <definedName name="___PC15" localSheetId="2">#REF!</definedName>
    <definedName name="___PC15" localSheetId="7">#REF!</definedName>
    <definedName name="___PC15" localSheetId="0">#REF!</definedName>
    <definedName name="___PC15">#REF!</definedName>
    <definedName name="___PC16" localSheetId="2">#REF!</definedName>
    <definedName name="___PC16" localSheetId="7">#REF!</definedName>
    <definedName name="___PC16" localSheetId="0">#REF!</definedName>
    <definedName name="___PC16">#REF!</definedName>
    <definedName name="___PC17" localSheetId="2">#REF!</definedName>
    <definedName name="___PC17" localSheetId="7">#REF!</definedName>
    <definedName name="___PC17" localSheetId="0">#REF!</definedName>
    <definedName name="___PC17">#REF!</definedName>
    <definedName name="___PC18" localSheetId="2">#REF!</definedName>
    <definedName name="___PC18" localSheetId="7">#REF!</definedName>
    <definedName name="___PC18" localSheetId="0">#REF!</definedName>
    <definedName name="___PC18">#REF!</definedName>
    <definedName name="___PC19" localSheetId="2">#REF!</definedName>
    <definedName name="___PC19" localSheetId="7">#REF!</definedName>
    <definedName name="___PC19" localSheetId="0">#REF!</definedName>
    <definedName name="___PC19">#REF!</definedName>
    <definedName name="___pc2" localSheetId="2">#REF!</definedName>
    <definedName name="___pc2" localSheetId="7">#REF!</definedName>
    <definedName name="___pc2" localSheetId="0">#REF!</definedName>
    <definedName name="___pc2">#REF!</definedName>
    <definedName name="___PC20">NA()</definedName>
    <definedName name="___PC21" localSheetId="2">#REF!</definedName>
    <definedName name="___PC21" localSheetId="7">#REF!</definedName>
    <definedName name="___PC21" localSheetId="0">#REF!</definedName>
    <definedName name="___PC21">#REF!</definedName>
    <definedName name="___PC22" localSheetId="2">#REF!</definedName>
    <definedName name="___PC22" localSheetId="7">#REF!</definedName>
    <definedName name="___PC22" localSheetId="0">#REF!</definedName>
    <definedName name="___PC22">#REF!</definedName>
    <definedName name="___PC23" localSheetId="2">#REF!</definedName>
    <definedName name="___PC23" localSheetId="7">#REF!</definedName>
    <definedName name="___PC23" localSheetId="0">#REF!</definedName>
    <definedName name="___PC23">#REF!</definedName>
    <definedName name="___PC24" localSheetId="2">#REF!</definedName>
    <definedName name="___PC24" localSheetId="7">#REF!</definedName>
    <definedName name="___PC24" localSheetId="0">#REF!</definedName>
    <definedName name="___PC24">#REF!</definedName>
    <definedName name="___PC3" localSheetId="2">#REF!</definedName>
    <definedName name="___PC3" localSheetId="7">#REF!</definedName>
    <definedName name="___PC3" localSheetId="0">#REF!</definedName>
    <definedName name="___PC3">#REF!</definedName>
    <definedName name="___PC4" localSheetId="2">#REF!</definedName>
    <definedName name="___PC4" localSheetId="7">#REF!</definedName>
    <definedName name="___PC4" localSheetId="0">#REF!</definedName>
    <definedName name="___PC4">#REF!</definedName>
    <definedName name="___PC5" localSheetId="2">#REF!</definedName>
    <definedName name="___PC5" localSheetId="7">#REF!</definedName>
    <definedName name="___PC5" localSheetId="0">#REF!</definedName>
    <definedName name="___PC5">#REF!</definedName>
    <definedName name="___PC6" localSheetId="2">#REF!</definedName>
    <definedName name="___PC6" localSheetId="7">#REF!</definedName>
    <definedName name="___PC6" localSheetId="0">#REF!</definedName>
    <definedName name="___PC6">#REF!</definedName>
    <definedName name="___pc600" localSheetId="2">#REF!</definedName>
    <definedName name="___pc600" localSheetId="7">#REF!</definedName>
    <definedName name="___pc600" localSheetId="0">#REF!</definedName>
    <definedName name="___pc600">#REF!</definedName>
    <definedName name="___PC7" localSheetId="2">#REF!</definedName>
    <definedName name="___PC7" localSheetId="7">#REF!</definedName>
    <definedName name="___PC7" localSheetId="0">#REF!</definedName>
    <definedName name="___PC7">#REF!</definedName>
    <definedName name="___PC8" localSheetId="2">#REF!</definedName>
    <definedName name="___PC8" localSheetId="7">#REF!</definedName>
    <definedName name="___PC8" localSheetId="0">#REF!</definedName>
    <definedName name="___PC8">#REF!</definedName>
    <definedName name="___PC9" localSheetId="2">#REF!</definedName>
    <definedName name="___PC9" localSheetId="7">#REF!</definedName>
    <definedName name="___PC9" localSheetId="0">#REF!</definedName>
    <definedName name="___PC9">#REF!</definedName>
    <definedName name="___pc900" localSheetId="2">#REF!</definedName>
    <definedName name="___pc900" localSheetId="7">#REF!</definedName>
    <definedName name="___pc900" localSheetId="0">#REF!</definedName>
    <definedName name="___pc900">#REF!</definedName>
    <definedName name="___pla4">[12]DATA_PRG!$H$269</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 localSheetId="2">#REF!</definedName>
    <definedName name="___pv2" localSheetId="7">#REF!</definedName>
    <definedName name="___pv2" localSheetId="0">#REF!</definedName>
    <definedName name="___pv2">#REF!</definedName>
    <definedName name="___rr3">[7]v!$A$2:$E$51</definedName>
    <definedName name="___rrr1">[7]r!$B$1:$I$145</definedName>
    <definedName name="___RT5565" localSheetId="2">#REF!</definedName>
    <definedName name="___RT5565" localSheetId="7">#REF!</definedName>
    <definedName name="___RT5565" localSheetId="0">#REF!</definedName>
    <definedName name="___RT5565">#REF!</definedName>
    <definedName name="___S12">NA()</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 localSheetId="2">#REF!</definedName>
    <definedName name="___var1" localSheetId="7">#REF!</definedName>
    <definedName name="___var1" localSheetId="0">#REF!</definedName>
    <definedName name="___var1">#REF!</definedName>
    <definedName name="___var4" localSheetId="2">#REF!</definedName>
    <definedName name="___var4" localSheetId="7">#REF!</definedName>
    <definedName name="___var4" localSheetId="0">#REF!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[20]HDPE!$L$30</definedName>
    <definedName name="___xh2258">NA()</definedName>
    <definedName name="___xh25010">NA()</definedName>
    <definedName name="___xh2504">NA()</definedName>
    <definedName name="___xh2506">[20]HDPE!$M$30</definedName>
    <definedName name="___xh2508">NA()</definedName>
    <definedName name="___xh28010">NA()</definedName>
    <definedName name="___xh2804">NA()</definedName>
    <definedName name="___xh2806">[20]HDPE!$N$30</definedName>
    <definedName name="___xh2808">NA()</definedName>
    <definedName name="___xh31510">NA()</definedName>
    <definedName name="___xh3154">NA()</definedName>
    <definedName name="___xh3156">[20]HDPE!$O$30</definedName>
    <definedName name="___xh3158">NA()</definedName>
    <definedName name="___xh3554">NA()</definedName>
    <definedName name="___xh3556">NA()</definedName>
    <definedName name="___xh6310">NA()</definedName>
    <definedName name="___xh634">[20]HDPE!$C$16</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[20]DI!$C$37</definedName>
    <definedName name="___xk7150">[20]DI!$D$37</definedName>
    <definedName name="___xk7200">NA()</definedName>
    <definedName name="___xk7250">[20]DI!$F$37</definedName>
    <definedName name="___xk7300">[20]DI!$G$37</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[20]pvc!$F$61</definedName>
    <definedName name="___xp1104">[20]pvc!$F$31</definedName>
    <definedName name="___xp1106">[20]pvc!$F$46</definedName>
    <definedName name="___xp12510">NA()</definedName>
    <definedName name="___xp1254">[20]pvc!$G$31</definedName>
    <definedName name="___xp1256">[20]pvc!$G$46</definedName>
    <definedName name="___xp14010">[20]pvc!$H$61</definedName>
    <definedName name="___xp1404">[20]pvc!$H$31</definedName>
    <definedName name="___xp1406">[20]pvc!$H$46</definedName>
    <definedName name="___xp16010">NA()</definedName>
    <definedName name="___xp1604">[20]pvc!$I$31</definedName>
    <definedName name="___xp1606">[20]pvc!$I$46</definedName>
    <definedName name="___xp18010">NA()</definedName>
    <definedName name="___xp1804">[20]pvc!$J$31</definedName>
    <definedName name="___xp1806">[20]pvc!$J$46</definedName>
    <definedName name="___xp20010">NA()</definedName>
    <definedName name="___xp2004">NA()</definedName>
    <definedName name="___xp2006">[20]pvc!$K$46</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[20]pvc!$C$61</definedName>
    <definedName name="___xp634">NA()</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 localSheetId="2">#REF!</definedName>
    <definedName name="__AUX1" localSheetId="7">#REF!</definedName>
    <definedName name="__AUX1" localSheetId="0">#REF!</definedName>
    <definedName name="__AUX1">#REF!</definedName>
    <definedName name="__AUX111">[31]bom!$R$2</definedName>
    <definedName name="__aux2" localSheetId="2">#REF!</definedName>
    <definedName name="__aux2" localSheetId="7">#REF!</definedName>
    <definedName name="__aux2" localSheetId="0">#REF!</definedName>
    <definedName name="__aux2">#REF!</definedName>
    <definedName name="__AUX3" localSheetId="2">#REF!</definedName>
    <definedName name="__AUX3" localSheetId="7">#REF!</definedName>
    <definedName name="__AUX3" localSheetId="0">#REF!</definedName>
    <definedName name="__AUX3">#REF!</definedName>
    <definedName name="__bla1">[1]leads!$H$7</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[14]DATA!$H$67</definedName>
    <definedName name="__CCW2">[14]DATA!$H$97</definedName>
    <definedName name="__cur1">[2]r!$F$30</definedName>
    <definedName name="__dem2">NA()</definedName>
    <definedName name="__df3">NA()</definedName>
    <definedName name="__er1" localSheetId="2">#REF!</definedName>
    <definedName name="__er1" localSheetId="7">#REF!</definedName>
    <definedName name="__er1" localSheetId="0">#REF!</definedName>
    <definedName name="__er1">#REF!</definedName>
    <definedName name="__ewe1">NA()</definedName>
    <definedName name="__f1">NA()</definedName>
    <definedName name="__G120907" localSheetId="2">[32]Data!#REF!</definedName>
    <definedName name="__G120907" localSheetId="7">[32]Data!#REF!</definedName>
    <definedName name="__G120907" localSheetId="0">[32]Data!#REF!</definedName>
    <definedName name="__G120907">[32]Data!#REF!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 localSheetId="2">#REF!</definedName>
    <definedName name="__hpm1" localSheetId="7">#REF!</definedName>
    <definedName name="__hpm1" localSheetId="0">#REF!</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1">NA()</definedName>
    <definedName name="__KC139">NA()</definedName>
    <definedName name="__KC580">NA()</definedName>
    <definedName name="__knr2" localSheetId="2">#REF!</definedName>
    <definedName name="__knr2" localSheetId="7">#REF!</definedName>
    <definedName name="__knr2" localSheetId="0">#REF!</definedName>
    <definedName name="__knr2">#REF!</definedName>
    <definedName name="__KNR3">NA()</definedName>
    <definedName name="__l1">[3]leads!$A$3:$E$108</definedName>
    <definedName name="__l12" localSheetId="2">#REF!</definedName>
    <definedName name="__l12" localSheetId="7">#REF!</definedName>
    <definedName name="__l12" localSheetId="0">#REF!</definedName>
    <definedName name="__l12">#REF!</definedName>
    <definedName name="__l2">[2]r!$F$29</definedName>
    <definedName name="__l3" localSheetId="2">#REF!</definedName>
    <definedName name="__l3" localSheetId="7">#REF!</definedName>
    <definedName name="__l3" localSheetId="0">#REF!</definedName>
    <definedName name="__l3">#REF!</definedName>
    <definedName name="__l4">[4]Sheet1!$W$2:$Y$103</definedName>
    <definedName name="__l5" localSheetId="2">#REF!</definedName>
    <definedName name="__l5" localSheetId="7">#REF!</definedName>
    <definedName name="__l5" localSheetId="0">#REF!</definedName>
    <definedName name="__l5">#REF!</definedName>
    <definedName name="__l6">[2]r!$F$4</definedName>
    <definedName name="__l7">[5]r!$F$4</definedName>
    <definedName name="__l8">[2]r!$F$2</definedName>
    <definedName name="__l9">[2]r!$F$3</definedName>
    <definedName name="__lcn1" localSheetId="2">#REF!</definedName>
    <definedName name="__lcn1" localSheetId="7">#REF!</definedName>
    <definedName name="__lcn1" localSheetId="0">#REF!</definedName>
    <definedName name="__lcn1">#REF!</definedName>
    <definedName name="__LJ6">[14]DATA!$H$245</definedName>
    <definedName name="__lj600">NA()</definedName>
    <definedName name="__lj900">NA()</definedName>
    <definedName name="__LL3">NA()</definedName>
    <definedName name="__lm1">NA()</definedName>
    <definedName name="__LSO24">"[14]lead!#ref!"</definedName>
    <definedName name="__ma1">'[26]C-data'!$F$6</definedName>
    <definedName name="__ma2">NA()</definedName>
    <definedName name="__me12" localSheetId="2">'[23]Lead statement'!#REF!</definedName>
    <definedName name="__me12" localSheetId="7">'[23]Lead statement'!#REF!</definedName>
    <definedName name="__me12">'[23]Lead statement'!#REF!</definedName>
    <definedName name="__me20">'[33]Lead statement'!$P$13</definedName>
    <definedName name="__me40">'[33]Lead statement'!$P$14</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[6]r!$F$4</definedName>
    <definedName name="__mm1000">NA()</definedName>
    <definedName name="__mm11">[2]r!$F$4</definedName>
    <definedName name="__mm111">[5]r!$F$4</definedName>
    <definedName name="__mm20">NA()</definedName>
    <definedName name="__mm40">NA()</definedName>
    <definedName name="__mm600">NA()</definedName>
    <definedName name="__mm800">NA()</definedName>
    <definedName name="__MS6">[34]MRATES!$T$17</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[34]MRATES!$T$26</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 localSheetId="2">#REF!</definedName>
    <definedName name="__pc2" localSheetId="7">#REF!</definedName>
    <definedName name="__pc2" localSheetId="0">#REF!</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[12]DATA_PRG!$H$269</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 localSheetId="2">#REF!</definedName>
    <definedName name="__pv2" localSheetId="7">#REF!</definedName>
    <definedName name="__pv2" localSheetId="0">#REF!</definedName>
    <definedName name="__pv2">#REF!</definedName>
    <definedName name="__QS25">[29]MRATES!$G$16</definedName>
    <definedName name="__QS40">[29]MRATES!$G$17</definedName>
    <definedName name="__rr3">[7]v!$A$2:$E$51</definedName>
    <definedName name="__rrr1">[7]r!$B$1:$I$145</definedName>
    <definedName name="__RS300">NA()</definedName>
    <definedName name="__RT5565" localSheetId="2">#REF!</definedName>
    <definedName name="__RT5565" localSheetId="7">#REF!</definedName>
    <definedName name="__RT5565" localSheetId="0">#REF!</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[13]Sheet1!$C$18</definedName>
    <definedName name="__SP16">[13]Sheet1!$C$24</definedName>
    <definedName name="__SP7">[13]Sheet1!$C$15</definedName>
    <definedName name="__SPO79">NA()</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 localSheetId="2">#REF!</definedName>
    <definedName name="__sw1" localSheetId="7">#REF!</definedName>
    <definedName name="__sw1" localSheetId="0">#REF!</definedName>
    <definedName name="__sw1">#REF!</definedName>
    <definedName name="__TB2" localSheetId="7">'[35]SPT vs PHI'!$B$2:$C$65</definedName>
    <definedName name="__TB2">'[36]SPT vs PHI'!$B$2:$C$65</definedName>
    <definedName name="__tw2">'[26]C-data'!$F$90</definedName>
    <definedName name="__us1" localSheetId="2">#REF!</definedName>
    <definedName name="__us1" localSheetId="7">#REF!</definedName>
    <definedName name="__us1" localSheetId="0">#REF!</definedName>
    <definedName name="__us1">#REF!</definedName>
    <definedName name="__var1" localSheetId="2">#REF!</definedName>
    <definedName name="__var1" localSheetId="7">#REF!</definedName>
    <definedName name="__var1" localSheetId="0">#REF!</definedName>
    <definedName name="__var1">#REF!</definedName>
    <definedName name="__var4" localSheetId="2">#REF!</definedName>
    <definedName name="__var4" localSheetId="7">#REF!</definedName>
    <definedName name="__var4" localSheetId="0">#REF!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[20]HDPE!$L$30</definedName>
    <definedName name="__xh2258">NA()</definedName>
    <definedName name="__xh25010">NA()</definedName>
    <definedName name="__xh2504">NA()</definedName>
    <definedName name="__xh2506">[20]HDPE!$M$30</definedName>
    <definedName name="__xh2508">NA()</definedName>
    <definedName name="__xh28010">NA()</definedName>
    <definedName name="__xh2804">NA()</definedName>
    <definedName name="__xh2806">[20]HDPE!$N$30</definedName>
    <definedName name="__xh2808">NA()</definedName>
    <definedName name="__xh31510">NA()</definedName>
    <definedName name="__xh3154">NA()</definedName>
    <definedName name="__xh3156">[20]HDPE!$O$30</definedName>
    <definedName name="__xh3158">NA()</definedName>
    <definedName name="__xh3554">NA()</definedName>
    <definedName name="__xh3556">NA()</definedName>
    <definedName name="__xh6310">NA()</definedName>
    <definedName name="__xh634">[20]HDPE!$C$16</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[37]HDPE!$L$30</definedName>
    <definedName name="__xk7100">[20]DI!$C$37</definedName>
    <definedName name="__xk7150">[20]DI!$D$37</definedName>
    <definedName name="__xk7200">NA()</definedName>
    <definedName name="__xk7250">[20]DI!$F$37</definedName>
    <definedName name="__xk7300">[20]DI!$G$37</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[20]pvc!$F$61</definedName>
    <definedName name="__xp1104">[20]pvc!$F$31</definedName>
    <definedName name="__xp1106">[20]pvc!$F$46</definedName>
    <definedName name="__xp12510">NA()</definedName>
    <definedName name="__xp1254">[20]pvc!$G$31</definedName>
    <definedName name="__xp1256">[20]pvc!$G$46</definedName>
    <definedName name="__xp14010">[20]pvc!$H$61</definedName>
    <definedName name="__xp1404">[20]pvc!$H$31</definedName>
    <definedName name="__xp1406">[20]pvc!$H$46</definedName>
    <definedName name="__xp16010">NA()</definedName>
    <definedName name="__xp1604">[20]pvc!$I$31</definedName>
    <definedName name="__xp1606">[20]pvc!$I$46</definedName>
    <definedName name="__xp18010">NA()</definedName>
    <definedName name="__xp1804">[20]pvc!$J$31</definedName>
    <definedName name="__xp1806">[20]pvc!$J$46</definedName>
    <definedName name="__xp20010">NA()</definedName>
    <definedName name="__xp2004">NA()</definedName>
    <definedName name="__xp2006">[20]pvc!$K$46</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[20]pvc!$C$61</definedName>
    <definedName name="__xp634">NA()</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NA()</definedName>
    <definedName name="_0_10">NA()</definedName>
    <definedName name="_055">NA()</definedName>
    <definedName name="_0knrothpfinal" localSheetId="2">#REF!</definedName>
    <definedName name="_0knrothpfinal" localSheetId="7">#REF!</definedName>
    <definedName name="_0knrothpfinal" localSheetId="0">#REF!</definedName>
    <definedName name="_0knrothpfinal">#REF!</definedName>
    <definedName name="_1__Bitumen_pressure">[38]Usage!$C$11</definedName>
    <definedName name="_1_1">NA()</definedName>
    <definedName name="_10_mm">NA()</definedName>
    <definedName name="_1000_mm_diameter">NA()</definedName>
    <definedName name="_12_mm">NA()</definedName>
    <definedName name="_1220_mm_diameter">NA()</definedName>
    <definedName name="_13">NA()</definedName>
    <definedName name="_150_mm_thickness">'[38]Common '!$D$294</definedName>
    <definedName name="_2_and_3" localSheetId="2">'[39]Estimate '!#REF!</definedName>
    <definedName name="_2_and_3" localSheetId="7">'[39]Estimate '!#REF!</definedName>
    <definedName name="_2_and_3">'[39]Estimate '!#REF!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localSheetId="2" hidden="1">'[40]final abstract'!#REF!</definedName>
    <definedName name="_3" localSheetId="7" hidden="1">'[40]final abstract'!#REF!</definedName>
    <definedName name="_3" hidden="1">'[40]final abstract'!#REF!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'[38]Common '!$D$287</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[31]bom!$R$2</definedName>
    <definedName name="_aux2" localSheetId="2">#REF!</definedName>
    <definedName name="_aux2" localSheetId="7">#REF!</definedName>
    <definedName name="_aux2" localSheetId="0">#REF!</definedName>
    <definedName name="_aux2">#REF!</definedName>
    <definedName name="_AUX3" localSheetId="2">#REF!</definedName>
    <definedName name="_AUX3" localSheetId="7">#REF!</definedName>
    <definedName name="_AUX3" localSheetId="0">#REF!</definedName>
    <definedName name="_AUX3">#REF!</definedName>
    <definedName name="_b">NA()</definedName>
    <definedName name="_bla1">[1]leads!$H$7</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[9]DATA!$H$67</definedName>
    <definedName name="_CCW2">[9]DATA!$H$97</definedName>
    <definedName name="_CD2">NA()</definedName>
    <definedName name="_CEM">NA()</definedName>
    <definedName name="_ceramic">NA()</definedName>
    <definedName name="_cir">[41]Cover!$E$27</definedName>
    <definedName name="_COL10">NA()</definedName>
    <definedName name="_COL101">NA()</definedName>
    <definedName name="_COL11">NA()</definedName>
    <definedName name="_COL111">NA()</definedName>
    <definedName name="_cp">NA()</definedName>
    <definedName name="_Ctr10">NA()</definedName>
    <definedName name="_cur1">[2]r!$F$30</definedName>
    <definedName name="_CY53__">NA()</definedName>
    <definedName name="_CY53___10">NA()</definedName>
    <definedName name="_dadoing">NA()</definedName>
    <definedName name="_df3">NA()</definedName>
    <definedName name="_div">[41]Cover!$E$28</definedName>
    <definedName name="_E02" localSheetId="7">[42]mlead!$C$8</definedName>
    <definedName name="_E02" localSheetId="0">[42]mlead!$C$8</definedName>
    <definedName name="_E02">[42]mlead!$C$8</definedName>
    <definedName name="_E05" localSheetId="7">[43]mlead!$C$11</definedName>
    <definedName name="_E05" localSheetId="0">[43]mlead!$C$11</definedName>
    <definedName name="_E05">[43]mlead!$C$11</definedName>
    <definedName name="_E12" localSheetId="7">[42]mlead!$C$18</definedName>
    <definedName name="_E12" localSheetId="0">[42]mlead!$C$18</definedName>
    <definedName name="_E12">[42]mlead!$C$18</definedName>
    <definedName name="_E29" localSheetId="2">#REF!</definedName>
    <definedName name="_E29" localSheetId="7">#REF!</definedName>
    <definedName name="_E29" localSheetId="0">#REF!</definedName>
    <definedName name="_E29">#REF!</definedName>
    <definedName name="_E38" localSheetId="2">#REF!</definedName>
    <definedName name="_E38" localSheetId="7">#REF!</definedName>
    <definedName name="_E38" localSheetId="0">#REF!</definedName>
    <definedName name="_E38">#REF!</definedName>
    <definedName name="_emulsion">NA()</definedName>
    <definedName name="_er1">NA()</definedName>
    <definedName name="_ewe1" localSheetId="2">#REF!</definedName>
    <definedName name="_ewe1" localSheetId="7">#REF!</definedName>
    <definedName name="_ewe1" localSheetId="0">#REF!</definedName>
    <definedName name="_ewe1">#REF!</definedName>
    <definedName name="_exc1">NA()</definedName>
    <definedName name="_exc11">NA()</definedName>
    <definedName name="_exc2">NA()</definedName>
    <definedName name="_EXC3">NA()</definedName>
    <definedName name="_EXC4">NA()</definedName>
    <definedName name="_f1">NA()</definedName>
    <definedName name="_Fill" localSheetId="2" hidden="1">'[40]final abstract'!#REF!</definedName>
    <definedName name="_Fill" localSheetId="7" hidden="1">'[40]final abstract'!#REF!</definedName>
    <definedName name="_Fill" localSheetId="0" hidden="1">'[40]final abstract'!#REF!</definedName>
    <definedName name="_Fill" hidden="1">'[40]final abstract'!#REF!</definedName>
    <definedName name="_xlnm._FilterDatabase" localSheetId="8" hidden="1">EQP_List!$D$1:$D$48</definedName>
    <definedName name="_xlnm._FilterDatabase" localSheetId="1" hidden="1">'Revised Estimate-SECTIONS'!$A$4:$AF$143</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 localSheetId="2">[25]Data!#REF!</definedName>
    <definedName name="_G120907" localSheetId="7">[25]Data!#REF!</definedName>
    <definedName name="_G120907" localSheetId="0">[25]Data!#REF!</definedName>
    <definedName name="_G120907">[25]Data!#REF!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 localSheetId="2">#REF!</definedName>
    <definedName name="_hab1" localSheetId="7">#REF!</definedName>
    <definedName name="_hab1" localSheetId="0">#REF!</definedName>
    <definedName name="_hab1">#REF!</definedName>
    <definedName name="_hpm1" localSheetId="2">#REF!</definedName>
    <definedName name="_hpm1" localSheetId="7">#REF!</definedName>
    <definedName name="_hpm1" localSheetId="0">#REF!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J">NA()</definedName>
    <definedName name="_ja">"[83]labour!#ref!"</definedName>
    <definedName name="_JCR23">NA()</definedName>
    <definedName name="_k1">NA()</definedName>
    <definedName name="_KC139">NA()</definedName>
    <definedName name="_KC580">NA()</definedName>
    <definedName name="_Key1" localSheetId="2" hidden="1">#REF!</definedName>
    <definedName name="_Key1" localSheetId="7" hidden="1">#REF!</definedName>
    <definedName name="_Key1" localSheetId="0" hidden="1">#REF!</definedName>
    <definedName name="_Key1" hidden="1">#REF!</definedName>
    <definedName name="_knr2" localSheetId="2">#REF!</definedName>
    <definedName name="_knr2" localSheetId="7">#REF!</definedName>
    <definedName name="_knr2" localSheetId="0">#REF!</definedName>
    <definedName name="_knr2">#REF!</definedName>
    <definedName name="_knr3">NA()</definedName>
    <definedName name="_L_BX">NA()</definedName>
    <definedName name="_L_CX">NA()</definedName>
    <definedName name="_l1">[3]leads!$A$3:$E$108</definedName>
    <definedName name="_l12" localSheetId="2">#REF!</definedName>
    <definedName name="_l12" localSheetId="7">#REF!</definedName>
    <definedName name="_l12" localSheetId="0">#REF!</definedName>
    <definedName name="_l12">#REF!</definedName>
    <definedName name="_l2">[2]r!$F$29</definedName>
    <definedName name="_l3" localSheetId="2">#REF!</definedName>
    <definedName name="_l3" localSheetId="7">#REF!</definedName>
    <definedName name="_l3" localSheetId="0">#REF!</definedName>
    <definedName name="_l3">#REF!</definedName>
    <definedName name="_l4">[4]Sheet1!$W$2:$Y$103</definedName>
    <definedName name="_l5" localSheetId="2">#REF!</definedName>
    <definedName name="_l5" localSheetId="7">#REF!</definedName>
    <definedName name="_l5" localSheetId="0">#REF!</definedName>
    <definedName name="_l5">#REF!</definedName>
    <definedName name="_l6">[2]r!$F$4</definedName>
    <definedName name="_l7">[5]r!$F$4</definedName>
    <definedName name="_l8">[2]r!$F$2</definedName>
    <definedName name="_l9">[2]r!$F$3</definedName>
    <definedName name="_LC1">"[84]labour!#ref!"</definedName>
    <definedName name="_LC2">"[84]labour!#ref!"</definedName>
    <definedName name="_lcn1" localSheetId="2">#REF!</definedName>
    <definedName name="_lcn1" localSheetId="7">#REF!</definedName>
    <definedName name="_lcn1" localSheetId="0">#REF!</definedName>
    <definedName name="_lcn1">#REF!</definedName>
    <definedName name="_LEAD">[44]RMR!$D$31</definedName>
    <definedName name="_LJ6">[9]DATA!$H$245</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 localSheetId="7">[42]mlead!$D$23</definedName>
    <definedName name="_M17" localSheetId="0">[42]mlead!$D$23</definedName>
    <definedName name="_M17">[42]mlead!$D$23</definedName>
    <definedName name="_M38" localSheetId="7">[42]mlead!$D$44</definedName>
    <definedName name="_M38" localSheetId="0">[42]mlead!$D$44</definedName>
    <definedName name="_M38">[42]mlead!$D$44</definedName>
    <definedName name="_M55">NA()</definedName>
    <definedName name="_M67" localSheetId="7">[43]mlead!$D$73</definedName>
    <definedName name="_M67" localSheetId="0">[43]mlead!$D$73</definedName>
    <definedName name="_M67">[43]mlead!$D$73</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 localSheetId="2">'[45]Lead statement'!#REF!</definedName>
    <definedName name="_me12" localSheetId="7">'[45]Lead statement'!#REF!</definedName>
    <definedName name="_me12" localSheetId="0">'[45]Lead statement'!#REF!</definedName>
    <definedName name="_me12">'[45]Lead statement'!#REF!</definedName>
    <definedName name="_me15" localSheetId="2">'[46]Lead statement'!#REF!</definedName>
    <definedName name="_me15" localSheetId="7">'[46]Lead statement'!#REF!</definedName>
    <definedName name="_me15" localSheetId="0">'[46]Lead statement'!#REF!</definedName>
    <definedName name="_me15">'[46]Lead statement'!#REF!</definedName>
    <definedName name="_me20">'[47]Lead statement'!$P$12</definedName>
    <definedName name="_me40">'[47]Lead statement'!$P$13</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[6]r!$F$4</definedName>
    <definedName name="_mm1000">NA()</definedName>
    <definedName name="_mm1001">NA()</definedName>
    <definedName name="_mm11">[2]r!$F$4</definedName>
    <definedName name="_mm111">[5]r!$F$4</definedName>
    <definedName name="_mm20">NA()</definedName>
    <definedName name="_mm40">NA()</definedName>
    <definedName name="_mm600">NA()</definedName>
    <definedName name="_mm800">NA()</definedName>
    <definedName name="_MS6">[29]MRATES!$P$50</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 localSheetId="2">'[48]Lead statement'!#REF!</definedName>
    <definedName name="_ne10" localSheetId="7">'[48]Lead statement'!#REF!</definedName>
    <definedName name="_ne10">'[48]Lead statement'!#REF!</definedName>
    <definedName name="_New1" localSheetId="2">[49]data!#REF!</definedName>
    <definedName name="_New1" localSheetId="7">[49]data!#REF!</definedName>
    <definedName name="_New1" localSheetId="0">[49]data!#REF!</definedName>
    <definedName name="_New1">[49]data!#REF!</definedName>
    <definedName name="_NW">[50]Cover!$C$8</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[34]MRATES!$T$26</definedName>
    <definedName name="_OQUA">NA()</definedName>
    <definedName name="_Order1" hidden="1">255</definedName>
    <definedName name="_p">NA()</definedName>
    <definedName name="_p_10">NA()</definedName>
    <definedName name="_p5">NA()</definedName>
    <definedName name="_pa1">'[26]C-data'!$F$12</definedName>
    <definedName name="_pa2">'[26]C-data'!$F$13</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 localSheetId="2">#REF!</definedName>
    <definedName name="_pc2" localSheetId="7">#REF!</definedName>
    <definedName name="_pc2" localSheetId="0">#REF!</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 localSheetId="2">[51]mlead!#REF!</definedName>
    <definedName name="_pipe_con_500" localSheetId="7">[51]mlead!#REF!</definedName>
    <definedName name="_pipe_con_500" localSheetId="0">[51]mlead!#REF!</definedName>
    <definedName name="_pipe_con_500">[51]mlead!#REF!</definedName>
    <definedName name="_pipe_con_700" localSheetId="2">[51]mlead!#REF!</definedName>
    <definedName name="_pipe_con_700" localSheetId="7">[51]mlead!#REF!</definedName>
    <definedName name="_pipe_con_700" localSheetId="0">[51]mlead!#REF!</definedName>
    <definedName name="_pipe_con_700">[51]mlead!#REF!</definedName>
    <definedName name="_pipe_ic_1100" localSheetId="2">[51]mlead!#REF!</definedName>
    <definedName name="_pipe_ic_1100" localSheetId="7">[51]mlead!#REF!</definedName>
    <definedName name="_pipe_ic_1100" localSheetId="0">[51]mlead!#REF!</definedName>
    <definedName name="_pipe_ic_1100">[51]mlead!#REF!</definedName>
    <definedName name="_pipe_ic_500" localSheetId="2">[51]mlead!#REF!</definedName>
    <definedName name="_pipe_ic_500" localSheetId="7">[51]mlead!#REF!</definedName>
    <definedName name="_pipe_ic_500" localSheetId="0">[51]mlead!#REF!</definedName>
    <definedName name="_pipe_ic_500">[51]mlead!#REF!</definedName>
    <definedName name="_pipe_ic_700" localSheetId="2">[51]mlead!#REF!</definedName>
    <definedName name="_pipe_ic_700" localSheetId="7">[51]mlead!#REF!</definedName>
    <definedName name="_pipe_ic_700" localSheetId="0">[51]mlead!#REF!</definedName>
    <definedName name="_pipe_ic_700">[51]mlead!#REF!</definedName>
    <definedName name="_PL">NA()</definedName>
    <definedName name="_pla4">[12]DATA_PRG!$H$269</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 localSheetId="2">#REF!</definedName>
    <definedName name="_pv2" localSheetId="7">#REF!</definedName>
    <definedName name="_pv2" localSheetId="0">#REF!</definedName>
    <definedName name="_pv2">#REF!</definedName>
    <definedName name="_Q">NA()</definedName>
    <definedName name="_QS25">[29]MRATES!$G$16</definedName>
    <definedName name="_QS40">[29]MRATES!$G$17</definedName>
    <definedName name="_QUA">NA()</definedName>
    <definedName name="_QUA_RABBISH">NA()</definedName>
    <definedName name="_r">NA()</definedName>
    <definedName name="_r_10">NA()</definedName>
    <definedName name="_rabbit">NA()</definedName>
    <definedName name="_RNN1">"[101]column!#ref!"</definedName>
    <definedName name="_rr3">[7]v!$A$2:$E$51</definedName>
    <definedName name="_rrr1">[7]r!$B$1:$I$145</definedName>
    <definedName name="_RS300">NA()</definedName>
    <definedName name="_RT5565" localSheetId="2">#REF!</definedName>
    <definedName name="_RT5565" localSheetId="7">#REF!</definedName>
    <definedName name="_RT5565" localSheetId="0">#REF!</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 localSheetId="2">#REF!</definedName>
    <definedName name="_S" localSheetId="7">#REF!</definedName>
    <definedName name="_S" localSheetId="0">#REF!</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'[26]C-data'!$F$45</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[13]Sheet1!$C$18</definedName>
    <definedName name="_SP16">[13]Sheet1!$C$24</definedName>
    <definedName name="_SP7">[13]Sheet1!$C$15</definedName>
    <definedName name="_SPO79">NA()</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 localSheetId="2">#REF!</definedName>
    <definedName name="_sw1" localSheetId="7">#REF!</definedName>
    <definedName name="_sw1" localSheetId="0">#REF!</definedName>
    <definedName name="_sw1">#REF!</definedName>
    <definedName name="_t1">NA()</definedName>
    <definedName name="_t2">NA()</definedName>
    <definedName name="_tab1">NA()</definedName>
    <definedName name="_th_week_water_transp_habs" localSheetId="2">#REF!</definedName>
    <definedName name="_th_week_water_transp_habs" localSheetId="7">#REF!</definedName>
    <definedName name="_th_week_water_transp_habs" localSheetId="0">#REF!</definedName>
    <definedName name="_th_week_water_transp_habs">#REF!</definedName>
    <definedName name="_tk1">NA()</definedName>
    <definedName name="_tw2">NA()</definedName>
    <definedName name="_upa4">"[104]upa!$i$1:$m$65536"</definedName>
    <definedName name="_us1">NA()</definedName>
    <definedName name="_var1" localSheetId="2">#REF!</definedName>
    <definedName name="_var1" localSheetId="7">#REF!</definedName>
    <definedName name="_var1" localSheetId="0">#REF!</definedName>
    <definedName name="_var1">#REF!</definedName>
    <definedName name="_var4" localSheetId="2">#REF!</definedName>
    <definedName name="_var4" localSheetId="7">#REF!</definedName>
    <definedName name="_var4" localSheetId="0">#REF!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[20]HDPE!$L$30</definedName>
    <definedName name="_xh2258">NA()</definedName>
    <definedName name="_xh25010">NA()</definedName>
    <definedName name="_xh2504">NA()</definedName>
    <definedName name="_xh2506">[20]HDPE!$M$30</definedName>
    <definedName name="_xh2508">NA()</definedName>
    <definedName name="_xh28010">NA()</definedName>
    <definedName name="_xh2804">NA()</definedName>
    <definedName name="_xh2806">[20]HDPE!$N$30</definedName>
    <definedName name="_xh2808">NA()</definedName>
    <definedName name="_xh31510">NA()</definedName>
    <definedName name="_xh3154">NA()</definedName>
    <definedName name="_xh3156">[20]HDPE!$O$30</definedName>
    <definedName name="_xh3158">NA()</definedName>
    <definedName name="_xh3554">NA()</definedName>
    <definedName name="_xh3556">NA()</definedName>
    <definedName name="_xh6310">NA()</definedName>
    <definedName name="_xh634">[20]HDPE!$C$16</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[37]HDPE!$L$30</definedName>
    <definedName name="_xk7100">[20]DI!$C$37</definedName>
    <definedName name="_xk7150">[20]DI!$D$37</definedName>
    <definedName name="_xk7200">NA()</definedName>
    <definedName name="_xk7250">[20]DI!$F$37</definedName>
    <definedName name="_xk7300">[20]DI!$G$37</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[20]pvc!$F$61</definedName>
    <definedName name="_xp1104">[20]pvc!$F$31</definedName>
    <definedName name="_xp1106">[20]pvc!$F$46</definedName>
    <definedName name="_xp12510">NA()</definedName>
    <definedName name="_xp1254">[20]pvc!$G$31</definedName>
    <definedName name="_xp1256">[20]pvc!$G$46</definedName>
    <definedName name="_xp14010">[20]pvc!$H$61</definedName>
    <definedName name="_xp1404">[20]pvc!$H$31</definedName>
    <definedName name="_xp1406">[20]pvc!$H$46</definedName>
    <definedName name="_xp16010">NA()</definedName>
    <definedName name="_xp1604">[20]pvc!$I$31</definedName>
    <definedName name="_xp1606">[20]pvc!$I$46</definedName>
    <definedName name="_xp18010">NA()</definedName>
    <definedName name="_xp1804">[20]pvc!$J$31</definedName>
    <definedName name="_xp1806">[20]pvc!$J$46</definedName>
    <definedName name="_xp20010">NA()</definedName>
    <definedName name="_xp2004">NA()</definedName>
    <definedName name="_xp2006">[20]pvc!$K$46</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[20]pvc!$C$61</definedName>
    <definedName name="_xp634">NA()</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_Y1">NA()</definedName>
    <definedName name="_Y2">NA()</definedName>
    <definedName name="_Y3">NA()</definedName>
    <definedName name="a" localSheetId="2">#REF!</definedName>
    <definedName name="a" localSheetId="7">#REF!</definedName>
    <definedName name="a" localSheetId="0">#REF!</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localSheetId="2" hidden="1">'[40]final abstract'!#REF!</definedName>
    <definedName name="aa" localSheetId="7" hidden="1">'[40]final abstract'!#REF!</definedName>
    <definedName name="aa" localSheetId="0" hidden="1">'[40]final abstract'!#REF!</definedName>
    <definedName name="aa" hidden="1">'[40]final abstract'!#REF!</definedName>
    <definedName name="AAA" localSheetId="2">[52]Data.F8.BTR!#REF!</definedName>
    <definedName name="AAA" localSheetId="7">[52]Data.F8.BTR!#REF!</definedName>
    <definedName name="AAA" localSheetId="0">[52]Data.F8.BTR!#REF!</definedName>
    <definedName name="AAA">[52]Data.F8.BTR!#REF!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 localSheetId="2">#REF!</definedName>
    <definedName name="aadf" localSheetId="7">#REF!</definedName>
    <definedName name="aadf" localSheetId="0">#REF!</definedName>
    <definedName name="aadf">#REF!</definedName>
    <definedName name="aastrb">NA()</definedName>
    <definedName name="aat">NA()</definedName>
    <definedName name="aawa" localSheetId="2">#REF!</definedName>
    <definedName name="aawa" localSheetId="7">#REF!</definedName>
    <definedName name="aawa" localSheetId="0">#REF!</definedName>
    <definedName name="aawa">#REF!</definedName>
    <definedName name="ab" localSheetId="2">#REF!</definedName>
    <definedName name="ab" localSheetId="7">#REF!</definedName>
    <definedName name="ab" localSheetId="0">#REF!</definedName>
    <definedName name="ab">#REF!</definedName>
    <definedName name="Abbbbb">NA()</definedName>
    <definedName name="ABC">NA()</definedName>
    <definedName name="abcdes">NA()</definedName>
    <definedName name="abf">NA()</definedName>
    <definedName name="ABM">NA()</definedName>
    <definedName name="abs" localSheetId="2">#REF!</definedName>
    <definedName name="abs" localSheetId="7">#REF!</definedName>
    <definedName name="abs" localSheetId="0">#REF!</definedName>
    <definedName name="abs">#REF!</definedName>
    <definedName name="ABSTRACT">NA()</definedName>
    <definedName name="ABSTRUCT">NA()</definedName>
    <definedName name="AC">NA()</definedName>
    <definedName name="AC_C">[53]wh_data_R!$D$264:$H$281</definedName>
    <definedName name="AC_CL">[53]wh_data_R!$D$263:$H$263</definedName>
    <definedName name="AC_CLL">[53]wh_data_R!$K$378:$M$381</definedName>
    <definedName name="AC_CLR">[53]wh_data!$L$35:$O$35</definedName>
    <definedName name="AC_CLS">[53]wh_data_R!$K$378:$K$381</definedName>
    <definedName name="AC_D_R">[53]CPHEEO!$BH$3:$BH$40</definedName>
    <definedName name="AC_DC">[53]wh_data_R!$A$36:$A$53</definedName>
    <definedName name="AC_DL_RANGE">[53]CPHEEO!$BE$3:$BE$16</definedName>
    <definedName name="AC_DR">[53]wh_data!$L$36:$L$53</definedName>
    <definedName name="AC_G">[53]wh_data_R!$AA$1440:$AA$1442</definedName>
    <definedName name="AC_P">[53]wh_data_R!$AB$1440:$AB$1442</definedName>
    <definedName name="AC_PIPES">'[54]PIPES BASIC RATES'!$A$223:$A$277</definedName>
    <definedName name="AC_RATES">[53]wh_data!$L$36:$O$53</definedName>
    <definedName name="ac_sheet">NA()</definedName>
    <definedName name="academic" localSheetId="2" hidden="1">'[40]final abstract'!#REF!</definedName>
    <definedName name="academic" localSheetId="7" hidden="1">'[40]final abstract'!#REF!</definedName>
    <definedName name="academic" hidden="1">'[40]final abstract'!#REF!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 localSheetId="2">#REF!</definedName>
    <definedName name="Address" localSheetId="7">#REF!</definedName>
    <definedName name="Address" localSheetId="0">#REF!</definedName>
    <definedName name="Address">#REF!</definedName>
    <definedName name="adfa">NA()</definedName>
    <definedName name="adfas" localSheetId="2">[55]Lead!#REF!</definedName>
    <definedName name="adfas" localSheetId="7">[55]Lead!#REF!</definedName>
    <definedName name="adfas" localSheetId="0">[55]Lead!#REF!</definedName>
    <definedName name="adfas">[55]Lead!#REF!</definedName>
    <definedName name="adfd">NA()</definedName>
    <definedName name="ADFDSFSD1111" localSheetId="2">#REF!</definedName>
    <definedName name="ADFDSFSD1111" localSheetId="7">#REF!</definedName>
    <definedName name="ADFDSFSD1111" localSheetId="0">#REF!</definedName>
    <definedName name="ADFDSFSD1111">#REF!</definedName>
    <definedName name="Admin__Building">NA()</definedName>
    <definedName name="admn_off">NA()</definedName>
    <definedName name="admn_site">NA()</definedName>
    <definedName name="adsa">NA()</definedName>
    <definedName name="adsf">NA()</definedName>
    <definedName name="ae">'[56]Specification report'!$I$160</definedName>
    <definedName name="ae.">'[56]Specification report'!$I$161</definedName>
    <definedName name="ae_">NA()</definedName>
    <definedName name="aea">NA()</definedName>
    <definedName name="AEE">NA()</definedName>
    <definedName name="AEW">NA()</definedName>
    <definedName name="AEW_FOR" localSheetId="2">'[51]abs road'!#REF!</definedName>
    <definedName name="AEW_FOR" localSheetId="7">'[51]abs road'!#REF!</definedName>
    <definedName name="AEW_FOR">'[51]abs road'!#REF!</definedName>
    <definedName name="AEW_SIDE" localSheetId="2">'[51]abs road'!#REF!</definedName>
    <definedName name="AEW_SIDE" localSheetId="7">'[51]abs road'!#REF!</definedName>
    <definedName name="AEW_SIDE">'[51]abs road'!#REF!</definedName>
    <definedName name="af">NA()</definedName>
    <definedName name="afb">"[122]process!#ref!"</definedName>
    <definedName name="ag">[12]DATA_PRG!$H$86</definedName>
    <definedName name="Aggregate">NA()</definedName>
    <definedName name="agl">NA()</definedName>
    <definedName name="AGRA_SHOULDERS" localSheetId="2">#REF!</definedName>
    <definedName name="AGRA_SHOULDERS" localSheetId="7">#REF!</definedName>
    <definedName name="AGRA_SHOULDERS" localSheetId="0">#REF!</definedName>
    <definedName name="AGRA_SHOULDERS">#REF!</definedName>
    <definedName name="AGSB" localSheetId="2">'[51]abs road'!#REF!</definedName>
    <definedName name="AGSB" localSheetId="7">'[51]abs road'!#REF!</definedName>
    <definedName name="AGSB" localSheetId="0">'[51]abs road'!#REF!</definedName>
    <definedName name="AGSB">'[51]abs road'!#REF!</definedName>
    <definedName name="ahdfla">NA()</definedName>
    <definedName name="ai">NA()</definedName>
    <definedName name="aii">NA()</definedName>
    <definedName name="Air_Compressor">NA()</definedName>
    <definedName name="airvalve">NA()</definedName>
    <definedName name="AIRVALVES">NA()</definedName>
    <definedName name="AlampurABCDCivil" localSheetId="2" hidden="1">'[40]final abstract'!#REF!</definedName>
    <definedName name="AlampurABCDCivil" localSheetId="0" hidden="1">'[40]final abstract'!#REF!</definedName>
    <definedName name="AlampurABCDCivil" hidden="1">'[40]final abstract'!#REF!</definedName>
    <definedName name="ald">NA()</definedName>
    <definedName name="ALDROPS">'[54]BASIC DATA'!$B$669:$B$677</definedName>
    <definedName name="ALLPIPE_TYPES">[53]CPHEEO!$AY$2:$BF$2</definedName>
    <definedName name="alw">NA()</definedName>
    <definedName name="AMOUNT">NA()</definedName>
    <definedName name="analysis">NA()</definedName>
    <definedName name="ANALYSIS_DATA">'[57]Bitumen trunk'!$BO$2:$DA$196</definedName>
    <definedName name="Aname" localSheetId="2">#REF!</definedName>
    <definedName name="Aname" localSheetId="7">#REF!</definedName>
    <definedName name="Aname" localSheetId="0">#REF!</definedName>
    <definedName name="Aname">#REF!</definedName>
    <definedName name="Anganwad">NA()</definedName>
    <definedName name="ann">NA()</definedName>
    <definedName name="anne">NA()</definedName>
    <definedName name="annealing">NA()</definedName>
    <definedName name="annealing1">NA()</definedName>
    <definedName name="ANNUAL_ELECTRICAL1_CHARGES">[53]CPHEEO!$J$13</definedName>
    <definedName name="ANNUAL_ELECTRICAL2_CHARGES">[53]CPHEEO!$L$13</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 localSheetId="2">[58]Lead!#REF!</definedName>
    <definedName name="AR" localSheetId="7">[58]Lead!#REF!</definedName>
    <definedName name="AR" localSheetId="0">[58]Lead!#REF!</definedName>
    <definedName name="AR">[58]Lead!#REF!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 localSheetId="2">[59]v!#REF!</definedName>
    <definedName name="as" localSheetId="7">[59]v!#REF!</definedName>
    <definedName name="as" localSheetId="0">[59]v!#REF!</definedName>
    <definedName name="as">[59]v!#REF!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 localSheetId="2">#REF!</definedName>
    <definedName name="ASCSD" localSheetId="7">#REF!</definedName>
    <definedName name="ASCSD" localSheetId="0">#REF!</definedName>
    <definedName name="ASCSD">#REF!</definedName>
    <definedName name="asd" localSheetId="2">[60]Data!#REF!</definedName>
    <definedName name="asd" localSheetId="7">[60]Data!#REF!</definedName>
    <definedName name="asd" localSheetId="0">[60]Data!#REF!</definedName>
    <definedName name="asd">[60]Data!#REF!</definedName>
    <definedName name="ASDBC">NA()</definedName>
    <definedName name="ASDF" localSheetId="7">{"'ridftotal'!$A$4:$S$27"}</definedName>
    <definedName name="ASDF">{"'ridftotal'!$A$4:$S$27"}</definedName>
    <definedName name="asdfs">NA()</definedName>
    <definedName name="asds">NA()</definedName>
    <definedName name="asdsdfsf">NA()</definedName>
    <definedName name="asf" localSheetId="2">#REF!</definedName>
    <definedName name="asf" localSheetId="7">#REF!</definedName>
    <definedName name="asf" localSheetId="0">#REF!</definedName>
    <definedName name="asf">#REF!</definedName>
    <definedName name="ASFDA" localSheetId="7">{"'ridftotal'!$A$4:$S$27"}</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[53]CPHEEO!$L$10</definedName>
    <definedName name="AVRCC">NA()</definedName>
    <definedName name="AWBM">NA()</definedName>
    <definedName name="AWBM2" localSheetId="2">#REF!</definedName>
    <definedName name="AWBM2" localSheetId="7">#REF!</definedName>
    <definedName name="AWBM2" localSheetId="0">#REF!</definedName>
    <definedName name="AWBM2">#REF!</definedName>
    <definedName name="AWBM3" localSheetId="2">#REF!</definedName>
    <definedName name="AWBM3" localSheetId="7">#REF!</definedName>
    <definedName name="AWBM3" localSheetId="0">#REF!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'[61]Bridge Data 2005-06'!$B$51</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 localSheetId="2">#REF!</definedName>
    <definedName name="bala" localSheetId="7">#REF!</definedName>
    <definedName name="bala" localSheetId="0">#REF!</definedName>
    <definedName name="bala">#REF!</definedName>
    <definedName name="banilad" localSheetId="7">[62]banilad!$A$1:$Z$1159</definedName>
    <definedName name="banilad">[63]banilad!$A$1:$Z$1159</definedName>
    <definedName name="bar_bender">NA()</definedName>
    <definedName name="basic">NA()</definedName>
    <definedName name="bb" localSheetId="2" hidden="1">'[40]final abstract'!#REF!</definedName>
    <definedName name="bb" localSheetId="7" hidden="1">'[40]final abstract'!#REF!</definedName>
    <definedName name="bb" hidden="1">'[40]final abstract'!#REF!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[38]Usage!$C$24</definedName>
    <definedName name="BITUMEN_TRUNK_ROAD_SECTIONS">'[57]Bitumen trunk'!$A$1:$L$198</definedName>
    <definedName name="bjlc">NA()</definedName>
    <definedName name="bkk">NA()</definedName>
    <definedName name="bl">NA()</definedName>
    <definedName name="BLA">NA()</definedName>
    <definedName name="BLAST">[29]MRATES!$J$16</definedName>
    <definedName name="blast1">[64]r!$F$29</definedName>
    <definedName name="blast2">[64]r!$F$29</definedName>
    <definedName name="BLAST3">[29]MRATES!$J$17</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[65]maya!$B$376:$B$381</definedName>
    <definedName name="boml">NA()</definedName>
    <definedName name="boml1">NA()</definedName>
    <definedName name="BOND600">[29]MRATES!$G$12</definedName>
    <definedName name="boo">NA()</definedName>
    <definedName name="boq" localSheetId="2">#REF!</definedName>
    <definedName name="boq" localSheetId="7">#REF!</definedName>
    <definedName name="boq" localSheetId="0">#REF!</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 localSheetId="2">#REF!</definedName>
    <definedName name="BOTTOMDOMEONETOSIX" localSheetId="7">#REF!</definedName>
    <definedName name="BOTTOMDOMEONETOSIX" localSheetId="0">#REF!</definedName>
    <definedName name="BOTTOMDOMEONETOSIX">#REF!</definedName>
    <definedName name="BOTTOMDOMESIXTOTHIRTEEN" localSheetId="2">#REF!</definedName>
    <definedName name="BOTTOMDOMESIXTOTHIRTEEN" localSheetId="7">#REF!</definedName>
    <definedName name="BOTTOMDOMESIXTOTHIRTEEN" localSheetId="0">#REF!</definedName>
    <definedName name="BOTTOMDOMESIXTOTHIRTEEN">#REF!</definedName>
    <definedName name="BOTTOMRINGGIRDERONETOSIX" localSheetId="2">#REF!</definedName>
    <definedName name="BOTTOMRINGGIRDERONETOSIX" localSheetId="7">#REF!</definedName>
    <definedName name="BOTTOMRINGGIRDERONETOSIX" localSheetId="0">#REF!</definedName>
    <definedName name="BOTTOMRINGGIRDERONETOSIX">#REF!</definedName>
    <definedName name="BOTTOMRINGGIRDERSEVENTOTHIRTEEN" localSheetId="2">#REF!</definedName>
    <definedName name="BOTTOMRINGGIRDERSEVENTOTHIRTEEN" localSheetId="7">#REF!</definedName>
    <definedName name="BOTTOMRINGGIRDERSEVENTOTHIRTEEN" localSheetId="0">#REF!</definedName>
    <definedName name="BOTTOMRINGGIRDERSEVENTOTHIRTEEN">#REF!</definedName>
    <definedName name="bp">NA()</definedName>
    <definedName name="bpr">NA()</definedName>
    <definedName name="br">'[33]Lead statement'!$P$20</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'[26]C-data'!$F$63</definedName>
    <definedName name="bs" localSheetId="2">#REF!</definedName>
    <definedName name="bs" localSheetId="7">#REF!</definedName>
    <definedName name="bs" localSheetId="0">#REF!</definedName>
    <definedName name="bs">#REF!</definedName>
    <definedName name="BSB5_Reinigung_in_BiopurC">"[148]balan1!#ref!"</definedName>
    <definedName name="BSB5_Reinigung_in_BiopurN">"[148]balan1!#ref!"</definedName>
    <definedName name="BSB5vorklmg" localSheetId="7">[66]BALAN1!$F$16</definedName>
    <definedName name="BSB5vorklmg">[67]BALAN1!$F$16</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[38]General!$K$3</definedName>
    <definedName name="BUT_HINGES">'[54]BASIC DATA'!$B$650:$B$661</definedName>
    <definedName name="bw">NA()</definedName>
    <definedName name="BWF1B">NA()</definedName>
    <definedName name="bwfb">"[122]process!#ref!"</definedName>
    <definedName name="BWIRE">[29]MRATES!$P$52</definedName>
    <definedName name="bwl">"[122]process!#ref!"</definedName>
    <definedName name="bwld">NA()</definedName>
    <definedName name="BWSC_PIPES">'[54]PIPES BASIC RATES'!$A$440:$A$578</definedName>
    <definedName name="BWSP_C">[53]wh_data_R!$D$351:$N$365</definedName>
    <definedName name="BWSP_CL">[53]wh_data_R!$D$350:$N$350</definedName>
    <definedName name="BWSP_CL_RATES">[53]wh_data!$M$139:$W$139</definedName>
    <definedName name="BWSP_CLL">[53]wh_data_R!$AA$378:$AC$387</definedName>
    <definedName name="BWSP_CLR">[53]wh_data!$L$139:$P$139</definedName>
    <definedName name="BWSP_CLS">[53]wh_data_R!$AA$378:$AA$387</definedName>
    <definedName name="BWSP_D_R">[53]CPHEEO!$BE$3:$BE$17</definedName>
    <definedName name="BWSP_D_RATES">[53]wh_data!$L$140:$L$150</definedName>
    <definedName name="BWSP_DC">[53]wh_data_R!$A$141:$A$155</definedName>
    <definedName name="BWSP_DL_RANGE">[53]CPHEEO!$BF$3:$BF$14</definedName>
    <definedName name="BWSP_DR">[53]wh_data!$L$140:$L$148</definedName>
    <definedName name="BWSP_FR_12KG">[68]BWSCPlt!$C$19:$M$19</definedName>
    <definedName name="BWSP_FR_14KG">[68]BWSCPlt!$C$34:$M$34</definedName>
    <definedName name="BWSP_FR_16KG">[68]BWSCPlt!$C$49:$M$49</definedName>
    <definedName name="BWSP_FR_18KG">[68]BWSCPlt!$C$64:$M$64</definedName>
    <definedName name="BWSP_FR_20KG">[68]BWSCPlt!$C$79:$M$79</definedName>
    <definedName name="BWSP_FR_22KG">[68]BWSCPlt!$C$94:$M$94</definedName>
    <definedName name="BWSP_FR_24KG">[68]BWSCPlt!$C$109:$M$109</definedName>
    <definedName name="BWSP_FR_26KG">[68]BWSCPlt!$C$124:$M$124</definedName>
    <definedName name="BWSP_FR_28KG">[68]BWSCPlt!$C$139:$M$139</definedName>
    <definedName name="BWSP_FR_30KG">[68]BWSCPlt!$C$154:$M$154</definedName>
    <definedName name="BWSP_G">[53]wh_data_R!$F$1440:$F$1449</definedName>
    <definedName name="BWSP_P">[53]wh_data_R!$G$1440:$G$1449</definedName>
    <definedName name="BWSP_RATES">[53]wh_data!$L$140:$P$148</definedName>
    <definedName name="BWSP_T">[53]wh_data!$A$140:$L$176</definedName>
    <definedName name="bwssb">NA()</definedName>
    <definedName name="bww">"[122]process!#ref!"</definedName>
    <definedName name="bx">NA()</definedName>
    <definedName name="c.c136">[69]Sheet1!$A$19:$A$22</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 localSheetId="2">#REF!</definedName>
    <definedName name="CANTILEVERSEVENTOTHIRTEEN" localSheetId="7">#REF!</definedName>
    <definedName name="CANTILEVERSEVENTOTHIRTEEN" localSheetId="0">#REF!</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[70]DATA!$H$59</definedName>
    <definedName name="CC_1">[9]DATA!$I$59</definedName>
    <definedName name="CC_1_6_10__using_40MM_OTG_Meteal_including_cost_and_conveyance_of_all_materials_and_labour_charge._etc.__Complete" localSheetId="2">#REF!</definedName>
    <definedName name="CC_1_6_10__using_40MM_OTG_Meteal_including_cost_and_conveyance_of_all_materials_and_labour_charge._etc.__Complete" localSheetId="7">#REF!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'[71]data existing_do not delete'!$D$2:$D$7</definedName>
    <definedName name="CC1_2_4">NA()</definedName>
    <definedName name="cc1_5_10">NA()</definedName>
    <definedName name="CC11A">"'[141]11'!$a$1:$w$65536"</definedName>
    <definedName name="CC11B">"'[141]11'!$a$1:$u$65536"</definedName>
    <definedName name="CC12A" localSheetId="7">'[72]12'!$A:$U</definedName>
    <definedName name="CC12A">'[73]12'!$A$1:$U$65536</definedName>
    <definedName name="CC12B" localSheetId="7">'[72]12'!$A:$U</definedName>
    <definedName name="CC12B">'[73]12'!$A$1:$U$65536</definedName>
    <definedName name="CC2A" localSheetId="7">'[72]2A'!$A:$V</definedName>
    <definedName name="CC2A">'[73]2A'!$A$1:$V$65536</definedName>
    <definedName name="CC2B" localSheetId="7">'[72]2B'!$A:$V</definedName>
    <definedName name="CC2B">'[73]2B'!$A$1:$V$65536</definedName>
    <definedName name="CC2C" localSheetId="7">'[72]2C'!$A:$V</definedName>
    <definedName name="CC2C">'[73]2C'!$A$1:$V$65536</definedName>
    <definedName name="CC2D" localSheetId="7">'[72]2D'!$A:$V</definedName>
    <definedName name="CC2D">'[73]2D'!$A$1:$V$65536</definedName>
    <definedName name="CC2E" localSheetId="7">'[72]2E'!$A:$V</definedName>
    <definedName name="CC2E">'[73]2E'!$A$1:$V$65536</definedName>
    <definedName name="CC2F" localSheetId="7">'[72]2F'!$A:$V</definedName>
    <definedName name="CC2F">'[73]2F'!$A$1:$V$65536</definedName>
    <definedName name="CC2G" localSheetId="7">'[72]2G'!$A:$V</definedName>
    <definedName name="CC2G">'[73]2G'!$A$1:$V$65536</definedName>
    <definedName name="CC2H" localSheetId="7">'[72]2H'!$A:$V</definedName>
    <definedName name="CC2H">'[73]2H'!$A$1:$V$65536</definedName>
    <definedName name="CC3A" localSheetId="7">'[72]3A'!$A:$V</definedName>
    <definedName name="CC3A">'[73]3A'!$A$1:$V$65536</definedName>
    <definedName name="CC3B" localSheetId="7">'[72]3B'!$A:$V</definedName>
    <definedName name="CC3B">'[73]3B'!$A$1:$V$65536</definedName>
    <definedName name="CC4a" localSheetId="7">'[72]4'!$A:$U</definedName>
    <definedName name="CC4a">'[73]4'!$A$1:$U$65536</definedName>
    <definedName name="CC5a">NA()</definedName>
    <definedName name="CC5a1">NA()</definedName>
    <definedName name="CC6A">"'[141]6a'!$a$1:$v$65536"</definedName>
    <definedName name="CC6B">"'[141]6b'!$a$1:$v$65536"</definedName>
    <definedName name="CC7A" localSheetId="7">'[72]7A'!$A:$U</definedName>
    <definedName name="CC7A">'[73]7A'!$A$1:$U$65536</definedName>
    <definedName name="CC7B" localSheetId="7">'[72]7B'!$A:$U</definedName>
    <definedName name="CC7B">'[73]7B'!$A$1:$U$65536</definedName>
    <definedName name="CC8A" localSheetId="7">'[72]8A'!$A:$U</definedName>
    <definedName name="CC8A">'[73]8A'!$A$1:$U$65536</definedName>
    <definedName name="CC8B" localSheetId="7">'[72]8B'!$A:$U</definedName>
    <definedName name="CC8B">'[73]8B'!$A$1:$U$65536</definedName>
    <definedName name="CC9A" localSheetId="7">'[72]9A'!$A:$U</definedName>
    <definedName name="CC9A">'[73]9A'!$A$1:$U$65536</definedName>
    <definedName name="CC9B" localSheetId="7">'[72]9B'!$A:$U</definedName>
    <definedName name="CC9B">'[73]9B'!$A$1:$U$65536</definedName>
    <definedName name="CC9C" localSheetId="7">'[72]9C'!$A:$U</definedName>
    <definedName name="CC9C">'[73]9C'!$A$1:$U$65536</definedName>
    <definedName name="CC9D" localSheetId="7">'[72]9D'!$A:$U</definedName>
    <definedName name="CC9D">'[73]9D'!$A$1:$U$65536</definedName>
    <definedName name="CC9E" localSheetId="7">'[72]9E'!$A:$U</definedName>
    <definedName name="CC9E">'[73]9E'!$A$1:$U$65536</definedName>
    <definedName name="CC9F" localSheetId="7">'[72]9F'!$A:$U</definedName>
    <definedName name="CC9F">'[73]9F'!$A$1:$U$65536</definedName>
    <definedName name="CC9G" localSheetId="7">'[72]9G'!$A:$U</definedName>
    <definedName name="CC9G">'[73]9G'!$A$1:$U$65536</definedName>
    <definedName name="CC9H" localSheetId="7">'[72]9H'!$A:$U</definedName>
    <definedName name="CC9H">'[73]9H'!$A$1:$U$65536</definedName>
    <definedName name="CC9I" localSheetId="7">'[72]9I'!$A:$U</definedName>
    <definedName name="CC9I">'[73]9I'!$A$1:$U$65536</definedName>
    <definedName name="CC9J" localSheetId="7">'[72]9J'!$A:$U</definedName>
    <definedName name="CC9J">'[73]9J'!$A$1:$U$65536</definedName>
    <definedName name="CC9K" localSheetId="7">'[72]9K'!$A:$U</definedName>
    <definedName name="CC9K">'[73]9K'!$A$1:$U$65536</definedName>
    <definedName name="cca">NA()</definedName>
    <definedName name="CCAAMP">NA()</definedName>
    <definedName name="cccc">NA()</definedName>
    <definedName name="cci">NA()</definedName>
    <definedName name="ccir" localSheetId="2">#REF!</definedName>
    <definedName name="ccir" localSheetId="7">#REF!</definedName>
    <definedName name="ccir" localSheetId="0">#REF!</definedName>
    <definedName name="ccir">#REF!</definedName>
    <definedName name="ccolagl">NA()</definedName>
    <definedName name="ccp">NA()</definedName>
    <definedName name="ccwc1">NA()</definedName>
    <definedName name="ccwc2">NA()</definedName>
    <definedName name="cd" localSheetId="2">#REF!</definedName>
    <definedName name="cd" localSheetId="7">#REF!</definedName>
    <definedName name="cd" localSheetId="0">#REF!</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 localSheetId="2">#REF!</definedName>
    <definedName name="CDNO" localSheetId="7">#REF!</definedName>
    <definedName name="CDNO" localSheetId="0">#REF!</definedName>
    <definedName name="CDNO">#REF!</definedName>
    <definedName name="cdno_600" localSheetId="2">#REF!</definedName>
    <definedName name="cdno_600" localSheetId="7">#REF!</definedName>
    <definedName name="cdno_600" localSheetId="0">#REF!</definedName>
    <definedName name="cdno_600">#REF!</definedName>
    <definedName name="ce">'[74]Lead statement'!$P$19</definedName>
    <definedName name="CED">NA()</definedName>
    <definedName name="cem">'[26]C-data'!$F$55</definedName>
    <definedName name="cem_w">NA()</definedName>
    <definedName name="CEMENT">[29]MRATES!$P$48</definedName>
    <definedName name="CEMENT_CONCRETE">'[54]BACK BONE'!$GV$1:$GV$13</definedName>
    <definedName name="CEMENT_CONCRETE_BASIC_COST">'[54]BACK BONE'!$HC$3:$HC$40</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'[54]BACK BONE'!$EE$2:$EE$10</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[53]wh_data_R!$D$284:$G$284</definedName>
    <definedName name="CI_CL_RATES">[53]wh_data!$M$60:$O$60</definedName>
    <definedName name="CI_CLL">[53]wh_data_R!$O$378:$Q$380</definedName>
    <definedName name="CI_CLR">[53]wh_data!$L$60:$O$60</definedName>
    <definedName name="CI_CLS">[53]wh_data_R!$O$378:$O$380</definedName>
    <definedName name="CI_D_R">[53]CPHEEO!$BA$3:$BA$39</definedName>
    <definedName name="CI_D_RATES">[68]CI!$C$9:$S$9</definedName>
    <definedName name="CI_DC">[53]wh_data_R!$A$61:$A$78</definedName>
    <definedName name="CI_DL_RANGE">[53]CPHEEO!$BA$3:$BA$15</definedName>
    <definedName name="CI_DR">[53]wh_data!$L$61:$L$77</definedName>
    <definedName name="CI_FR_A">[68]CI!$C$34:$S$34</definedName>
    <definedName name="CI_FR_B">[68]CI!$C$49:$S$49</definedName>
    <definedName name="CI_FR_LA">[68]CI!$C$19:$S$19</definedName>
    <definedName name="CI_G">[53]wh_data_R!$W$1440:$W$1442</definedName>
    <definedName name="CI_P">[53]wh_data_R!$X$1440:$X$1442</definedName>
    <definedName name="CI_PIPES">'[54]PIPES BASIC RATES'!$A$333:$A$349</definedName>
    <definedName name="CI_RATES">[53]wh_data!$L$61:$O$77</definedName>
    <definedName name="CI_T">[53]wh_data!$A$61:$D$85</definedName>
    <definedName name="CIcheckValve">NA()</definedName>
    <definedName name="cidjoint" localSheetId="2">#REF!</definedName>
    <definedName name="cidjoint" localSheetId="7">#REF!</definedName>
    <definedName name="cidjoint" localSheetId="0">#REF!</definedName>
    <definedName name="cidjoint">#REF!</definedName>
    <definedName name="CIDjoints">[65]maya!$B$370:$B$375</definedName>
    <definedName name="CIdummy">NA()</definedName>
    <definedName name="CIfootValve">NA()</definedName>
    <definedName name="cii">NA()</definedName>
    <definedName name="ciii">NA()</definedName>
    <definedName name="cikkk">NA()</definedName>
    <definedName name="CILA_PIPES">'[54]PIPES BASIC RATES'!$A$279:$A$331</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 localSheetId="2">#REF!</definedName>
    <definedName name="City" localSheetId="7">#REF!</definedName>
    <definedName name="City" localSheetId="0">#REF!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'[75]segments-details'!$B$5:$B$371</definedName>
    <definedName name="coimbatore">NA()</definedName>
    <definedName name="col">[76]DATA_PRG!$H$173</definedName>
    <definedName name="Colbgl">NA()</definedName>
    <definedName name="colbgl2">NA()</definedName>
    <definedName name="Columns">NA()</definedName>
    <definedName name="COMM_MLD">[53]input!$K$8</definedName>
    <definedName name="COMM_POP">[53]input!$F$8</definedName>
    <definedName name="COMM_YEAR">[53]input!$C$8</definedName>
    <definedName name="COMM_YR_LPM">[53]input!$H$8</definedName>
    <definedName name="Comp.Stat" localSheetId="2">[77]Data!#REF!</definedName>
    <definedName name="Comp.Stat" localSheetId="7">[77]Data!#REF!</definedName>
    <definedName name="Comp.Stat">[77]Data!#REF!</definedName>
    <definedName name="Comp_Stat">"[168]data!#ref!"</definedName>
    <definedName name="comp0001">"[170]work_sheet!#ref!"</definedName>
    <definedName name="Company" localSheetId="2">#REF!</definedName>
    <definedName name="Company" localSheetId="7">#REF!</definedName>
    <definedName name="Company" localSheetId="0">#REF!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'[33]SSR 2014-15 Rates'!$E$62</definedName>
    <definedName name="conns_">NA()</definedName>
    <definedName name="constrn">NA()</definedName>
    <definedName name="Construction">'[57]Bitumen trunk'!$W$1:$AN$196</definedName>
    <definedName name="CONVEYANCE">NA()</definedName>
    <definedName name="copy">NA()</definedName>
    <definedName name="cost" localSheetId="2">#REF!</definedName>
    <definedName name="cost" localSheetId="7">#REF!</definedName>
    <definedName name="cost" localSheetId="0">#REF!</definedName>
    <definedName name="cost">#REF!</definedName>
    <definedName name="Cost10">NA()</definedName>
    <definedName name="Cost5">"'[141]5'!$a$1:$v$65536"</definedName>
    <definedName name="costcentre13">"'[141]13'!$a$1:$u$65536"</definedName>
    <definedName name="COTTAGE" localSheetId="2" hidden="1">'[40]final abstract'!#REF!</definedName>
    <definedName name="COTTAGE" localSheetId="7" hidden="1">'[40]final abstract'!#REF!</definedName>
    <definedName name="COTTAGE" localSheetId="0" hidden="1">'[40]final abstract'!#REF!</definedName>
    <definedName name="COTTAGE" hidden="1">'[40]final abstract'!#REF!</definedName>
    <definedName name="Country" localSheetId="2">#REF!</definedName>
    <definedName name="Country" localSheetId="7">#REF!</definedName>
    <definedName name="Country" localSheetId="0">#REF!</definedName>
    <definedName name="Country">#REF!</definedName>
    <definedName name="cover2">NA()</definedName>
    <definedName name="CP">[78]MRATES!$H$54</definedName>
    <definedName name="cpcl">NA()</definedName>
    <definedName name="cpcl26_4">NA()</definedName>
    <definedName name="cpcl26_4mldnew">NA()</definedName>
    <definedName name="cr">[9]DATA!$H$17</definedName>
    <definedName name="cr_mpl_divn_corenet_cn_mpl">NA()</definedName>
    <definedName name="CR_stone">'[79]Common '!$D$21:$D$22</definedName>
    <definedName name="CR_stone_HBG">'[79]Common '!$D$21</definedName>
    <definedName name="Crane__Rate_of_sinking_0_8_mts__per_day">NA()</definedName>
    <definedName name="crccslab">NA()</definedName>
    <definedName name="crccslab150">NA()</definedName>
    <definedName name="crs">'[33]Lead statement'!$P$16</definedName>
    <definedName name="crsg">NA()</definedName>
    <definedName name="crsrate">'[8]lead-st'!$L$12</definedName>
    <definedName name="crss">[8]rdamdata!$J$10</definedName>
    <definedName name="crush">[64]r!$F$30</definedName>
    <definedName name="Crushing">NA()</definedName>
    <definedName name="crust" localSheetId="2">[52]Data.F8.BTR!#REF!</definedName>
    <definedName name="crust" localSheetId="7">[52]Data.F8.BTR!#REF!</definedName>
    <definedName name="crust" localSheetId="0">[52]Data.F8.BTR!#REF!</definedName>
    <definedName name="crust">[52]Data.F8.BTR!#REF!</definedName>
    <definedName name="CSAND">[29]MRATES!$G$8</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 localSheetId="2">#REF!</definedName>
    <definedName name="cvbt" localSheetId="7">#REF!</definedName>
    <definedName name="cvbt" localSheetId="0">#REF!</definedName>
    <definedName name="cvbt">#REF!</definedName>
    <definedName name="CWSUMP">'[80]DATA-BASE'!$I$6:$T$22</definedName>
    <definedName name="cx">NA()</definedName>
    <definedName name="d" localSheetId="2">[58]Lead!#REF!</definedName>
    <definedName name="d" localSheetId="7">[58]Lead!#REF!</definedName>
    <definedName name="d" localSheetId="0">[58]Lead!#REF!</definedName>
    <definedName name="d">[58]Lead!#REF!</definedName>
    <definedName name="D.t" localSheetId="2">[49]data!#REF!</definedName>
    <definedName name="D.t" localSheetId="7">[49]data!#REF!</definedName>
    <definedName name="D.t" localSheetId="0">[49]data!#REF!</definedName>
    <definedName name="D.t">[49]data!#REF!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 localSheetId="2">#REF!</definedName>
    <definedName name="Da" localSheetId="7">#REF!</definedName>
    <definedName name="Da" localSheetId="0">#REF!</definedName>
    <definedName name="Da">#REF!</definedName>
    <definedName name="dadoing">NA()</definedName>
    <definedName name="Damerchela">"[184]v!#ref!"</definedName>
    <definedName name="data" localSheetId="2">[60]Data!#REF!</definedName>
    <definedName name="data" localSheetId="7">[60]Data!#REF!</definedName>
    <definedName name="data" localSheetId="0">[60]Data!#REF!</definedName>
    <definedName name="data">[60]Data!#REF!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localSheetId="2" hidden="1">#REF!</definedName>
    <definedName name="data1" localSheetId="7" hidden="1">#REF!</definedName>
    <definedName name="data1" localSheetId="0" hidden="1">#REF!</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localSheetId="2" hidden="1">#REF!</definedName>
    <definedName name="data2" localSheetId="7" hidden="1">#REF!</definedName>
    <definedName name="data2" localSheetId="0" hidden="1">#REF!</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localSheetId="2" hidden="1">#REF!</definedName>
    <definedName name="data3" localSheetId="7" hidden="1">#REF!</definedName>
    <definedName name="data3" localSheetId="0" hidden="1">#REF!</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 localSheetId="2">#REF!</definedName>
    <definedName name="DATA6" localSheetId="7">#REF!</definedName>
    <definedName name="DATA6" localSheetId="0">#REF!</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 localSheetId="2">#REF!</definedName>
    <definedName name="_xlnm.Database" localSheetId="7">#REF!</definedName>
    <definedName name="_xlnm.Database" localSheetId="0">#REF!</definedName>
    <definedName name="_xlnm.Database">#REF!</definedName>
    <definedName name="Database_MI">NA()</definedName>
    <definedName name="database1">NA()</definedName>
    <definedName name="datafsdf">'[81]labour coeff'!$A$3:$S$74</definedName>
    <definedName name="datanew" localSheetId="2">#REF!</definedName>
    <definedName name="datanew" localSheetId="7">#REF!</definedName>
    <definedName name="datanew" localSheetId="0">#REF!</definedName>
    <definedName name="datanew">#REF!</definedName>
    <definedName name="date">"[192]data!#ref!"</definedName>
    <definedName name="Daywork">NA()</definedName>
    <definedName name="db">[76]DATA_PRG!$F$366</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 localSheetId="2">#REF!</definedName>
    <definedName name="DD" localSheetId="7">#REF!</definedName>
    <definedName name="DD" localSheetId="0">#REF!</definedName>
    <definedName name="DD">#REF!</definedName>
    <definedName name="ddd" localSheetId="2" hidden="1">'[40]final abstract'!#REF!</definedName>
    <definedName name="ddd" localSheetId="7" hidden="1">'[40]final abstract'!#REF!</definedName>
    <definedName name="ddd" localSheetId="0" hidden="1">'[40]final abstract'!#REF!</definedName>
    <definedName name="ddd" hidden="1">'[40]final abstract'!#REF!</definedName>
    <definedName name="dddd">NA()</definedName>
    <definedName name="ddddd">"[71]material!#ref!"</definedName>
    <definedName name="dddddddd">"[71]material!#ref!"</definedName>
    <definedName name="ddddddddddddd">"[71]material!#ref!"</definedName>
    <definedName name="DDSS">NA()</definedName>
    <definedName name="de">'[56]Specification report'!$E$160</definedName>
    <definedName name="de.">'[82]GF SB Ok '!$F$1611</definedName>
    <definedName name="deaf">NA()</definedName>
    <definedName name="dee" localSheetId="2">#REF!</definedName>
    <definedName name="dee" localSheetId="7">#REF!</definedName>
    <definedName name="dee" localSheetId="0">#REF!</definedName>
    <definedName name="dee">#REF!</definedName>
    <definedName name="dee.">'[56]Specification report'!$E$161</definedName>
    <definedName name="dee_">NA()</definedName>
    <definedName name="deff">NA()</definedName>
    <definedName name="delifting_depths">'[71]data existing_do not delete'!$A$27:$A$40</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[83]maya!$A$71:$A$98</definedName>
    <definedName name="DESIGN_PERIOD">[53]CPHEEO!$C$17</definedName>
    <definedName name="designed">NA()</definedName>
    <definedName name="DetEst">NA()</definedName>
    <definedName name="df" localSheetId="2">[49]data!#REF!</definedName>
    <definedName name="df" localSheetId="7">[49]data!#REF!</definedName>
    <definedName name="df" localSheetId="0">[49]data!#REF!</definedName>
    <definedName name="df">[49]data!#REF!</definedName>
    <definedName name="dfas" localSheetId="2" hidden="1">'[40]final abstract'!#REF!</definedName>
    <definedName name="dfas" localSheetId="7" hidden="1">'[40]final abstract'!#REF!</definedName>
    <definedName name="dfas" localSheetId="0" hidden="1">'[40]final abstract'!#REF!</definedName>
    <definedName name="dfas" hidden="1">'[40]final abstract'!#REF!</definedName>
    <definedName name="dfdd">NA()</definedName>
    <definedName name="dfdddd">NA()</definedName>
    <definedName name="dfdf">NA()</definedName>
    <definedName name="dfdfd">NA()</definedName>
    <definedName name="dfds">NA()</definedName>
    <definedName name="dfdsfd">'[84]Plant &amp;  Machinery'!$G$13</definedName>
    <definedName name="dfef" localSheetId="2">[85]Lead!#REF!</definedName>
    <definedName name="dfef" localSheetId="7">[85]Lead!#REF!</definedName>
    <definedName name="dfef" localSheetId="0">[85]Lead!#REF!</definedName>
    <definedName name="dfef">[85]Lead!#REF!</definedName>
    <definedName name="dffg">NA()</definedName>
    <definedName name="dffggff">NA()</definedName>
    <definedName name="dfgdg" localSheetId="2">#REF!</definedName>
    <definedName name="dfgdg" localSheetId="7">#REF!</definedName>
    <definedName name="dfgdg" localSheetId="0">#REF!</definedName>
    <definedName name="dfgdg">#REF!</definedName>
    <definedName name="dfgh">NA()</definedName>
    <definedName name="dfghtjitujyi5ryhfrth" localSheetId="2">#REF!</definedName>
    <definedName name="dfghtjitujyi5ryhfrth" localSheetId="7">#REF!</definedName>
    <definedName name="dfghtjitujyi5ryhfrth" localSheetId="0">#REF!</definedName>
    <definedName name="dfghtjitujyi5ryhfrth">#REF!</definedName>
    <definedName name="dfgyhf" localSheetId="2">#REF!</definedName>
    <definedName name="dfgyhf" localSheetId="7">#REF!</definedName>
    <definedName name="dfgyhf" localSheetId="0">#REF!</definedName>
    <definedName name="dfgyhf">#REF!</definedName>
    <definedName name="dfhdf" localSheetId="2">#REF!</definedName>
    <definedName name="dfhdf" localSheetId="7">#REF!</definedName>
    <definedName name="dfhdf" localSheetId="0">#REF!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[53]wh_data_R!$D$305:$H$305</definedName>
    <definedName name="DI_CL_RATES">[53]wh_data!$M$87:$N$87</definedName>
    <definedName name="DI_CLL">[53]wh_data_R!$S$378:$U$381</definedName>
    <definedName name="DI_CLR">[53]wh_data!$L$87:$N$87</definedName>
    <definedName name="DI_CLS">[53]wh_data_R!$S$378:$S$381</definedName>
    <definedName name="DI_D_R">[53]CPHEEO!$BB$3:$BB$39</definedName>
    <definedName name="DI_D_RATES">[68]DI!$C$25:$Q$25</definedName>
    <definedName name="DI_DC">[53]wh_data_R!$A$89:$A$110</definedName>
    <definedName name="DI_DL_RANGE">[53]CPHEEO!$BB$3:$BB$14</definedName>
    <definedName name="DI_DR">[53]wh_data!$L$88:$L$103</definedName>
    <definedName name="DI_FR_K7">[68]DI!$C$35:$Q$35</definedName>
    <definedName name="DI_FR_K9">[68]DI!$C$19:$Q$19</definedName>
    <definedName name="DI_G">[53]wh_data_R!$S$1440:$S$1441</definedName>
    <definedName name="DI_P">[53]wh_data_R!$T$1440:$T$1441</definedName>
    <definedName name="DI_PIPES">'[54]PIPES BASIC RATES'!$A$350:$A$438</definedName>
    <definedName name="DI_RATES">[53]wh_data!$L$88:$N$103</definedName>
    <definedName name="DI_T">[53]wh_data!$A$88:$C$112</definedName>
    <definedName name="dia">[86]Sheet2!$A$1:$B$9</definedName>
    <definedName name="DIA_SSF">NA()</definedName>
    <definedName name="DIAA">NA()</definedName>
    <definedName name="diff_20ab">NA()</definedName>
    <definedName name="dipu">NA()</definedName>
    <definedName name="dis">0.5</definedName>
    <definedName name="Discount" localSheetId="2" hidden="1">#REF!</definedName>
    <definedName name="Discount" localSheetId="7" hidden="1">#REF!</definedName>
    <definedName name="Discount" localSheetId="0" hidden="1">#REF!</definedName>
    <definedName name="Discount" hidden="1">#REF!</definedName>
    <definedName name="display_area_2" localSheetId="2" hidden="1">#REF!</definedName>
    <definedName name="display_area_2" localSheetId="7" hidden="1">#REF!</definedName>
    <definedName name="display_area_2" localSheetId="0" hidden="1">#REF!</definedName>
    <definedName name="display_area_2" hidden="1">#REF!</definedName>
    <definedName name="dist">NA()</definedName>
    <definedName name="Dist_Abstract" localSheetId="2">#REF!</definedName>
    <definedName name="Dist_Abstract" localSheetId="7">#REF!</definedName>
    <definedName name="Dist_Abstract" localSheetId="0">#REF!</definedName>
    <definedName name="Dist_Abstract">#REF!</definedName>
    <definedName name="div">[9]DATA!$H$250</definedName>
    <definedName name="djb">NA()</definedName>
    <definedName name="DJD">NA()</definedName>
    <definedName name="DJE">NA()</definedName>
    <definedName name="DKDK">[87]Labour!$D$5</definedName>
    <definedName name="DM">NA()</definedName>
    <definedName name="Dname" localSheetId="2">#REF!</definedName>
    <definedName name="Dname" localSheetId="7">#REF!</definedName>
    <definedName name="Dname" localSheetId="0">#REF!</definedName>
    <definedName name="Dname">#REF!</definedName>
    <definedName name="dndfh" localSheetId="2">#REF!</definedName>
    <definedName name="dndfh" localSheetId="7">#REF!</definedName>
    <definedName name="dndfh" localSheetId="0">#REF!</definedName>
    <definedName name="dndfh">#REF!</definedName>
    <definedName name="do___________________________________________________________20_B">'[38]Common '!$D$182</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 localSheetId="2">[52]Data.F8.BTR!#REF!</definedName>
    <definedName name="DRINKING" localSheetId="7">[52]Data.F8.BTR!#REF!</definedName>
    <definedName name="DRINKING" localSheetId="0">[52]Data.F8.BTR!#REF!</definedName>
    <definedName name="DRINKING">[52]Data.F8.BTR!#REF!</definedName>
    <definedName name="drr_hire">NA()</definedName>
    <definedName name="Drum_Mix_Plant_40___60_TPH">[38]Usage!$C$5</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localSheetId="2" hidden="1">'[40]final abstract'!#REF!</definedName>
    <definedName name="dss" localSheetId="7" hidden="1">'[40]final abstract'!#REF!</definedName>
    <definedName name="dss" localSheetId="0" hidden="1">'[40]final abstract'!#REF!</definedName>
    <definedName name="dss" hidden="1">'[40]final abstract'!#REF!</definedName>
    <definedName name="dt" localSheetId="2">#REF!</definedName>
    <definedName name="dt" localSheetId="7">#REF!</definedName>
    <definedName name="dt" localSheetId="0">#REF!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 localSheetId="2">#REF!</definedName>
    <definedName name="dtt" localSheetId="7">#REF!</definedName>
    <definedName name="dtt" localSheetId="0">#REF!</definedName>
    <definedName name="dtt">#REF!</definedName>
    <definedName name="DUST">[29]MRATES!$M$17</definedName>
    <definedName name="dw">NA()</definedName>
    <definedName name="DWL">NA()</definedName>
    <definedName name="dwpefb">"[122]process!#ref!"</definedName>
    <definedName name="dwpeld">"[122]process!#ref!"</definedName>
    <definedName name="dwpelw">"[122]process!#ref!"</definedName>
    <definedName name="dx">NA()</definedName>
    <definedName name="E">[53]wh_data_R!$P$195:$S$203</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[29]MRATES!$K$33</definedName>
    <definedName name="earth_lead">NA()</definedName>
    <definedName name="earth_omc">NA()</definedName>
    <definedName name="earth_rate">NA()</definedName>
    <definedName name="earthld">"[222]leads!#ref!"</definedName>
    <definedName name="EB">NA()</definedName>
    <definedName name="ec">[88]m!$M$3</definedName>
    <definedName name="ECV">NA()</definedName>
    <definedName name="ed">NA()</definedName>
    <definedName name="edswi">NA()</definedName>
    <definedName name="Edulapalli">NA()</definedName>
    <definedName name="ee">'[56]Specification report'!$B$160</definedName>
    <definedName name="ee.">'[56]Specification report'!$B$161</definedName>
    <definedName name="ee_">NA()</definedName>
    <definedName name="eee" localSheetId="2">#REF!</definedName>
    <definedName name="eee" localSheetId="7">#REF!</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[53]CPHEEO!$C$10</definedName>
    <definedName name="egar">[89]Material!$D$117</definedName>
    <definedName name="ele">"scheduled_payment"+"extra_payment"</definedName>
    <definedName name="Ele_est">NA()</definedName>
    <definedName name="elec">NA()</definedName>
    <definedName name="ELED">NA()</definedName>
    <definedName name="Email" localSheetId="2">#REF!</definedName>
    <definedName name="Email" localSheetId="7">#REF!</definedName>
    <definedName name="Email" localSheetId="0">#REF!</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 localSheetId="2">#REF!</definedName>
    <definedName name="er" localSheetId="7">#REF!</definedName>
    <definedName name="er" localSheetId="0">#REF!</definedName>
    <definedName name="er">#REF!</definedName>
    <definedName name="ers" localSheetId="2">#REF!</definedName>
    <definedName name="ers" localSheetId="7">#REF!</definedName>
    <definedName name="ers" localSheetId="0">#REF!</definedName>
    <definedName name="ers">#REF!</definedName>
    <definedName name="ertgdrghfghdsr" localSheetId="2">#REF!</definedName>
    <definedName name="ertgdrghfghdsr" localSheetId="7">#REF!</definedName>
    <definedName name="ertgdrghfghdsr" localSheetId="0">#REF!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'[90]0000000000000'!$D$3</definedName>
    <definedName name="ESTIMATE1">NA()</definedName>
    <definedName name="estParvathapr">"[130]data!#ref!"</definedName>
    <definedName name="Estskklan">NA()</definedName>
    <definedName name="ESTT">"[229]sheet9!#ref!"</definedName>
    <definedName name="EW">NA()</definedName>
    <definedName name="EW_A">[9]DATA!$H$32</definedName>
    <definedName name="EW_B">[9]DATA!$H$37</definedName>
    <definedName name="EW_by_Machine">NA()</definedName>
    <definedName name="EW_SP" localSheetId="2">#REF!</definedName>
    <definedName name="EW_SP" localSheetId="7">#REF!</definedName>
    <definedName name="EW_SP" localSheetId="0">#REF!</definedName>
    <definedName name="EW_SP">#REF!</definedName>
    <definedName name="EWCONVEYANCE">NA()</definedName>
    <definedName name="ewe" localSheetId="2">#REF!</definedName>
    <definedName name="ewe" localSheetId="7">#REF!</definedName>
    <definedName name="ewe" localSheetId="0">#REF!</definedName>
    <definedName name="ewe">#REF!</definedName>
    <definedName name="EWRERE" localSheetId="2">#REF!</definedName>
    <definedName name="EWRERE" localSheetId="7">#REF!</definedName>
    <definedName name="EWRERE" localSheetId="0">#REF!</definedName>
    <definedName name="EWRERE">#REF!</definedName>
    <definedName name="EWW">[91]m1!$D$9</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 localSheetId="2">#REF!</definedName>
    <definedName name="f" localSheetId="7">#REF!</definedName>
    <definedName name="f" localSheetId="0">#REF!</definedName>
    <definedName name="f">#REF!</definedName>
    <definedName name="F_s">NA()</definedName>
    <definedName name="F_s_1">NA()</definedName>
    <definedName name="F2095_3">NA()</definedName>
    <definedName name="faaaaaaaaa" localSheetId="2">#REF!</definedName>
    <definedName name="faaaaaaaaa" localSheetId="7">#REF!</definedName>
    <definedName name="faaaaaaaaa" localSheetId="0">#REF!</definedName>
    <definedName name="faaaaaaaaa">#REF!</definedName>
    <definedName name="FAB">[9]DATA!$H$199</definedName>
    <definedName name="fabchr">NA()</definedName>
    <definedName name="fabrication">NA()</definedName>
    <definedName name="faofeq">'[92]TBAL9697 -group wise  sdpl'!$A$34</definedName>
    <definedName name="faplm">'[92]TBAL9697 -group wise  sdpl'!$A$34</definedName>
    <definedName name="fapms">'[92]TBAL9697 -group wise  sdpl'!$A$34</definedName>
    <definedName name="faveh">'[92]TBAL9697 -group wise  sdpl'!$A$34</definedName>
    <definedName name="Fax" localSheetId="2">#REF!</definedName>
    <definedName name="Fax" localSheetId="7">#REF!</definedName>
    <definedName name="Fax" localSheetId="0">#REF!</definedName>
    <definedName name="Fax">#REF!</definedName>
    <definedName name="fb">NA()</definedName>
    <definedName name="fbeam">NA()</definedName>
    <definedName name="FBEAM1">NA()</definedName>
    <definedName name="fbl">NA()</definedName>
    <definedName name="FCode" localSheetId="2" hidden="1">#REF!</definedName>
    <definedName name="FCode" localSheetId="7" hidden="1">#REF!</definedName>
    <definedName name="FCode" localSheetId="0" hidden="1">#REF!</definedName>
    <definedName name="FCode" hidden="1">#REF!</definedName>
    <definedName name="fd">NA()</definedName>
    <definedName name="fdfd">"scheduled_payment"+"extra_payment"</definedName>
    <definedName name="FDGF">NA()</definedName>
    <definedName name="fdghgg">NA()</definedName>
    <definedName name="FDJDSJFDJFLDJF">[87]Labour!$D$19</definedName>
    <definedName name="FDR">NA()</definedName>
    <definedName name="fdrop">NA()</definedName>
    <definedName name="fdrop1">NA()</definedName>
    <definedName name="FDROP11">NA()</definedName>
    <definedName name="FDROP2">NA()</definedName>
    <definedName name="fdsg" localSheetId="2">#REF!</definedName>
    <definedName name="fdsg" localSheetId="7">#REF!</definedName>
    <definedName name="fdsg" localSheetId="0">#REF!</definedName>
    <definedName name="fdsg">#REF!</definedName>
    <definedName name="fe">NA()</definedName>
    <definedName name="Feeder_Road_Sections">[57]Feeder!$A$1:$L$386</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 localSheetId="2">#REF!</definedName>
    <definedName name="fgafgsfgfytssstr" localSheetId="7">#REF!</definedName>
    <definedName name="fgafgsfgfytssstr" localSheetId="0">#REF!</definedName>
    <definedName name="fgafgsfgfytssstr">#REF!</definedName>
    <definedName name="FGD" localSheetId="7">{"'ridftotal'!$A$4:$S$27"}</definedName>
    <definedName name="FGD">{"'ridftotal'!$A$4:$S$27"}</definedName>
    <definedName name="fgdfgsdg">NA()</definedName>
    <definedName name="fgf" localSheetId="2">#REF!</definedName>
    <definedName name="fgf" localSheetId="7">#REF!</definedName>
    <definedName name="fgf" localSheetId="0">#REF!</definedName>
    <definedName name="fgf">#REF!</definedName>
    <definedName name="fgfg">"[71]material!#ref!"</definedName>
    <definedName name="fgfgfgfgg">"[71]data!#ref!"</definedName>
    <definedName name="fgfgh">NA()</definedName>
    <definedName name="fgfnfgfh" localSheetId="2">#REF!</definedName>
    <definedName name="fgfnfgfh" localSheetId="7">#REF!</definedName>
    <definedName name="fgfnfgfh" localSheetId="0">#REF!</definedName>
    <definedName name="fgfnfgfh">#REF!</definedName>
    <definedName name="fgh">NA()</definedName>
    <definedName name="fghdjfhgjf">NA()</definedName>
    <definedName name="fghfjh">NA()</definedName>
    <definedName name="fghh" localSheetId="2">#REF!</definedName>
    <definedName name="fghh" localSheetId="7">#REF!</definedName>
    <definedName name="fghh" localSheetId="0">#REF!</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 localSheetId="2">#REF!</definedName>
    <definedName name="final" localSheetId="7">#REF!</definedName>
    <definedName name="final" localSheetId="0">#REF!</definedName>
    <definedName name="final">#REF!</definedName>
    <definedName name="fineaggregate">NA()</definedName>
    <definedName name="finished" localSheetId="2">#REF!</definedName>
    <definedName name="finished" localSheetId="7">#REF!</definedName>
    <definedName name="finished" localSheetId="0">#REF!</definedName>
    <definedName name="finished">#REF!</definedName>
    <definedName name="First" localSheetId="2" hidden="1">'[40]final abstract'!#REF!</definedName>
    <definedName name="First" localSheetId="7" hidden="1">'[40]final abstract'!#REF!</definedName>
    <definedName name="First" localSheetId="0" hidden="1">'[40]final abstract'!#REF!</definedName>
    <definedName name="First" hidden="1">'[40]final abstract'!#REF!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[76]DATA_PRG!$H$173</definedName>
    <definedName name="fl">NA()</definedName>
    <definedName name="flag1">NA()</definedName>
    <definedName name="fld">NA()</definedName>
    <definedName name="flg">NA()</definedName>
    <definedName name="floor">[76]DATA_PRG!$H$317</definedName>
    <definedName name="floor_cc">[12]DATA_PRG!$F$373</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[29]MRATES!$G$9</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 localSheetId="2">[60]Data!#REF!</definedName>
    <definedName name="fy" localSheetId="7">[60]Data!#REF!</definedName>
    <definedName name="fy" localSheetId="0">[60]Data!#REF!</definedName>
    <definedName name="fy">[60]Data!#REF!</definedName>
    <definedName name="g" localSheetId="2">#REF!</definedName>
    <definedName name="g" localSheetId="7">#REF!</definedName>
    <definedName name="g" localSheetId="0">#REF!</definedName>
    <definedName name="g">#REF!</definedName>
    <definedName name="G_A">NA()</definedName>
    <definedName name="g_lead">NA()</definedName>
    <definedName name="GA">NA()</definedName>
    <definedName name="gab">NA()</definedName>
    <definedName name="gagan">[89]Material!$D$113</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[76]DATA_PRG!$H$109</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 localSheetId="2">#REF!</definedName>
    <definedName name="GH" localSheetId="7">#REF!</definedName>
    <definedName name="GH" localSheetId="0">#REF!</definedName>
    <definedName name="GH">#REF!</definedName>
    <definedName name="ghdfghdf">NA()</definedName>
    <definedName name="GHGH">"'[112]tbal9697 -group wise  sdpl'!$a$34"</definedName>
    <definedName name="ghjgjh">NA()</definedName>
    <definedName name="GHJK" localSheetId="7">{"'ridftotal'!$A$4:$S$27"}</definedName>
    <definedName name="GHJK">{"'ridftotal'!$A$4:$S$27"}</definedName>
    <definedName name="GHJKJK" localSheetId="7">{"'ridftotal'!$A$4:$S$27"}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 localSheetId="2">[53]wh_data_R!#REF!</definedName>
    <definedName name="GI_CL" localSheetId="7">[53]wh_data_R!#REF!</definedName>
    <definedName name="GI_CL" localSheetId="0">[53]wh_data_R!#REF!</definedName>
    <definedName name="GI_CL">[53]wh_data_R!#REF!</definedName>
    <definedName name="GI_CLL">[53]wh_data_R!$AP$1440:$AR$1442</definedName>
    <definedName name="GI_D_R">[53]CPHEEO!$BF$3:$BF$7</definedName>
    <definedName name="GI_pipe_15_mm" localSheetId="2">#REF!</definedName>
    <definedName name="GI_pipe_15_mm" localSheetId="7">#REF!</definedName>
    <definedName name="GI_pipe_15_mm" localSheetId="0">#REF!</definedName>
    <definedName name="GI_pipe_15_mm">#REF!</definedName>
    <definedName name="GI_PIPES">'[54]BASIC DATA'!$B$494:$B$523</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'[54]BASIC DATA'!$B$607:$B$627</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'[93]Nspt-smp-final-ORIGINAL'!$U$8:$U$56</definedName>
    <definedName name="GM">NA()</definedName>
    <definedName name="GMgateValve">NA()</definedName>
    <definedName name="GMM">NA()</definedName>
    <definedName name="gn">[12]DATA_PRG!$H$187</definedName>
    <definedName name="goo">NA()</definedName>
    <definedName name="gound" localSheetId="2">#REF!</definedName>
    <definedName name="gound" localSheetId="7">#REF!</definedName>
    <definedName name="gound" localSheetId="0">#REF!</definedName>
    <definedName name="gound">#REF!</definedName>
    <definedName name="GPC" localSheetId="2">#REF!</definedName>
    <definedName name="GPC" localSheetId="7">#REF!</definedName>
    <definedName name="GPC" localSheetId="0">#REF!</definedName>
    <definedName name="GPC">#REF!</definedName>
    <definedName name="GPF">NA()</definedName>
    <definedName name="GPname" localSheetId="2">#REF!</definedName>
    <definedName name="GPname" localSheetId="7">#REF!</definedName>
    <definedName name="GPname" localSheetId="0">#REF!</definedName>
    <definedName name="GPname">#REF!</definedName>
    <definedName name="gr">'[33]Lead statement'!$P$9</definedName>
    <definedName name="gra">[12]DATA_PRG!$B$5</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[29]MRATES!$G$6</definedName>
    <definedName name="GRAVEL_D">[29]MRATES!$K$34</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[53]wh_data_R!$E$368:$I$369</definedName>
    <definedName name="GRP_CL">[53]wh_data_R!$D$368:$I$368</definedName>
    <definedName name="GRP_CL_RATES">[53]wh_data!$M$159:$Q$159</definedName>
    <definedName name="GRP_CLL">[53]wh_data_R!$AE$378:$AG$382</definedName>
    <definedName name="GRP_CLR">[53]wh_data!$L$159:$O$159</definedName>
    <definedName name="GRP_CLS">[53]wh_data_R!$J$1440:$J$1444</definedName>
    <definedName name="GRP_D_R">[53]CPHEEO!$BD$3:$BD$11</definedName>
    <definedName name="GRP_D_RATES">[68]G.R.P!$C$24:$K$24</definedName>
    <definedName name="GRP_DL_RANGE">[53]CPHEEO!$BD$3:$BD$12</definedName>
    <definedName name="GRP_DR">[53]wh_data!$L$160:$L$168</definedName>
    <definedName name="GRP_FR_12BAR">[68]G.R.P!$C$60:$K$60</definedName>
    <definedName name="GRP_FR_15BAR">[68]G.R.P!$C$74:$K$74</definedName>
    <definedName name="GRP_FR_3BAR">[68]G.R.P!$C$32:$K$32</definedName>
    <definedName name="GRP_FR_6BAR">[68]G.R.P!$C$32:$K$32</definedName>
    <definedName name="GRP_FR_9BAR">[68]G.R.P!$C$46:$K$46</definedName>
    <definedName name="GRP_G">[53]wh_data_R!$K$1440:$K$1444</definedName>
    <definedName name="GRP_P">[53]wh_data_R!$L$1440:$L$1444</definedName>
    <definedName name="GRP_PIPES">'[54]PIPES BASIC RATES'!$A$580:$A$633</definedName>
    <definedName name="GRP_RATES">[53]wh_data!$L$160:$Q$168</definedName>
    <definedName name="Grstone">NA()</definedName>
    <definedName name="GRT">[76]DATA_PRG!$H$86</definedName>
    <definedName name="gs">NA()</definedName>
    <definedName name="GS_barbed_wire">"[71]material!#ref!"</definedName>
    <definedName name="gsb">NA()</definedName>
    <definedName name="GSP">[9]DATA!$H$233</definedName>
    <definedName name="gtrothpfinal" localSheetId="2">#REF!</definedName>
    <definedName name="gtrothpfinal" localSheetId="7">#REF!</definedName>
    <definedName name="gtrothpfinal" localSheetId="0">#REF!</definedName>
    <definedName name="gtrothpfinal">#REF!</definedName>
    <definedName name="guiol" localSheetId="2">#REF!</definedName>
    <definedName name="guiol" localSheetId="7">#REF!</definedName>
    <definedName name="guiol" localSheetId="0">#REF!</definedName>
    <definedName name="guiol">#REF!</definedName>
    <definedName name="GULOADING">NA()</definedName>
    <definedName name="Gunduvarigudem">NA()</definedName>
    <definedName name="GUS" localSheetId="2">#REF!</definedName>
    <definedName name="GUS" localSheetId="7">#REF!</definedName>
    <definedName name="GUS" localSheetId="0">#REF!</definedName>
    <definedName name="GUS">#REF!</definedName>
    <definedName name="GUSAUX">'[94]Global factors'!$B$3</definedName>
    <definedName name="GUSSW">'[94]Global factors'!$B$2</definedName>
    <definedName name="GUSUSD" localSheetId="2">#REF!</definedName>
    <definedName name="GUSUSD" localSheetId="7">#REF!</definedName>
    <definedName name="GUSUSD" localSheetId="0">#REF!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'[95]habs-list'!$C$5:$J$102</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'[57]Bitumen trunk'!$BO$1:$DI$196</definedName>
    <definedName name="HDPE">[96]detls!$A$3:$O$18</definedName>
    <definedName name="HDPE_C">[53]wh_data_R!$D$247:$H$261</definedName>
    <definedName name="HDPE_CL">[53]wh_data_R!$D$246:$H$246</definedName>
    <definedName name="HDPE_CL_RATES">[53]wh_data!$M$2:$P$2</definedName>
    <definedName name="HDPE_CLL">[53]wh_data_R!$G$378:$I$381</definedName>
    <definedName name="HDPE_CLR">[53]wh_data!$L$2:$O$2</definedName>
    <definedName name="HDPE_CLS">[53]wh_data_R!$G$378:$G$381</definedName>
    <definedName name="HDPE_D">[53]wh_data!$E$3:$H$17</definedName>
    <definedName name="HDPE_D_R">[53]CPHEEO!$AZ$3:$AZ$17</definedName>
    <definedName name="HDPE_D_RATES">[68]HDPE!$C$9:$O$9</definedName>
    <definedName name="HDPE_DC">[53]wh_data_R!$A$3:$A$17</definedName>
    <definedName name="HDPE_DL_RANGE">[53]CPHEEO!$AZ$3:$AZ$18</definedName>
    <definedName name="HDPE_DR">[53]wh_data!$L$3:$L$15</definedName>
    <definedName name="HDPE_FR_10KG">[68]HDPE!$C$64:$O$64</definedName>
    <definedName name="HDPE_FR_4KG">[68]HDPE!$C$28:$O$28</definedName>
    <definedName name="HDPE_FR_6KG">[68]HDPE!$C$40:$O$40</definedName>
    <definedName name="HDPE_FR_8KG">[68]HDPE!$C$52:$O$52</definedName>
    <definedName name="HDPE_G">[53]wh_data_R!$AE$1440:$AE$1442</definedName>
    <definedName name="HDPE_ID">[53]wh_data_R!$L$3:$L$17</definedName>
    <definedName name="HDPE_ID_CL">[53]wh_data_R!$L$2:$P$2</definedName>
    <definedName name="HDPE_IDS">[53]wh_data_R!$L$3:$P$17</definedName>
    <definedName name="HDPE_P">[53]wh_data_R!$AF$1440:$AF$1442</definedName>
    <definedName name="HDPE_PIPES">'[54]PIPES BASIC RATES'!$A$62:$A$221</definedName>
    <definedName name="HDPE_RATES">[53]wh_data!$L$3:$O$15</definedName>
    <definedName name="HDPE_T">[53]wh_data!$A$3:$D$17</definedName>
    <definedName name="hdpe1">[96]detls!$A$3:$O$18</definedName>
    <definedName name="hdpepvrate">'[97]hdpe-rates'!$C$7:$I$59</definedName>
    <definedName name="hdperates">'[98]HDPE-pipe-rates'!$I$33:$Z$38</definedName>
    <definedName name="hdpewts">'[97]hdpe weights'!$B$1:$F$53</definedName>
    <definedName name="Header_Row" localSheetId="2">ROW(#REF!)</definedName>
    <definedName name="Header_Row">ROW(#REF!)</definedName>
    <definedName name="hf">NA()</definedName>
    <definedName name="hfuhg">NA()</definedName>
    <definedName name="hgle">NA()</definedName>
    <definedName name="hgle1">NA()</definedName>
    <definedName name="hh" localSheetId="2">#REF!</definedName>
    <definedName name="hh" localSheetId="7">#REF!</definedName>
    <definedName name="hh" localSheetId="0">#REF!</definedName>
    <definedName name="hh">#REF!</definedName>
    <definedName name="hhh">NA()</definedName>
    <definedName name="hhhhhh">NA()</definedName>
    <definedName name="HI">NA()</definedName>
    <definedName name="HiddenRows" localSheetId="2" hidden="1">#REF!</definedName>
    <definedName name="HiddenRows" localSheetId="7" hidden="1">#REF!</definedName>
    <definedName name="HiddenRows" localSheetId="0" hidden="1">#REF!</definedName>
    <definedName name="HiddenRows" hidden="1">#REF!</definedName>
    <definedName name="HIFINI">NA()</definedName>
    <definedName name="High_Yeild_Strengh_Deformed_Bars">NA()</definedName>
    <definedName name="HIRE_CHARGES_PLASTERING_CEILING">'[54]BACK BONE'!$DZ$2:$DZ$10</definedName>
    <definedName name="HIRE_CHARGES_PLASTERING_WALLS">'[54]BACK BONE'!$DU$2:$DU$10</definedName>
    <definedName name="Hirebreak">"[130]boq!#ref!"</definedName>
    <definedName name="his">NA()</definedName>
    <definedName name="HJ" localSheetId="7">{"'ridftotal'!$A$4:$S$27"}</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[38]Usage!$C$6</definedName>
    <definedName name="Hot_Mix_Plant_30_45_TPH_6_10_TPH">[38]Usage!$C$8</definedName>
    <definedName name="HP_RATE">[53]input!$E$17</definedName>
    <definedName name="HPM">[99]DISCOUNT!$B$4</definedName>
    <definedName name="HPMAUX">'[94]Global factors'!$B$8</definedName>
    <definedName name="HPMIO">'[94]Global factors'!$B$7</definedName>
    <definedName name="Hs">NA()</definedName>
    <definedName name="hso">NA()</definedName>
    <definedName name="hsp">NA()</definedName>
    <definedName name="Ht">NA()</definedName>
    <definedName name="HTML_CodePage">1252</definedName>
    <definedName name="HTML_Control" localSheetId="7">{"'ridftotal'!$A$4:$S$27"}</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[29]MRATES!$P$49</definedName>
    <definedName name="hyuu">NA()</definedName>
    <definedName name="i" localSheetId="2">#REF!</definedName>
    <definedName name="i" localSheetId="7">#REF!</definedName>
    <definedName name="i" localSheetId="0">#REF!</definedName>
    <definedName name="i">#REF!</definedName>
    <definedName name="I_2">"[99]rmr!#ref!"</definedName>
    <definedName name="IA">'[100]Sheet1 (2)'!$II$1</definedName>
    <definedName name="id">NA()</definedName>
    <definedName name="id10.0">'[75]int-Dia-hdpe'!$H$3:$H$27</definedName>
    <definedName name="id10_0">NA()</definedName>
    <definedName name="id2.5" localSheetId="2">#REF!</definedName>
    <definedName name="id2.5" localSheetId="7">#REF!</definedName>
    <definedName name="id2.5">#REF!</definedName>
    <definedName name="id2_5">NA()</definedName>
    <definedName name="id4.0">'[75]int-Dia-hdpe'!$E$3:$E$27</definedName>
    <definedName name="id4_0">NA()</definedName>
    <definedName name="id6.0">'[75]int-Dia-hdpe'!$F$3:$F$27</definedName>
    <definedName name="id6_0">NA()</definedName>
    <definedName name="id8.0">'[75]int-Dia-hdpe'!$G$3:$G$27</definedName>
    <definedName name="id8_0">NA()</definedName>
    <definedName name="if">[101]Sheet3!$C$15</definedName>
    <definedName name="IIELS">NA()</definedName>
    <definedName name="iiii">[84]Labour!$D$5</definedName>
    <definedName name="IK" localSheetId="7">{"'ridftotal'!$A$4:$S$27"}</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 localSheetId="7">{"'ridftotal'!$A$4:$S$27"}</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[29]MRATES!$M$6</definedName>
    <definedName name="IRC2_36">"[56]mrates!$m$6"</definedName>
    <definedName name="ISEC77">NA()</definedName>
    <definedName name="ISMC_WEIGHTS" localSheetId="2">#REF!</definedName>
    <definedName name="ISMC_WEIGHTS" localSheetId="7">#REF!</definedName>
    <definedName name="ISMC_WEIGHTS" localSheetId="0">#REF!</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 localSheetId="2">#REF!</definedName>
    <definedName name="JBcode_14dig" localSheetId="7">#REF!</definedName>
    <definedName name="JBcode_14dig" localSheetId="0">#REF!</definedName>
    <definedName name="JBcode_14dig">#REF!</definedName>
    <definedName name="JCB_Excavator">NA()</definedName>
    <definedName name="jd" localSheetId="2">#REF!</definedName>
    <definedName name="jd" localSheetId="7">#REF!</definedName>
    <definedName name="jd" localSheetId="0">#REF!</definedName>
    <definedName name="jd">#REF!</definedName>
    <definedName name="jdfknmnbdnb">"[119]lead!#ref!"</definedName>
    <definedName name="Jeddy_Stone_above_450_mm_to_600_mm">NA()</definedName>
    <definedName name="Jessu">NA()</definedName>
    <definedName name="jhkjahdkjhasdjhfkjasdhfkj" localSheetId="2">[55]Lead!#REF!</definedName>
    <definedName name="jhkjahdkjhasdjhfkjasdhfkj" localSheetId="7">[55]Lead!#REF!</definedName>
    <definedName name="jhkjahdkjhasdjhfkjasdhfkj" localSheetId="0">[55]Lead!#REF!</definedName>
    <definedName name="jhkjahdkjhasdjhfkjasdhfkj">[55]Lead!#REF!</definedName>
    <definedName name="jjfgkf" localSheetId="2">#REF!</definedName>
    <definedName name="jjfgkf" localSheetId="7">#REF!</definedName>
    <definedName name="jjfgkf" localSheetId="0">#REF!</definedName>
    <definedName name="jjfgkf">#REF!</definedName>
    <definedName name="JJJ">NA()</definedName>
    <definedName name="jjjjjj">"[71]material!#ref!"</definedName>
    <definedName name="jk" localSheetId="7">{"'ridftotal'!$A$4:$S$27"}</definedName>
    <definedName name="jk">{"'ridftotal'!$A$4:$S$27"}</definedName>
    <definedName name="JKDL123" localSheetId="2" hidden="1">#REF!</definedName>
    <definedName name="JKDL123" localSheetId="7" hidden="1">#REF!</definedName>
    <definedName name="JKDL123" localSheetId="0" hidden="1">#REF!</definedName>
    <definedName name="JKDL123" hidden="1">#REF!</definedName>
    <definedName name="jkjkknmjkljm">NA()</definedName>
    <definedName name="jksfiohifnklkldf" localSheetId="5">Scheduled_Payment+Extra_Payment</definedName>
    <definedName name="jksfiohifnklkldf" localSheetId="2">Scheduled_Payment+Extra_Payment</definedName>
    <definedName name="jksfiohifnklkldf" localSheetId="3">Scheduled_Payment+Extra_Payment</definedName>
    <definedName name="jksfiohifnklkldf" localSheetId="7">Scheduled_Payment+Extra_Payment</definedName>
    <definedName name="jksfiohifnklkldf" localSheetId="4">Scheduled_Payment+Extra_Payment</definedName>
    <definedName name="jksfiohifnklkldf" localSheetId="1">Scheduled_Payment+Extra_Payment</definedName>
    <definedName name="jksfiohifnklkldf" localSheetId="0">Scheduled_Payment+Extra_Payment</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 localSheetId="7">{"'ridftotal'!$A$4:$S$27"}</definedName>
    <definedName name="KADA">{"'ridftotal'!$A$4:$S$27"}</definedName>
    <definedName name="kADAPA" localSheetId="7">{"'ridftotal'!$A$4:$S$27"}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[76]DATA_PRG!$H$180</definedName>
    <definedName name="kfvjlkjlkdl">NA()</definedName>
    <definedName name="kiran" localSheetId="2">#REF!</definedName>
    <definedName name="kiran" localSheetId="7">#REF!</definedName>
    <definedName name="kiran" localSheetId="0">#REF!</definedName>
    <definedName name="kiran">#REF!</definedName>
    <definedName name="Kishore">NA()</definedName>
    <definedName name="KJGLG">NA()</definedName>
    <definedName name="KJKHL">NA()</definedName>
    <definedName name="KK">[76]DATA_PRG!$H$211</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 localSheetId="2">#REF!</definedName>
    <definedName name="Knr" localSheetId="7">#REF!</definedName>
    <definedName name="Knr" localSheetId="0">#REF!</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[53]input!$C$17</definedName>
    <definedName name="l">[102]Labour!$D$8</definedName>
    <definedName name="L_Bhisti">[103]Labour!$D$3</definedName>
    <definedName name="L_BISTI">NA()</definedName>
    <definedName name="L_BitumenSprayer">[102]Labour!$D$4</definedName>
    <definedName name="L_Blacksmith">[103]Labour!$D$5</definedName>
    <definedName name="L_Blaster">[104]Labour!$D$6</definedName>
    <definedName name="L_BSMIT">NA()</definedName>
    <definedName name="L_ChipsSpreader">[102]Labour!$D$8</definedName>
    <definedName name="L_CPENTER">NA()</definedName>
    <definedName name="L_Driller">[104]Labour!$D$11</definedName>
    <definedName name="L_ELECRICIAN">NA()</definedName>
    <definedName name="L_Mason_1stClass">[103]Labour!$D$14</definedName>
    <definedName name="L_Mason_2ndClass">[103]Labour!$D$15</definedName>
    <definedName name="L_MASON1">NA()</definedName>
    <definedName name="L_MASON2">NA()</definedName>
    <definedName name="L_Mate">[103]Labour!$D$16</definedName>
    <definedName name="L_MAZDOOES">NA()</definedName>
    <definedName name="L_Mazdoor">[103]Labour!$D$17</definedName>
    <definedName name="L_Mazdoor_Semi">[103]Labour!$D$18</definedName>
    <definedName name="L_Mazdoor_Skilled">[103]Labour!$D$19</definedName>
    <definedName name="L_MAZDOORSK">NA()</definedName>
    <definedName name="L_MAZDOORUS">NA()</definedName>
    <definedName name="L_SURVEYER">NA()</definedName>
    <definedName name="L_Surveyor">[103]Labour!$D$22</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'[94]Global factors'!$B$5</definedName>
    <definedName name="LCS" localSheetId="2">#REF!</definedName>
    <definedName name="LCS" localSheetId="7">#REF!</definedName>
    <definedName name="LCS" localSheetId="0">#REF!</definedName>
    <definedName name="LCS">#REF!</definedName>
    <definedName name="le">NA()</definedName>
    <definedName name="lead" localSheetId="2">#REF!</definedName>
    <definedName name="lead" localSheetId="7">#REF!</definedName>
    <definedName name="lead" localSheetId="0">#REF!</definedName>
    <definedName name="lead">#REF!</definedName>
    <definedName name="LEAD_1">NA()</definedName>
    <definedName name="LEAD_2">NA()</definedName>
    <definedName name="LEAD_3">NA()</definedName>
    <definedName name="lead_list">NA()</definedName>
    <definedName name="lead_MIDDLE">NA()</definedName>
    <definedName name="lead_prin" localSheetId="2">#REF!</definedName>
    <definedName name="lead_prin" localSheetId="7">#REF!</definedName>
    <definedName name="lead_prin" localSheetId="0">#REF!</definedName>
    <definedName name="lead_prin">#REF!</definedName>
    <definedName name="LEAD_RANGE">'[54]BACK BONE'!$DF$4:$DF$26</definedName>
    <definedName name="LEAD_Y1">NA()</definedName>
    <definedName name="LEAD_Y2">NA()</definedName>
    <definedName name="lead3" localSheetId="2">#REF!</definedName>
    <definedName name="lead3" localSheetId="7">#REF!</definedName>
    <definedName name="lead3" localSheetId="0">#REF!</definedName>
    <definedName name="lead3">#REF!</definedName>
    <definedName name="leada">NA()</definedName>
    <definedName name="leadprin" localSheetId="2">#REF!</definedName>
    <definedName name="leadprin" localSheetId="7">#REF!</definedName>
    <definedName name="leadprin" localSheetId="0">#REF!</definedName>
    <definedName name="leadprin">#REF!</definedName>
    <definedName name="Leads">NA()</definedName>
    <definedName name="leads1">[105]leads!$A$3:$F$53</definedName>
    <definedName name="leads11">[1]leads!$A$3:$E$107</definedName>
    <definedName name="leela">NA()</definedName>
    <definedName name="lef">NA()</definedName>
    <definedName name="legend">NA()</definedName>
    <definedName name="lel">NA()</definedName>
    <definedName name="LEN">NA()</definedName>
    <definedName name="lfb">"[122]process!#ref!"</definedName>
    <definedName name="lfo">[101]Sheet3!$C$16</definedName>
    <definedName name="lgravel">NA()</definedName>
    <definedName name="lgt">'[26]C-data'!$F$25</definedName>
    <definedName name="LI_LI">"[65]general!#ref!"</definedName>
    <definedName name="library">NA()</definedName>
    <definedName name="Lift_Delift_Ranges">'[54]BACK BONE'!$A$24:$A1037651</definedName>
    <definedName name="LIFT_RANGE">'[54]BACK BONE'!$DO$4:$DO$26</definedName>
    <definedName name="lifting_heights">'[71]data existing_do not delete'!$A$43:$A$54</definedName>
    <definedName name="LIII">"[317]estimate!#ref!"</definedName>
    <definedName name="lilili">"[65]general!#ref!"</definedName>
    <definedName name="lin">[76]DATA_PRG!$H$159</definedName>
    <definedName name="LineDetails">[106]Lookup!$A$3:$AH$284</definedName>
    <definedName name="LIT">NA()</definedName>
    <definedName name="ljhj">NA()</definedName>
    <definedName name="lkajdhrlkuae">NA()</definedName>
    <definedName name="lkhfesryhelu">NA()</definedName>
    <definedName name="lkjgushr">NA()</definedName>
    <definedName name="lksslska">"[71]material!#ref!"</definedName>
    <definedName name="lkuj" localSheetId="2">#REF!</definedName>
    <definedName name="lkuj" localSheetId="7">#REF!</definedName>
    <definedName name="lkuj" localSheetId="0">#REF!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'[94]Global factors'!$B$10</definedName>
    <definedName name="lmc">NA()</definedName>
    <definedName name="LOAD_UNLOAD">'[54]BACK BONE'!$DS$1:$DS$3</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[107]Lead!$N$7</definedName>
    <definedName name="LSNO12">"[321]lead!#ref!"</definedName>
    <definedName name="LSNO13">[10]Lead!$N$10</definedName>
    <definedName name="LSNO14">[10]Lead!$N$11</definedName>
    <definedName name="LSNO15">"[321]lead!#ref!"</definedName>
    <definedName name="LSNO17">"[321]lead!#ref!"</definedName>
    <definedName name="LSNO18">"[14]lead!#ref!"</definedName>
    <definedName name="LSNO19">[108]Lead!$O$20</definedName>
    <definedName name="LSNO2">[10]Lead!$N$7</definedName>
    <definedName name="LSNO20" localSheetId="2">[10]Lead!#REF!</definedName>
    <definedName name="LSNO20" localSheetId="7">[10]Lead!#REF!</definedName>
    <definedName name="LSNO20" localSheetId="0">[10]Lead!#REF!</definedName>
    <definedName name="LSNO20">[10]Lead!#REF!</definedName>
    <definedName name="LSNO21">"[321]lead!#ref!"</definedName>
    <definedName name="LSNO23">"[14]lead!#ref!"</definedName>
    <definedName name="LSNO24">[107]Lead!$N$26</definedName>
    <definedName name="LSNO26">[107]Lead!$N$28</definedName>
    <definedName name="LSNO27">"[321]lead!#ref!"</definedName>
    <definedName name="LSNO28">"[321]lead!#ref!"</definedName>
    <definedName name="LSNO29">"[321]lead!#ref!"</definedName>
    <definedName name="LSNO3">[107]Lead!$N$9</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[10]Lead!$N$9</definedName>
    <definedName name="LSNO7">"[321]lead!#ref!"</definedName>
    <definedName name="LSNO9">"[321]lead!#ref!"</definedName>
    <definedName name="lss">NA()</definedName>
    <definedName name="lstone">NA()</definedName>
    <definedName name="lujm" localSheetId="2">#REF!</definedName>
    <definedName name="lujm" localSheetId="7">#REF!</definedName>
    <definedName name="lujm" localSheetId="0">#REF!</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[104]Material!$D$3</definedName>
    <definedName name="M_Aggregate_10">[103]Material!$D$17</definedName>
    <definedName name="M_Aggregate_20">[103]Material!$D$18</definedName>
    <definedName name="M_Aggregate_375mmMaximum_224_56mm">[103]Material!$D$4</definedName>
    <definedName name="M_Aggregate_40">[103]Material!$D$19</definedName>
    <definedName name="M_Aggregate_Crushable_GradeII">[109]Material!$D$21</definedName>
    <definedName name="M_Aggregate_Crushable_GradeIII">[109]Material!$D$22</definedName>
    <definedName name="M_Aggregate_GradeII_19mmNominal_10_5mm">[110]Material!$D$14</definedName>
    <definedName name="M_Aggregate_GradeII_19mmNominal_25_10mm">[110]Material!$D$15</definedName>
    <definedName name="M_Aggregate_GradeII_19mmNominal_5mm_below">[110]Material!$D$16</definedName>
    <definedName name="M_Aggregate_GradeII_63_45mm">[109]Material!$D$24</definedName>
    <definedName name="M_Aggregate_GradeIII_53_224mm">[109]Material!$D$25</definedName>
    <definedName name="M_AIRCOMP170">NA()</definedName>
    <definedName name="M_AIRCOMP210">NA()</definedName>
    <definedName name="M_BindingWire">[104]Material!$D$38</definedName>
    <definedName name="M_Bitumen_CRM">[110]Material!$D$39</definedName>
    <definedName name="M_Bitumen_NRM">[110]Material!$D$40</definedName>
    <definedName name="M_Bitumen_PM">[110]Material!$D$41</definedName>
    <definedName name="M_Bitumen_S65">[102]Material!$D$42</definedName>
    <definedName name="M_Bitumen_S90">[102]Material!$D$43</definedName>
    <definedName name="M_BitumenEmulsion_RS1">[110]Material!$D$44</definedName>
    <definedName name="M_BitumenEmulsion_SS1">[103]Material!$D$45</definedName>
    <definedName name="M_BitumenSealant">[103]Material!$D$46</definedName>
    <definedName name="M_Blasted_Rubble">[104]Material!$D$47</definedName>
    <definedName name="M_BlastingMaterial">[104]Material!$D$48</definedName>
    <definedName name="M_BondStone_400_150_150mm">[104]Material!$D$49</definedName>
    <definedName name="M_Brick_1stClass">[104]Material!$D$50</definedName>
    <definedName name="M_BROOMER">NA()</definedName>
    <definedName name="M_CC_CUTTER">NA()</definedName>
    <definedName name="M_CCMIXER">NA()</definedName>
    <definedName name="M_Cement">[103]Material!$D$51</definedName>
    <definedName name="M_CHIPSPREDER">NA()</definedName>
    <definedName name="M_CompensationForEarthTakenFromPrivateLand">[102]Material!$D$54</definedName>
    <definedName name="M_CRANE8T">NA()</definedName>
    <definedName name="M_CrushedSand_OR_Grit">[110]Material!$D$61</definedName>
    <definedName name="M_CrushedStoneChipping_132">[110]Material!$D$64</definedName>
    <definedName name="M_CrushedStoneChipping_67mm_100Passing_112mm">[110]Material!$D$65</definedName>
    <definedName name="M_CrushedStoneChipping_67mm_100Passing_95mm">[110]Material!$D$66</definedName>
    <definedName name="M_CrushedStoneChipping_95">[110]Material!$D$67</definedName>
    <definedName name="M_CrushedStoneCoarseAggregatePassing_53mm">[102]Material!$D$68</definedName>
    <definedName name="M_CuringCompound">[103]Material!$D$69</definedName>
    <definedName name="M_DebondingStrips">[103]Material!$D$70</definedName>
    <definedName name="M_DOZERD50">NA()</definedName>
    <definedName name="M_ElastomericBearingAssembly">[104]Material!$D$73</definedName>
    <definedName name="M_ElectricDetonator">[104]Material!$D$74</definedName>
    <definedName name="M_ELEGEN">NA()</definedName>
    <definedName name="M_EXCAVATOR9">NA()</definedName>
    <definedName name="M_FilterMedia">[104]Material!$D$79</definedName>
    <definedName name="M_filterMediam">[87]Material!$D$79</definedName>
    <definedName name="M_FRONTLOADER">NA()</definedName>
    <definedName name="M_GranularMaterial">[104]Material!$D$88</definedName>
    <definedName name="M_HandBrokenMetal_40mm">[110]Material!$D$89</definedName>
    <definedName name="M_HMP40">NA()</definedName>
    <definedName name="M_ICRUSHER">NA()</definedName>
    <definedName name="M_InterlockingBlocks_60mm">[110]Material!$D$91</definedName>
    <definedName name="M_InterlockingBlocks_80mm">[110]Material!$D$92</definedName>
    <definedName name="M_JointFillerBoard">[103]Material!$D$93</definedName>
    <definedName name="M_JuteRope_12mm">[103]Material!$D$95</definedName>
    <definedName name="M_KeyAggregatesPassing_224mm">[102]Material!$D$96</definedName>
    <definedName name="m_lead">NA()</definedName>
    <definedName name="M_Lime">[104]Material!$D$97</definedName>
    <definedName name="M_MOTORGRADER200">NA()</definedName>
    <definedName name="M_MOTORGRADER50">NA()</definedName>
    <definedName name="M_MSClamps">[104]Material!$D$102</definedName>
    <definedName name="M_PAVER100">NA()</definedName>
    <definedName name="M_PAVER75">NA()</definedName>
    <definedName name="M_PD_BT">NA()</definedName>
    <definedName name="M_PD_BTEM">NA()</definedName>
    <definedName name="M_Plasticizer">[103]Material!$D$109</definedName>
    <definedName name="M_PolytheneSheet_125">[103]Material!$D$110</definedName>
    <definedName name="M_PolytheneSheething">[103]Material!$D$111</definedName>
    <definedName name="M_RCCPipeNP3_1000mm">[103]Material!$D$114</definedName>
    <definedName name="M_RCCPipeNP3_1200mm">[103]Material!$D$113</definedName>
    <definedName name="M_RCCPipeNP3_500mm">[103]Material!$D$117</definedName>
    <definedName name="M_RCCPipeNP3_750mm">[103]Material!$D$115</definedName>
    <definedName name="M_RCCPipeNP4_1000mm">[103]Material!$D$119</definedName>
    <definedName name="M_RCCPipeNP4_1200mm">[103]Material!$D$118</definedName>
    <definedName name="M_RCCPipeNP4_500mm">[103]Material!$D$122</definedName>
    <definedName name="M_RCCPipeNP4_750mm">[103]Material!$D$120</definedName>
    <definedName name="M_ROLLER">NA()</definedName>
    <definedName name="M_Sand_Coarse">[103]Material!$D$125</definedName>
    <definedName name="M_Sand_Fine">[103]Material!$D$126</definedName>
    <definedName name="M_SteelReinforcement_HYSDBars">[104]Material!$D$129</definedName>
    <definedName name="M_SteelReinforcement_MSRoundBars">[103]Material!$D$130</definedName>
    <definedName name="M_SteelReinforcement_TMTBars">[104]Material!$D$131</definedName>
    <definedName name="M_StoneBoulder_150mm_below">[102]Material!$D$132</definedName>
    <definedName name="M_StoneChips_12mm">[110]Material!$D$133</definedName>
    <definedName name="M_StoneCrushedAggregate_112_009mm">[110]Material!$D$135</definedName>
    <definedName name="M_StoneForCoarseRubbleMasonry_1stSort">[104]Material!$D$136</definedName>
    <definedName name="M_StoneForCoarseRubbleMasonry_2ndSort">[104]Material!$D$137</definedName>
    <definedName name="M_StoneForRandomRubbleMasonry">[104]Material!$D$138</definedName>
    <definedName name="M_StoneSpalls">[102]Material!$D$144</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[103]Material!$D$146</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[111]Input!$D$36</definedName>
    <definedName name="maa">"[307]data_bit_i!#ref!"</definedName>
    <definedName name="mab">"[307]data_bit_i!#ref!"</definedName>
    <definedName name="machine_mixing_of_concrete_">NA()</definedName>
    <definedName name="Macro4">NA()</definedName>
    <definedName name="Macro5">NA()</definedName>
    <definedName name="MAD" localSheetId="2">#REF!</definedName>
    <definedName name="MAD" localSheetId="7">#REF!</definedName>
    <definedName name="MAD" localSheetId="0">#REF!</definedName>
    <definedName name="MAD">#REF!</definedName>
    <definedName name="Maddy" localSheetId="2">#REF!</definedName>
    <definedName name="Maddy" localSheetId="7">#REF!</definedName>
    <definedName name="Maddy" localSheetId="0">#REF!</definedName>
    <definedName name="Maddy">#REF!</definedName>
    <definedName name="madhu" localSheetId="2">#REF!</definedName>
    <definedName name="madhu" localSheetId="7">#REF!</definedName>
    <definedName name="madhu" localSheetId="0">#REF!</definedName>
    <definedName name="madhu">#REF!</definedName>
    <definedName name="Main">NA()</definedName>
    <definedName name="maintenance">NA()</definedName>
    <definedName name="makh">NA()</definedName>
    <definedName name="mal">[112]DATA!$H$67</definedName>
    <definedName name="Male" localSheetId="2">[49]data!#REF!</definedName>
    <definedName name="Male" localSheetId="7">[49]data!#REF!</definedName>
    <definedName name="Male" localSheetId="0">[49]data!#REF!</definedName>
    <definedName name="Male">[49]data!#REF!</definedName>
    <definedName name="male_sp">NA()</definedName>
    <definedName name="MAN">[88]m!$B$149</definedName>
    <definedName name="Man_Mazdoor">NA()</definedName>
    <definedName name="mangalore">NA()</definedName>
    <definedName name="Mani">[113]Leads!$B$13:$D$113</definedName>
    <definedName name="manm">NA()</definedName>
    <definedName name="manmazdoor">NA()</definedName>
    <definedName name="mano">NA()</definedName>
    <definedName name="map">'[26]C-data'!$F$115</definedName>
    <definedName name="MARBLE_STONES">'[54]BUILDING ITEMS'!$C$23:$C$27</definedName>
    <definedName name="mas">NA()</definedName>
    <definedName name="mas_hab">[114]mas_hab!$A$1:$L$2239</definedName>
    <definedName name="mason">'[115]Rates SSR 2008-09'!$I$63</definedName>
    <definedName name="Mason_1st_class">NA()</definedName>
    <definedName name="Mason_2nd_class">NA()</definedName>
    <definedName name="mason1">'[33]SSR 2014-15 Rates'!$E$41</definedName>
    <definedName name="mason2">'[33]SSR 2014-15 Rates'!$E$42</definedName>
    <definedName name="mass">NA()</definedName>
    <definedName name="master">NA()</definedName>
    <definedName name="Mastic_Cooker">NA()</definedName>
    <definedName name="MASTICK">NA()</definedName>
    <definedName name="mat">NA()</definedName>
    <definedName name="MATE">[78]MRATES!$F$36</definedName>
    <definedName name="material">NA()</definedName>
    <definedName name="MATERIAL_CLASS">'[54]PIPES BASIC RATES'!$A$5:$A$1000</definedName>
    <definedName name="maz">NA()</definedName>
    <definedName name="Mazdoor">'[33]SSR 2014-15 Rates'!$E$43</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 localSheetId="2">[49]data!#REF!</definedName>
    <definedName name="Medical" localSheetId="7">[49]data!#REF!</definedName>
    <definedName name="Medical" localSheetId="0">[49]data!#REF!</definedName>
    <definedName name="Medical">[49]data!#REF!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 localSheetId="2">#REF!</definedName>
    <definedName name="metal" localSheetId="7">#REF!</definedName>
    <definedName name="metal" localSheetId="0">#REF!</definedName>
    <definedName name="metal">#REF!</definedName>
    <definedName name="Metal__stone">NA()</definedName>
    <definedName name="metal_40">NA()</definedName>
    <definedName name="metal_65">NA()</definedName>
    <definedName name="metal_75">NA()</definedName>
    <definedName name="metal_blast">NA()</definedName>
    <definedName name="METAL_D">[29]MRATES!$K$30</definedName>
    <definedName name="metal_hc75">NA()</definedName>
    <definedName name="metal_pick">NA()</definedName>
    <definedName name="metal_spr75">NA()</definedName>
    <definedName name="metal_stack">NA()</definedName>
    <definedName name="metal1" localSheetId="2">#REF!</definedName>
    <definedName name="metal1" localSheetId="7">#REF!</definedName>
    <definedName name="metal1" localSheetId="0">#REF!</definedName>
    <definedName name="metal1">#REF!</definedName>
    <definedName name="metal10">NA()</definedName>
    <definedName name="metal11" localSheetId="2">#REF!</definedName>
    <definedName name="metal11" localSheetId="7">#REF!</definedName>
    <definedName name="metal11" localSheetId="0">#REF!</definedName>
    <definedName name="metal11">#REF!</definedName>
    <definedName name="metal12">NA()</definedName>
    <definedName name="metal12ss">NA()</definedName>
    <definedName name="metal20">NA()</definedName>
    <definedName name="metal20ss">NA()</definedName>
    <definedName name="metal3" localSheetId="2">#REF!</definedName>
    <definedName name="metal3" localSheetId="7">#REF!</definedName>
    <definedName name="metal3" localSheetId="0">#REF!</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[116]RMR!$F$30</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[117]r!$I$46</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 localSheetId="7">{"'ridftotal'!$A$4:$S$27"}</definedName>
    <definedName name="MK">{"'ridftotal'!$A$4:$S$27"}</definedName>
    <definedName name="ml">NA()</definedName>
    <definedName name="MLOAD">[29]MRATES!$X$10</definedName>
    <definedName name="MLOADING">NA()</definedName>
    <definedName name="mm">[64]r!$F$4</definedName>
    <definedName name="mmc">NA()</definedName>
    <definedName name="mmcc">NA()</definedName>
    <definedName name="mmixing">NA()</definedName>
    <definedName name="MMMMM">NA()</definedName>
    <definedName name="MMP">NA()</definedName>
    <definedName name="mn" localSheetId="2">'[118]Lead statement'!#REF!</definedName>
    <definedName name="mn" localSheetId="7">'[118]Lead statement'!#REF!</definedName>
    <definedName name="mn">'[118]Lead statement'!#REF!</definedName>
    <definedName name="Mname">NA()</definedName>
    <definedName name="MNJ" localSheetId="2">#REF!</definedName>
    <definedName name="MNJ" localSheetId="7">#REF!</definedName>
    <definedName name="MNJ" localSheetId="0">#REF!</definedName>
    <definedName name="MNJ">#REF!</definedName>
    <definedName name="mnr">NA()</definedName>
    <definedName name="moj">NA()</definedName>
    <definedName name="mone">[64]r!$F$2</definedName>
    <definedName name="mone1">[2]r!$F$2</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[29]MRATES!$P$51</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[29]MRATES!$G$7</definedName>
    <definedName name="msgrill">NA()</definedName>
    <definedName name="MSTACK">[29]MRATES!$X$12</definedName>
    <definedName name="mt">NA()</definedName>
    <definedName name="mtor">NA()</definedName>
    <definedName name="mtwo">[64]r!$F$3</definedName>
    <definedName name="mtwo1">[2]r!$F$3</definedName>
    <definedName name="MULOADING">NA()</definedName>
    <definedName name="mun">NA()</definedName>
    <definedName name="MUNLOAD">[29]MRATES!$X$11</definedName>
    <definedName name="mura">NA()</definedName>
    <definedName name="murali">NA()</definedName>
    <definedName name="murty">NA()</definedName>
    <definedName name="MUTHU">NA()</definedName>
    <definedName name="mw">NA()</definedName>
    <definedName name="MWL">[53]input!$C$11</definedName>
    <definedName name="mwls">'[93]Nspt-smp-final-ORIGINAL'!$X$8:$X$56</definedName>
    <definedName name="mymax">[119]Levels!$P$5</definedName>
    <definedName name="mymin">[119]Levels!$O$5</definedName>
    <definedName name="mz">NA()</definedName>
    <definedName name="n" localSheetId="2">#REF!</definedName>
    <definedName name="n" localSheetId="7">#REF!</definedName>
    <definedName name="n" localSheetId="0">#REF!</definedName>
    <definedName name="n">#REF!</definedName>
    <definedName name="N_S_P">NA()</definedName>
    <definedName name="nagara">[120]m!$M$3</definedName>
    <definedName name="nagaraj">[120]m!$M$3</definedName>
    <definedName name="NAIDUPALEM">NA()</definedName>
    <definedName name="Name" localSheetId="2">#REF!</definedName>
    <definedName name="Name" localSheetId="7">#REF!</definedName>
    <definedName name="Name" localSheetId="0">#REF!</definedName>
    <definedName name="Name">#REF!</definedName>
    <definedName name="naresh">NA()</definedName>
    <definedName name="NAVA">NA()</definedName>
    <definedName name="nb">NA()</definedName>
    <definedName name="nbc">NA()</definedName>
    <definedName name="nbm">NA()</definedName>
    <definedName name="Needle_Vibrator">NA()</definedName>
    <definedName name="New" localSheetId="2">[49]data!#REF!</definedName>
    <definedName name="New" localSheetId="7">[49]data!#REF!</definedName>
    <definedName name="New" localSheetId="0">[49]data!#REF!</definedName>
    <definedName name="New">[49]data!#REF!</definedName>
    <definedName name="new_111" localSheetId="5">Scheduled_Payment+Extra_Payment</definedName>
    <definedName name="new_111" localSheetId="2">Scheduled_Payment+Extra_Payment</definedName>
    <definedName name="new_111" localSheetId="3">Scheduled_Payment+Extra_Payment</definedName>
    <definedName name="new_111" localSheetId="7">Scheduled_Payment+Extra_Payment</definedName>
    <definedName name="new_111" localSheetId="4">Scheduled_Payment+Extra_Payment</definedName>
    <definedName name="new_111" localSheetId="1">Scheduled_Payment+Extra_Payment</definedName>
    <definedName name="new_111" localSheetId="0">Scheduled_Payment+Extra_Payment</definedName>
    <definedName name="new_111">Scheduled_Payment+Extra_Payment</definedName>
    <definedName name="newdata" localSheetId="2">#REF!</definedName>
    <definedName name="newdata" localSheetId="7">#REF!</definedName>
    <definedName name="newdata" localSheetId="0">#REF!</definedName>
    <definedName name="newdata">#REF!</definedName>
    <definedName name="nh">NA()</definedName>
    <definedName name="NH4vorklmg" localSheetId="7">[66]BALAN1!$F$20</definedName>
    <definedName name="NH4vorklmg">[67]BALAN1!$F$20</definedName>
    <definedName name="nl">[121]DATA!$B$22</definedName>
    <definedName name="NM" localSheetId="7">{"'ridftotal'!$A$4:$S$27"}</definedName>
    <definedName name="NM">{"'ridftotal'!$A$4:$S$27"}</definedName>
    <definedName name="nn" localSheetId="7">[122]Publicbuilding!$R$46</definedName>
    <definedName name="nn">[123]Publicbuilding!$R$46</definedName>
    <definedName name="NNN">NA()</definedName>
    <definedName name="NNNN">NA()</definedName>
    <definedName name="NNNNN">NA()</definedName>
    <definedName name="no">'[75]habs-list'!$B$5:$B$285</definedName>
    <definedName name="No_">NA()</definedName>
    <definedName name="No_1">NA()</definedName>
    <definedName name="NO_1000" localSheetId="2">#REF!</definedName>
    <definedName name="NO_1000" localSheetId="7">#REF!</definedName>
    <definedName name="NO_1000" localSheetId="0">#REF!</definedName>
    <definedName name="NO_1000">#REF!</definedName>
    <definedName name="NO_800" localSheetId="2">#REF!</definedName>
    <definedName name="NO_800" localSheetId="7">#REF!</definedName>
    <definedName name="NO_800" localSheetId="0">#REF!</definedName>
    <definedName name="NO_800">#REF!</definedName>
    <definedName name="nodes">[95]nodes!$C$5:$C$115</definedName>
    <definedName name="NOK">NA()</definedName>
    <definedName name="nonreturnvalve">NA()</definedName>
    <definedName name="NONRETURNVALVES">NA()</definedName>
    <definedName name="nOS">NA()</definedName>
    <definedName name="notok">NA()</definedName>
    <definedName name="NOTUSED">'[57]R99 etc'!$A$1:$L$142</definedName>
    <definedName name="nr">[9]DATA!$B$3</definedName>
    <definedName name="NR_136_Found">'[124]Road data'!$K$417</definedName>
    <definedName name="NR_Approachslab">'[124]Road data'!$K$697</definedName>
    <definedName name="NR_backfill">'[124]Road data'!$K$741</definedName>
    <definedName name="NR_Filter">'[124]Road data'!$K$544</definedName>
    <definedName name="NR_HYSD_found">'[124]Road data'!$K$789</definedName>
    <definedName name="NR_HYSD_sub">'[124]Road data'!$K$773</definedName>
    <definedName name="NR_HYSD_super">'[124]Road data'!$K$757</definedName>
    <definedName name="NR_M15_Footing">'[124]Road data'!$K$570</definedName>
    <definedName name="NR_M15_levellingcoarse">'[124]Road data'!$K$721</definedName>
    <definedName name="NR_M15_sub">'[124]Road data'!$K$596</definedName>
    <definedName name="NR_M20_bed">'[124]Road data'!$K$621</definedName>
    <definedName name="NR_M20_slab">'[124]Road data'!$K$646</definedName>
    <definedName name="NR_M30_WC">'[124]Road data'!$K$671</definedName>
    <definedName name="NR_R_300">'[124]Road data'!$K$527</definedName>
    <definedName name="NR_weepholes">'[124]Road data'!$K$849</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 localSheetId="2">#REF!</definedName>
    <definedName name="NUM_MMM" localSheetId="7">#REF!</definedName>
    <definedName name="NUM_MMM" localSheetId="0">#REF!</definedName>
    <definedName name="NUM_MMM">#REF!</definedName>
    <definedName name="Num_Pmt_Per_Year">NA()</definedName>
    <definedName name="Number_of_Payments">#N/A</definedName>
    <definedName name="Nurses" localSheetId="2">[52]Data.F8.BTR!#REF!</definedName>
    <definedName name="Nurses" localSheetId="7">[52]Data.F8.BTR!#REF!</definedName>
    <definedName name="Nurses" localSheetId="0">[52]Data.F8.BTR!#REF!</definedName>
    <definedName name="Nurses">[52]Data.F8.BTR!#REF!</definedName>
    <definedName name="nurses1">"[113]data.f8.btr!#ref!"</definedName>
    <definedName name="NVCP">NA()</definedName>
    <definedName name="nw" localSheetId="2">#REF!</definedName>
    <definedName name="nw" localSheetId="7">#REF!</definedName>
    <definedName name="nw" localSheetId="0">#REF!</definedName>
    <definedName name="nw">#REF!</definedName>
    <definedName name="obd_paint">NA()</definedName>
    <definedName name="obpl">NA()</definedName>
    <definedName name="OCM">"[98]office!$b$20"</definedName>
    <definedName name="oct">NA()</definedName>
    <definedName name="od">'[75]int-Dia-hdpe'!$C$3:$C$27</definedName>
    <definedName name="oe">NA()</definedName>
    <definedName name="OG_metal">NA()</definedName>
    <definedName name="OH">[78]MRATES!$H$52</definedName>
    <definedName name="OHBRBRACEONETOSIX">NA()</definedName>
    <definedName name="OHBRBRACESEVENTOTHIRTEEN" localSheetId="2">#REF!</definedName>
    <definedName name="OHBRBRACESEVENTOTHIRTEEN" localSheetId="7">#REF!</definedName>
    <definedName name="OHBRBRACESEVENTOTHIRTEEN" localSheetId="0">#REF!</definedName>
    <definedName name="OHBRBRACESEVENTOTHIRTEEN">#REF!</definedName>
    <definedName name="OHBRCOLUMNONETOSIX" localSheetId="2">#REF!</definedName>
    <definedName name="OHBRCOLUMNONETOSIX" localSheetId="7">#REF!</definedName>
    <definedName name="OHBRCOLUMNONETOSIX" localSheetId="0">#REF!</definedName>
    <definedName name="OHBRCOLUMNONETOSIX">#REF!</definedName>
    <definedName name="OHBRCOLUMNSEVENTOTHIRTEEN" localSheetId="2">#REF!</definedName>
    <definedName name="OHBRCOLUMNSEVENTOTHIRTEEN" localSheetId="7">#REF!</definedName>
    <definedName name="OHBRCOLUMNSEVENTOTHIRTEEN" localSheetId="0">#REF!</definedName>
    <definedName name="OHBRCOLUMNSEVENTOTHIRTEEN">#REF!</definedName>
    <definedName name="OHR" localSheetId="7">'[125]Leads Entry'!$I$30</definedName>
    <definedName name="OHR" localSheetId="0">'[125]Leads Entry'!$I$30</definedName>
    <definedName name="OHR">'[125]Leads Entry'!$I$30</definedName>
    <definedName name="ohs">NA()</definedName>
    <definedName name="OHSR">NA()</definedName>
    <definedName name="OHSR2">NA()</definedName>
    <definedName name="ohsrcap" localSheetId="2">#REF!</definedName>
    <definedName name="ohsrcap" localSheetId="7">#REF!</definedName>
    <definedName name="ohsrcap" localSheetId="0">#REF!</definedName>
    <definedName name="ohsrcap">#REF!</definedName>
    <definedName name="ohsrlls">[95]nodes!$D$5:$D$115</definedName>
    <definedName name="oi">NA()</definedName>
    <definedName name="oii">NA()</definedName>
    <definedName name="OIU">[76]DATA_PRG!$H$328</definedName>
    <definedName name="ojjlkj">[84]Material!$D$130</definedName>
    <definedName name="ojsdgn">NA()</definedName>
    <definedName name="ok">NA()</definedName>
    <definedName name="one">NA()</definedName>
    <definedName name="ONETOSEVEN">NA()</definedName>
    <definedName name="oo">NA()</definedName>
    <definedName name="ooo">NA()</definedName>
    <definedName name="OOOEOOOE" localSheetId="2">#REF!</definedName>
    <definedName name="OOOEOOOE" localSheetId="7">#REF!</definedName>
    <definedName name="OOOEOOOE" localSheetId="0">#REF!</definedName>
    <definedName name="OOOEOOOE">#REF!</definedName>
    <definedName name="oooo">NA()</definedName>
    <definedName name="optrq">NA()</definedName>
    <definedName name="OrderTable" localSheetId="2" hidden="1">#REF!</definedName>
    <definedName name="OrderTable" localSheetId="7" hidden="1">#REF!</definedName>
    <definedName name="OrderTable" localSheetId="0" hidden="1">#REF!</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[38]General!$K$4</definedName>
    <definedName name="paddy">NA()</definedName>
    <definedName name="paint">[76]DATA_PRG!$H$345</definedName>
    <definedName name="painter">'[33]SSR 2014-15 Rates'!$E$44</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 localSheetId="2">#REF!</definedName>
    <definedName name="pc" localSheetId="7">#REF!</definedName>
    <definedName name="pc" localSheetId="0">#REF!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 localSheetId="2">#REF!</definedName>
    <definedName name="Phone" localSheetId="7">#REF!</definedName>
    <definedName name="Phone" localSheetId="0">#REF!</definedName>
    <definedName name="Phone">#REF!</definedName>
    <definedName name="pi">3.1415</definedName>
    <definedName name="Picking___spreading_metal_for_WBM_for_75_mm">NA()</definedName>
    <definedName name="Picking_5_to_100_mm_old_metalled_surface_and_sectioning">'[38]Common '!$D$280</definedName>
    <definedName name="Picking_metal___sectiong">NA()</definedName>
    <definedName name="pIIII">NA()</definedName>
    <definedName name="PIPE">NA()</definedName>
    <definedName name="PIPE_CL1">[53]CPHEEO!$AO$3:$AV$3</definedName>
    <definedName name="PIPE_ID">[53]CPHEEO!$BK$2:$BK$3</definedName>
    <definedName name="PIPE_ID_CD">[53]CPHEEO!$BL$2:$BL$3</definedName>
    <definedName name="PIPE_TYPE">[53]wh_data_R!$B$377:$B$384</definedName>
    <definedName name="PIPE_TYPE_R">[53]wh_data!$R$2:$R$9</definedName>
    <definedName name="PIPE_TYPES">[53]wh_data!$J$2:$J$9</definedName>
    <definedName name="piperates">'[97]ssr-rates'!$B$2:$J$839</definedName>
    <definedName name="PIPES">[53]CPHEEO!$AY$2:$BH$2</definedName>
    <definedName name="PIPES_CR">[53]CPHEEO!$Z$3:$Z$12</definedName>
    <definedName name="PIPES_E">[53]wh_data_R!$P$195:$P$203</definedName>
    <definedName name="PK">NA()</definedName>
    <definedName name="pkgno">NA()</definedName>
    <definedName name="PKK">NA()</definedName>
    <definedName name="pla">[12]DATA_PRG!$H$252</definedName>
    <definedName name="plasp">[76]DATA_PRG!$H$296</definedName>
    <definedName name="plaster_ornamental">NA()</definedName>
    <definedName name="plaster_thick">'[71]data existing_do not delete'!$D$14:$D$16</definedName>
    <definedName name="plaster_twelve">NA()</definedName>
    <definedName name="plaster_twenty">NA()</definedName>
    <definedName name="PLASTERING_WALLS_CEILING">'[54]BACK BONE'!$HL$2:$HL$52</definedName>
    <definedName name="plastering12">NA()</definedName>
    <definedName name="plasticemulsion_paint">NA()</definedName>
    <definedName name="plbeams">NA()</definedName>
    <definedName name="Plinth_beams__lintels">"[71]works!#ref!"</definedName>
    <definedName name="PM">NA()</definedName>
    <definedName name="PM_AirCompressor_210cfm">'[103]Plant &amp;  Machinery'!$G$4</definedName>
    <definedName name="PM_BatchMixHMP_46_60THP">'[110]Plant &amp;  Machinery'!$G$5</definedName>
    <definedName name="PM_BatchTypeHMP_30_40">'[102]Plant &amp;  Machinery'!$G$6</definedName>
    <definedName name="PM_BitumenBoilerOilFired_1000">'[102]Plant &amp;  Machinery'!$G$9</definedName>
    <definedName name="PM_BitumenBoilerOilFired_200">'[110]Plant &amp;  Machinery'!$G$8</definedName>
    <definedName name="PM_BitumenEmulsionPressureDistributor">'[110]Plant &amp;  Machinery'!$G$10</definedName>
    <definedName name="PM_ConcreteMixer">'[103]Plant &amp;  Machinery'!$G$11</definedName>
    <definedName name="PM_Dozer_D50">'[103]Plant &amp;  Machinery'!$G$13</definedName>
    <definedName name="PM_ElectricGeneratorSet_125">'[102]Plant &amp;  Machinery'!$G$15</definedName>
    <definedName name="PM_FrontEndLoader_1cum">'[102]Plant &amp;  Machinery'!$G$17</definedName>
    <definedName name="PM_HydraulicBroom">'[110]Plant &amp;  Machinery'!$G$19</definedName>
    <definedName name="PM_HydraulicExcavator_09cum">'[102]Plant &amp;  Machinery'!$G$20</definedName>
    <definedName name="PM_HydraulicSelfPropelledChipSpreader">'[110]Plant &amp;  Machinery'!$G$21</definedName>
    <definedName name="PM_JointCuttingMachine">'[103]Plant &amp;  Machinery'!$G$23</definedName>
    <definedName name="PM_Mixall_6_10t">'[110]Plant &amp;  Machinery'!$G$24</definedName>
    <definedName name="PM_MotorGrader">'[102]Plant &amp;  Machinery'!$G$25</definedName>
    <definedName name="PM_NeedleVibrator">'[103]Plant &amp;  Machinery'!$G$27</definedName>
    <definedName name="PM_PaverFinisher">'[102]Plant &amp;  Machinery'!$G$28</definedName>
    <definedName name="PM_PlateVibrator">'[103]Plant &amp;  Machinery'!$G$30</definedName>
    <definedName name="PM_ScreedVibrator">'[103]Plant &amp;  Machinery'!$G$31</definedName>
    <definedName name="PM_ThreeWheeled_80_100kN_StaticRoller">'[102]Plant &amp;  Machinery'!$G$34</definedName>
    <definedName name="PM_Tipper_55">'[102]Plant &amp;  Machinery'!$G$45</definedName>
    <definedName name="PM_Tractor_Rotavator">'[109]Plant &amp;  Machinery'!$G$49</definedName>
    <definedName name="PM_Tractor_Trolley">'[103]Plant &amp;  Machinery'!$G$48</definedName>
    <definedName name="PM_Truck">'[126]Plant &amp;  Machinery'!$G$50</definedName>
    <definedName name="PM_VibratoryRoller_80_100kN">'[110]Plant &amp;  Machinery'!$G$51</definedName>
    <definedName name="PM_WaterTanker_6kl">'[103]Plant &amp;  Machinery'!$G$53</definedName>
    <definedName name="PMS">[91]m1!$D$30</definedName>
    <definedName name="Pneumatic_tyre_Roller">NA()</definedName>
    <definedName name="POIN">[9]DATA!$H$182</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'[127]pvc-pipe-rates'!$B$8:$B$27</definedName>
    <definedName name="ppp" localSheetId="7" hidden="1">{#N/A,#N/A,FALSE,"no"}</definedName>
    <definedName name="ppp" localSheetId="0" hidden="1">{#N/A,#N/A,FALSE,"no"}</definedName>
    <definedName name="ppp" hidden="1">{#N/A,#N/A,FALSE,"no"}</definedName>
    <definedName name="PPPPP" localSheetId="2">#REF!</definedName>
    <definedName name="PPPPP" localSheetId="7">#REF!</definedName>
    <definedName name="PPPPP" localSheetId="0">#REF!</definedName>
    <definedName name="PPPPP">#REF!</definedName>
    <definedName name="pppppppppp">"[71]material!#ref!"</definedName>
    <definedName name="pppppppppppp">"[71]works!#ref!"</definedName>
    <definedName name="pppppppppppppp">"[71]works!#ref!"</definedName>
    <definedName name="pqodjhf">NA()</definedName>
    <definedName name="pr">[128]id!$A$3:$E$449</definedName>
    <definedName name="PR_Habcode_16_Dig" localSheetId="2">#REF!</definedName>
    <definedName name="PR_Habcode_16_Dig" localSheetId="7">#REF!</definedName>
    <definedName name="PR_Habcode_16_Dig" localSheetId="0">#REF!</definedName>
    <definedName name="PR_Habcode_16_Dig">#REF!</definedName>
    <definedName name="Prasad" localSheetId="2">#REF!</definedName>
    <definedName name="Prasad" localSheetId="7">#REF!</definedName>
    <definedName name="Prasad" localSheetId="0">#REF!</definedName>
    <definedName name="Prasad">#REF!</definedName>
    <definedName name="praveen">[129]sand!$A$1:$N$206</definedName>
    <definedName name="prb">NA()</definedName>
    <definedName name="PRC" localSheetId="2">#REF!</definedName>
    <definedName name="PRC" localSheetId="7">#REF!</definedName>
    <definedName name="PRC" localSheetId="0">#REF!</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5">'ABSTRACT-1'!$B$2:$I$48</definedName>
    <definedName name="_xlnm.Print_Area" localSheetId="6">'C-DATAS'!$B$2:$I$236</definedName>
    <definedName name="_xlnm.Print_Area" localSheetId="2" xml:space="preserve">  CS!$B$2:$I$49</definedName>
    <definedName name="_xlnm.Print_Area" localSheetId="3" xml:space="preserve">  'CS-1'!$B$2:$I$49</definedName>
    <definedName name="_xlnm.Print_Area" localSheetId="7">'ELE-Datas'!$A$1:$J$213</definedName>
    <definedName name="_xlnm.Print_Area" localSheetId="4">GA!$B$2:$D$42</definedName>
    <definedName name="_xlnm.Print_Area" localSheetId="1">'Revised Estimate-SECTIONS'!$A$1:$O$765</definedName>
    <definedName name="_xlnm.Print_Area" localSheetId="0">seignorage!$B$1:$T$17</definedName>
    <definedName name="_xlnm.Print_Area">#REF!</definedName>
    <definedName name="Print_Area_MI" localSheetId="2">#REF!</definedName>
    <definedName name="Print_Area_MI" localSheetId="7">#REF!</definedName>
    <definedName name="Print_Area_MI" localSheetId="0">#REF!</definedName>
    <definedName name="Print_Area_MI">#REF!</definedName>
    <definedName name="Print_Area_MI_10">NA()</definedName>
    <definedName name="Print_Area_MI_12" localSheetId="2">#REF!</definedName>
    <definedName name="Print_Area_MI_12" localSheetId="7">#REF!</definedName>
    <definedName name="Print_Area_MI_12" localSheetId="0">#REF!</definedName>
    <definedName name="Print_Area_MI_12">#REF!</definedName>
    <definedName name="Print_Area_MI_3" localSheetId="2">#REF!</definedName>
    <definedName name="Print_Area_MI_3" localSheetId="7">#REF!</definedName>
    <definedName name="Print_Area_MI_3" localSheetId="0">#REF!</definedName>
    <definedName name="Print_Area_MI_3">#REF!</definedName>
    <definedName name="Print_Area_MI_6" localSheetId="2">#REF!</definedName>
    <definedName name="Print_Area_MI_6" localSheetId="7">#REF!</definedName>
    <definedName name="Print_Area_MI_6" localSheetId="0">#REF!</definedName>
    <definedName name="Print_Area_MI_6">#REF!</definedName>
    <definedName name="Print_Area_MI_7">NA()</definedName>
    <definedName name="Print_Area_MI_9" localSheetId="2">#REF!</definedName>
    <definedName name="Print_Area_MI_9" localSheetId="7">#REF!</definedName>
    <definedName name="Print_Area_MI_9" localSheetId="0">#REF!</definedName>
    <definedName name="Print_Area_MI_9">#REF!</definedName>
    <definedName name="Print_Area_Reset">#N/A</definedName>
    <definedName name="_xlnm.Print_Titles" localSheetId="1">'Revised Estimate-SECTIONS'!$2:$4</definedName>
    <definedName name="_xlnm.Print_Titles" localSheetId="0">seignorage!$1:$3</definedName>
    <definedName name="Prl">NA()</definedName>
    <definedName name="proBS">NA()</definedName>
    <definedName name="ProdForm" localSheetId="2" hidden="1">#REF!</definedName>
    <definedName name="ProdForm" localSheetId="7" hidden="1">#REF!</definedName>
    <definedName name="ProdForm" localSheetId="0" hidden="1">#REF!</definedName>
    <definedName name="ProdForm" hidden="1">#REF!</definedName>
    <definedName name="Product" localSheetId="2" hidden="1">#REF!</definedName>
    <definedName name="Product" localSheetId="7" hidden="1">#REF!</definedName>
    <definedName name="Product" localSheetId="0"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[53]input!$H$9</definedName>
    <definedName name="PROS_MLD">[53]input!$K$9</definedName>
    <definedName name="PROS_PERIOD">[53]input!$C$5</definedName>
    <definedName name="PROS_POP">[53]input!$F$9</definedName>
    <definedName name="PROS_YEAR">[53]input!$C$9</definedName>
    <definedName name="prsrhds">[130]t_prsr!$A$3:$H$60</definedName>
    <definedName name="ps">NA()</definedName>
    <definedName name="PSC_C">[53]wh_data_R!$D$335:$J$346</definedName>
    <definedName name="PSC_CL">[53]wh_data_R!$D$334:$J$334</definedName>
    <definedName name="PSC_CL_RATES">[53]wh_data!$M$119:$T$119</definedName>
    <definedName name="PSC_CLL">[53]wh_data_R!$W$378:$Y$383</definedName>
    <definedName name="PSC_CLR">[53]wh_data!$L$119:$O$119</definedName>
    <definedName name="PSC_CLS">[53]wh_data_R!$N$1440:$N$1445</definedName>
    <definedName name="PSC_D_R">[53]CPHEEO!$BC$3:$BC$14</definedName>
    <definedName name="PSC_D_RATES">'[68]PSC REVISED'!$C$9:$K$9</definedName>
    <definedName name="PSC_DC">[53]wh_data_R!$A$121:$A$132</definedName>
    <definedName name="PSC_DR">[53]wh_data!$L$120:$L$126</definedName>
    <definedName name="PSC_FR_10KG">'[68]PSC REVISED'!$C$46:$K$46</definedName>
    <definedName name="PSC_FR_12KG">'[68]PSC REVISED'!$C$62:$K$62</definedName>
    <definedName name="PSC_FR_14KG">'[68]PSC REVISED'!$C$77:$K$77</definedName>
    <definedName name="PSC_FR_16KG">'[68]PSC REVISED'!$C$92:$K$92</definedName>
    <definedName name="PSC_FR_6KG">'[68]PSC REVISED'!$C$18:$K$18</definedName>
    <definedName name="PSC_FR_8KG">'[68]PSC REVISED'!$C$32:$K$32</definedName>
    <definedName name="PSC_G">[53]wh_data_R!$O$1440:$O$1445</definedName>
    <definedName name="PSC_P">[53]wh_data_R!$P$1440:$P$1445</definedName>
    <definedName name="PSC_RATES">[53]wh_data!$L$120:$O$126</definedName>
    <definedName name="PSC_T">[53]wh_data!$A$120:$G$129</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[53]CPHEEO!$C$11</definedName>
    <definedName name="PUMPSET_LIFE">[53]CPHEEO!$C$13</definedName>
    <definedName name="PUR">NA()</definedName>
    <definedName name="Puz">"[294]design!#ref!"</definedName>
    <definedName name="PV">[130]PVC_dia!$A$26:$L$38</definedName>
    <definedName name="pvc">[131]detls!$A$26:$O$38</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[53]wh_data_R!$D$231:$G$231</definedName>
    <definedName name="PVC_CL_RATES">[53]wh_data!$M$20:$O$20</definedName>
    <definedName name="pvc_clamps">NA()</definedName>
    <definedName name="PVC_CLR">[53]wh_data!$L$20:$O$20</definedName>
    <definedName name="PVC_CLS">[53]wh_data_R!$AH$1440:$AH$1442</definedName>
    <definedName name="pvc_collar">NA()</definedName>
    <definedName name="PVC_D_R">[53]CPHEEO!$AY$3:$AY$15</definedName>
    <definedName name="PVC_D_RATES">[68]pvc!$C$23:$O$23</definedName>
    <definedName name="PVC_DC">[53]wh_data_R!$A$21:$A$33</definedName>
    <definedName name="PVC_DL_RANGE">[53]CPHEEO!$AY$3:$AY$16</definedName>
    <definedName name="PVC_DR">[53]wh_data!$L$21:$L$33</definedName>
    <definedName name="PVC_FR_10KG">[68]pvc!$C$60:$O$60</definedName>
    <definedName name="PVC_FR_4KG">[68]pvc!$C$31:$O$31</definedName>
    <definedName name="PVC_FR_6KG">[68]pvc!$C$45:$O$45</definedName>
    <definedName name="PVC_G">[53]wh_data_R!$AI$1440:$AI$1442</definedName>
    <definedName name="PVC_ID">[53]wh_data_R!$L$21:$L$33</definedName>
    <definedName name="PVC_ID_CL">[53]wh_data_R!$L$20:$O$20</definedName>
    <definedName name="PVC_IDS">[53]wh_data_R!$L$21:$O$33</definedName>
    <definedName name="PVC_PIPES">'[54]PIPES BASIC RATES'!$A$5:$A$60</definedName>
    <definedName name="pvc_pipes_110">NA()</definedName>
    <definedName name="pvc_specials" localSheetId="2">#REF!</definedName>
    <definedName name="pvc_specials" localSheetId="7">#REF!</definedName>
    <definedName name="pvc_specials" localSheetId="0">#REF!</definedName>
    <definedName name="pvc_specials">#REF!</definedName>
    <definedName name="PVC_T">[53]wh_data!$A$21:$D$33</definedName>
    <definedName name="pvcALL">NA()</definedName>
    <definedName name="pvcBend">NA()</definedName>
    <definedName name="pvcCoupling">NA()</definedName>
    <definedName name="pvcDummy">NA()</definedName>
    <definedName name="pvcElbow">NA()</definedName>
    <definedName name="pvcFTA">NA()</definedName>
    <definedName name="PVCid10.0">'[75]int-Dia-pvc'!$H$3:$H$27</definedName>
    <definedName name="PVCid10_0">NA()</definedName>
    <definedName name="PVCid4.0">'[75]int-Dia-pvc'!$E$3:$E$27</definedName>
    <definedName name="PVCid4_0">NA()</definedName>
    <definedName name="PVCid6.0">'[75]int-Dia-pvc'!$F$3:$F$27</definedName>
    <definedName name="PVCid6_0">NA()</definedName>
    <definedName name="PVCid8.0">'[75]int-Dia-pvc'!$G$3:$G$27</definedName>
    <definedName name="PVCid8_0">NA()</definedName>
    <definedName name="pvcMTA">NA()</definedName>
    <definedName name="PVCod">'[75]int-Dia-pvc'!$C$3:$C$27</definedName>
    <definedName name="pvcpvrate">'[97]pvc-rates'!$C$7:$I$46</definedName>
    <definedName name="pvcrates">'[98]pvc-pipe-rates'!$I$30:$Z$35</definedName>
    <definedName name="PVCreducedTee">NA()</definedName>
    <definedName name="pvcsaddle">[69]Sheet1!$B$98:$B$102</definedName>
    <definedName name="pvcSpecials">NA()</definedName>
    <definedName name="pvcTee">NA()</definedName>
    <definedName name="pvcwts">'[97]PVC weights'!$B$1:$F$40</definedName>
    <definedName name="pw">'[26]C-data'!$F$86</definedName>
    <definedName name="PWF">NA()</definedName>
    <definedName name="q" localSheetId="2">#REF!</definedName>
    <definedName name="q" localSheetId="7">#REF!</definedName>
    <definedName name="q" localSheetId="0">#REF!</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 localSheetId="2">#REF!</definedName>
    <definedName name="Q_CD_EW" localSheetId="7">#REF!</definedName>
    <definedName name="Q_CD_EW" localSheetId="0">#REF!</definedName>
    <definedName name="Q_CD_EW">#REF!</definedName>
    <definedName name="Q_CD_M10_BODY" localSheetId="2">#REF!</definedName>
    <definedName name="Q_CD_M10_BODY" localSheetId="7">#REF!</definedName>
    <definedName name="Q_CD_M10_BODY" localSheetId="0">#REF!</definedName>
    <definedName name="Q_CD_M10_BODY">#REF!</definedName>
    <definedName name="Q_CD_M10_FOUN" localSheetId="2">#REF!</definedName>
    <definedName name="Q_CD_M10_FOUN" localSheetId="7">#REF!</definedName>
    <definedName name="Q_CD_M10_FOUN" localSheetId="0">#REF!</definedName>
    <definedName name="Q_CD_M10_FOUN">#REF!</definedName>
    <definedName name="Q_EW_C">NA()</definedName>
    <definedName name="Q_EW_F" localSheetId="2">[132]R_Det!#REF!</definedName>
    <definedName name="Q_EW_F" localSheetId="7">[132]R_Det!#REF!</definedName>
    <definedName name="Q_EW_F" localSheetId="0">[132]R_Det!#REF!</definedName>
    <definedName name="Q_EW_F">[132]R_Det!#REF!</definedName>
    <definedName name="Q_EW_FOUND">NA()</definedName>
    <definedName name="Q_EW_S" localSheetId="2">[132]R_Det!#REF!</definedName>
    <definedName name="Q_EW_S" localSheetId="7">[132]R_Det!#REF!</definedName>
    <definedName name="Q_EW_S" localSheetId="0">[132]R_Det!#REF!</definedName>
    <definedName name="Q_EW_S">[132]R_Det!#REF!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 localSheetId="2">[132]R_Det!#REF!</definedName>
    <definedName name="Q_GRAVEL_SHOLDERS" localSheetId="7">[132]R_Det!#REF!</definedName>
    <definedName name="Q_GRAVEL_SHOLDERS" localSheetId="0">[132]R_Det!#REF!</definedName>
    <definedName name="Q_GRAVEL_SHOLDERS">[132]R_Det!#REF!</definedName>
    <definedName name="Q_GROUT_REV">NA()</definedName>
    <definedName name="Q_GS">NA()</definedName>
    <definedName name="Q_GSB" localSheetId="2">[132]R_Det!#REF!</definedName>
    <definedName name="Q_GSB" localSheetId="7">[132]R_Det!#REF!</definedName>
    <definedName name="Q_GSB" localSheetId="0">[132]R_Det!#REF!</definedName>
    <definedName name="Q_GSB">[132]R_Det!#REF!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[44]R_Det!$I$48</definedName>
    <definedName name="Q_PAINT">NA()</definedName>
    <definedName name="q_pick" localSheetId="2">[132]R_Det!#REF!</definedName>
    <definedName name="q_pick" localSheetId="7">[132]R_Det!#REF!</definedName>
    <definedName name="q_pick" localSheetId="0">[132]R_Det!#REF!</definedName>
    <definedName name="q_pick">[132]R_Det!#REF!</definedName>
    <definedName name="Q_PLAST">NA()</definedName>
    <definedName name="Q_REV300">NA()</definedName>
    <definedName name="Q_SANDFILL">NA()</definedName>
    <definedName name="Q_SCAR_BT">NA()</definedName>
    <definedName name="Q_SCAR_GRA">NA()</definedName>
    <definedName name="Q_SCSD" localSheetId="2">[132]R_Det!#REF!</definedName>
    <definedName name="Q_SCSD" localSheetId="7">[132]R_Det!#REF!</definedName>
    <definedName name="Q_SCSD" localSheetId="0">[132]R_Det!#REF!</definedName>
    <definedName name="Q_SCSD">[132]R_Det!#REF!</definedName>
    <definedName name="Q_SCSD_6070">NA()</definedName>
    <definedName name="Q_SCSD_80100">NA()</definedName>
    <definedName name="Q_SDBC" localSheetId="2">[132]R_Det!#REF!</definedName>
    <definedName name="Q_SDBC" localSheetId="7">[132]R_Det!#REF!</definedName>
    <definedName name="Q_SDBC" localSheetId="0">[132]R_Det!#REF!</definedName>
    <definedName name="Q_SDBC">[132]R_Det!#REF!</definedName>
    <definedName name="Q_TACK" localSheetId="2">[132]R_Det!#REF!</definedName>
    <definedName name="Q_TACK" localSheetId="7">[132]R_Det!#REF!</definedName>
    <definedName name="Q_TACK" localSheetId="0">[132]R_Det!#REF!</definedName>
    <definedName name="Q_TACK">[132]R_Det!#REF!</definedName>
    <definedName name="Q_WBM2" localSheetId="2">[132]R_Det!#REF!</definedName>
    <definedName name="Q_WBM2" localSheetId="7">[132]R_Det!#REF!</definedName>
    <definedName name="Q_WBM2" localSheetId="0">[132]R_Det!#REF!</definedName>
    <definedName name="Q_WBM2">[132]R_Det!#REF!</definedName>
    <definedName name="Q_WBM3" localSheetId="2">[132]R_Det!#REF!</definedName>
    <definedName name="Q_WBM3" localSheetId="7">[132]R_Det!#REF!</definedName>
    <definedName name="Q_WBM3" localSheetId="0">[132]R_Det!#REF!</definedName>
    <definedName name="Q_WBM3">[132]R_Det!#REF!</definedName>
    <definedName name="Q_WMM">NA()</definedName>
    <definedName name="QQ">[91]m1!$D$9</definedName>
    <definedName name="qqq" localSheetId="2">#REF!</definedName>
    <definedName name="qqq" localSheetId="7">#REF!</definedName>
    <definedName name="qqq" localSheetId="0">#REF!</definedName>
    <definedName name="qqq">#REF!</definedName>
    <definedName name="qqqq">NA()</definedName>
    <definedName name="QQQQQQ">"[383]lead!#ref!"</definedName>
    <definedName name="qqqqqqq">NA()</definedName>
    <definedName name="qqqqqqqqq">"[93]data!#ref!"</definedName>
    <definedName name="qqqqqqqqqqqqq">NA()</definedName>
    <definedName name="qqww" localSheetId="2">#REF!</definedName>
    <definedName name="qqww" localSheetId="7">#REF!</definedName>
    <definedName name="qqww" localSheetId="0">#REF!</definedName>
    <definedName name="qqww">#REF!</definedName>
    <definedName name="qr">'[33]Lead statement'!$P$10</definedName>
    <definedName name="QRückläufe" localSheetId="7">[66]BALAN1!$E$10</definedName>
    <definedName name="QRückläufe">[67]BALAN1!$E$10</definedName>
    <definedName name="QSchlamwasser_Dauer" localSheetId="7">[66]BALAN1!$E$54</definedName>
    <definedName name="QSchlamwasser_Dauer">[67]BALAN1!$E$54</definedName>
    <definedName name="Qu">NA()</definedName>
    <definedName name="quarry">"[71]material!#ref!"</definedName>
    <definedName name="Quarry_rubbish">"[71]material!#ref!"</definedName>
    <definedName name="Quaspall">NA()</definedName>
    <definedName name="que">NA()</definedName>
    <definedName name="quer10">NA()</definedName>
    <definedName name="QUERY2" localSheetId="2">[133]data!#REF!</definedName>
    <definedName name="QUERY2" localSheetId="7">[133]data!#REF!</definedName>
    <definedName name="QUERY2" localSheetId="0">[133]data!#REF!</definedName>
    <definedName name="QUERY2">[133]data!#REF!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'[134]Road data'!$K$399</definedName>
    <definedName name="R_136_FLY_BCCP">NA()</definedName>
    <definedName name="R_136_Found">'[134]Road data'!$K$374</definedName>
    <definedName name="R_148_BCCP">NA()</definedName>
    <definedName name="R_148_belowcc">'[134]Road data'!$K$285</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'[134]Road data'!$K$699</definedName>
    <definedName name="R_BED_HP">NA()</definedName>
    <definedName name="R_BetweenBodywalls">'[134]Road data'!$K$466</definedName>
    <definedName name="r_block_20">NA()</definedName>
    <definedName name="r_block_50">NA()</definedName>
    <definedName name="R_BM" localSheetId="2">'[51]Road data'!#REF!</definedName>
    <definedName name="R_BM" localSheetId="7">'[51]Road data'!#REF!</definedName>
    <definedName name="R_BM">'[51]Road data'!#REF!</definedName>
    <definedName name="R_BM_50">NA()</definedName>
    <definedName name="R_BT_PATCH">NA()</definedName>
    <definedName name="R_BT_PATCH_40">NA()</definedName>
    <definedName name="r_det">[51]R_Det!$I$31</definedName>
    <definedName name="R_Diversion_Road" localSheetId="2">'[135]Road data'!#REF!</definedName>
    <definedName name="R_Diversion_Road" localSheetId="7">'[135]Road data'!#REF!</definedName>
    <definedName name="R_Diversion_Road">'[135]Road data'!#REF!</definedName>
    <definedName name="R_EW_C">NA()</definedName>
    <definedName name="R_EW_Car" localSheetId="2">'[51]Road data'!#REF!</definedName>
    <definedName name="R_EW_Car" localSheetId="7">'[51]Road data'!#REF!</definedName>
    <definedName name="R_EW_Car">'[51]Road data'!#REF!</definedName>
    <definedName name="r_ew_emb">NA()</definedName>
    <definedName name="R_EW_FMC_Car">'[135]Road data'!$K$49</definedName>
    <definedName name="R_EW_FMC_Side">'[51]Road data'!$K$30</definedName>
    <definedName name="R_EW_Form_OMC">'[134]Road data'!$K$58</definedName>
    <definedName name="R_EW_FOUND">NA()</definedName>
    <definedName name="R_EW_Man" localSheetId="2">'[135]Road data'!#REF!</definedName>
    <definedName name="R_EW_Man" localSheetId="7">'[135]Road data'!#REF!</definedName>
    <definedName name="R_EW_Man">'[135]Road data'!#REF!</definedName>
    <definedName name="R_EW_OMC_Car" localSheetId="2">'[51]Road data'!#REF!</definedName>
    <definedName name="R_EW_OMC_Car" localSheetId="7">'[51]Road data'!#REF!</definedName>
    <definedName name="R_EW_OMC_Car">'[51]Road data'!#REF!</definedName>
    <definedName name="R_EW_OMC_Side" localSheetId="2">'[51]Road data'!#REF!</definedName>
    <definedName name="R_EW_OMC_Side" localSheetId="7">'[51]Road data'!#REF!</definedName>
    <definedName name="R_EW_OMC_Side">'[51]Road data'!#REF!</definedName>
    <definedName name="r_ew_rf_cons">NA()</definedName>
    <definedName name="R_EW_S">NA()</definedName>
    <definedName name="R_EW_Side_OMC">'[134]Road data'!$K$30</definedName>
    <definedName name="R_EW_T">NA()</definedName>
    <definedName name="R_EW_Trench">'[136]Road data'!$K$13</definedName>
    <definedName name="R_EW_USS">NA()</definedName>
    <definedName name="R_FILL_INB_BODY">NA()</definedName>
    <definedName name="R_Filter">'[134]Road data'!$K$502</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'[44]Road data'!$K$354</definedName>
    <definedName name="R_Gravel_between">'[136]Road data'!$K$356</definedName>
    <definedName name="R_Gravel_Pipebedding">'[136]Road data'!$K$299</definedName>
    <definedName name="R_Gravel_Quardrent" localSheetId="2">'[135]Road data'!#REF!</definedName>
    <definedName name="R_Gravel_Quardrent" localSheetId="7">'[135]Road data'!#REF!</definedName>
    <definedName name="R_Gravel_Quardrent">'[135]Road data'!#REF!</definedName>
    <definedName name="R_GravelBedding">'[134]Road data'!$K$351</definedName>
    <definedName name="R_GravelShoulders">'[51]Road data'!$K$251</definedName>
    <definedName name="R_GROUT_REV">NA()</definedName>
    <definedName name="R_GS">NA()</definedName>
    <definedName name="R_GSB">'[135]Road data'!$K$77</definedName>
    <definedName name="R_HP_1000">'[137]Road data'!$K$446</definedName>
    <definedName name="R_HP_600" localSheetId="2">'[51]Road data'!#REF!</definedName>
    <definedName name="R_HP_600" localSheetId="7">'[51]Road data'!#REF!</definedName>
    <definedName name="R_HP_600">'[51]Road data'!#REF!</definedName>
    <definedName name="R_HP_800">'[137]Road data'!$K$432</definedName>
    <definedName name="R_HPL_600" localSheetId="2">'[51]Road data'!#REF!</definedName>
    <definedName name="R_HPL_600" localSheetId="7">'[51]Road data'!#REF!</definedName>
    <definedName name="R_HPL_600">'[51]Road data'!#REF!</definedName>
    <definedName name="R_HPL_800">'[136]Road data'!$K$322</definedName>
    <definedName name="R_HYSD_Found">'[134]Road data'!$K$747</definedName>
    <definedName name="R_HYSD_sub">'[134]Road data'!$K$731</definedName>
    <definedName name="R_HYSD_Super" localSheetId="2">'[51]Road data'!#REF!</definedName>
    <definedName name="R_HYSD_Super" localSheetId="7">'[51]Road data'!#REF!</definedName>
    <definedName name="R_HYSD_Super">'[51]Road data'!#REF!</definedName>
    <definedName name="R_M10_base" localSheetId="2">'[135]Road data'!#REF!</definedName>
    <definedName name="R_M10_base" localSheetId="7">'[135]Road data'!#REF!</definedName>
    <definedName name="R_M10_base">'[135]Road data'!#REF!</definedName>
    <definedName name="R_M10_bCC" localSheetId="2">'[51]Road data'!#REF!</definedName>
    <definedName name="R_M10_bCC" localSheetId="7">'[51]Road data'!#REF!</definedName>
    <definedName name="R_M10_bCC">'[51]Road data'!#REF!</definedName>
    <definedName name="R_M10_bodywalls">'[136]Road data'!$K$286</definedName>
    <definedName name="R_M10_drains" localSheetId="2">'[135]Road data'!#REF!</definedName>
    <definedName name="R_M10_drains" localSheetId="7">'[135]Road data'!#REF!</definedName>
    <definedName name="R_M10_drains">'[135]Road data'!#REF!</definedName>
    <definedName name="R_M10_found">'[136]Road data'!$K$275</definedName>
    <definedName name="R_M15_dividers" localSheetId="2">'[135]Road data'!#REF!</definedName>
    <definedName name="R_M15_dividers" localSheetId="7">'[135]Road data'!#REF!</definedName>
    <definedName name="R_M15_dividers">'[135]Road data'!#REF!</definedName>
    <definedName name="R_M15_Foot">'[134]Road data'!$K$528</definedName>
    <definedName name="R_M15_footing" localSheetId="2">'[51]Road data'!#REF!</definedName>
    <definedName name="R_M15_footing" localSheetId="7">'[51]Road data'!#REF!</definedName>
    <definedName name="R_M15_footing">'[51]Road data'!#REF!</definedName>
    <definedName name="R_M15_FOUND">NA()</definedName>
    <definedName name="R_M15_LEVEL">NA()</definedName>
    <definedName name="R_M15_LevellingCoarse">'[134]Road data'!$K$679</definedName>
    <definedName name="R_M15_SUB" localSheetId="2">'[51]Road data'!#REF!</definedName>
    <definedName name="R_M15_SUB" localSheetId="7">'[51]Road data'!#REF!</definedName>
    <definedName name="R_M15_SUB">'[51]Road data'!#REF!</definedName>
    <definedName name="R_M20_Bed">'[134]Road data'!$K$579</definedName>
    <definedName name="R_M20_BedBack" localSheetId="2">'[51]Road data'!#REF!</definedName>
    <definedName name="R_M20_BedBack" localSheetId="7">'[51]Road data'!#REF!</definedName>
    <definedName name="R_M20_BedBack">'[51]Road data'!#REF!</definedName>
    <definedName name="R_M20_COVER" localSheetId="2">'[51]Road data'!#REF!</definedName>
    <definedName name="R_M20_COVER" localSheetId="7">'[51]Road data'!#REF!</definedName>
    <definedName name="R_M20_COVER">'[51]Road data'!#REF!</definedName>
    <definedName name="R_M20_DECKSLAB" localSheetId="2">'[51]Road data'!#REF!</definedName>
    <definedName name="R_M20_DECKSLAB" localSheetId="7">'[51]Road data'!#REF!</definedName>
    <definedName name="R_M20_DECKSLAB">'[51]Road data'!#REF!</definedName>
    <definedName name="R_M20_slab">'[134]Road data'!$K$604</definedName>
    <definedName name="R_M20R_BEDBLOCKS">NA()</definedName>
    <definedName name="R_M20R_COVER_SLAB">NA()</definedName>
    <definedName name="R_M20R_DECK">NA()</definedName>
    <definedName name="R_M20R_RAIL">NA()</definedName>
    <definedName name="R_M25_ApproachSlab" localSheetId="2">'[51]Road data'!#REF!</definedName>
    <definedName name="R_M25_ApproachSlab" localSheetId="7">'[51]Road data'!#REF!</definedName>
    <definedName name="R_M25_ApproachSlab">'[51]Road data'!#REF!</definedName>
    <definedName name="R_M25R_APP">NA()</definedName>
    <definedName name="R_M30_WC" localSheetId="2">'[51]Road data'!#REF!</definedName>
    <definedName name="R_M30_WC" localSheetId="7">'[51]Road data'!#REF!</definedName>
    <definedName name="R_M30_WC">'[51]Road data'!#REF!</definedName>
    <definedName name="R_M30R_WC">NA()</definedName>
    <definedName name="R_M35_C2">NA()</definedName>
    <definedName name="R_M35_CC" localSheetId="2">'[135]Road data'!#REF!</definedName>
    <definedName name="R_M35_CC" localSheetId="7">'[135]Road data'!#REF!</definedName>
    <definedName name="R_M35_CC">'[135]Road data'!#REF!</definedName>
    <definedName name="R_M35_CCP">NA()</definedName>
    <definedName name="R_M35_FLY_CCP">NA()</definedName>
    <definedName name="R_M35_FlyAsh" localSheetId="2">'[51]Road data'!#REF!</definedName>
    <definedName name="R_M35_FlyAsh" localSheetId="7">'[51]Road data'!#REF!</definedName>
    <definedName name="R_M35_FlyAsh">'[51]Road data'!#REF!</definedName>
    <definedName name="r_media_m_20">NA()</definedName>
    <definedName name="r_media_m_6">NA()</definedName>
    <definedName name="r_media_sd_c">NA()</definedName>
    <definedName name="r_media_sd_f">NA()</definedName>
    <definedName name="R_Mild" localSheetId="2">'[51]Road data'!#REF!</definedName>
    <definedName name="R_Mild">'[51]Road data'!#REF!</definedName>
    <definedName name="R_MSS">'[134]Road data'!$K$244</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 localSheetId="2">'[51]Road data'!#REF!</definedName>
    <definedName name="R_Painting" localSheetId="7">'[51]Road data'!#REF!</definedName>
    <definedName name="R_Painting">'[51]Road data'!#REF!</definedName>
    <definedName name="r_pcc_124_12">NA()</definedName>
    <definedName name="R_Pick">'[51]Road data'!$K$89</definedName>
    <definedName name="r_pl_rf">NA()</definedName>
    <definedName name="R_PLAST">NA()</definedName>
    <definedName name="R_PLAST_CUM">NA()</definedName>
    <definedName name="R_PLAST_SQM">NA()</definedName>
    <definedName name="R_Plastering" localSheetId="2">'[51]Road data'!#REF!</definedName>
    <definedName name="R_Plastering" localSheetId="7">'[51]Road data'!#REF!</definedName>
    <definedName name="R_Plastering">'[51]Road data'!#REF!</definedName>
    <definedName name="R_R300">'[134]Road data'!$K$484</definedName>
    <definedName name="R_Rev_A300" localSheetId="2">'[135]Road data'!#REF!</definedName>
    <definedName name="R_Rev_A300" localSheetId="7">'[135]Road data'!#REF!</definedName>
    <definedName name="R_Rev_A300">'[135]Road data'!#REF!</definedName>
    <definedName name="R_Rev_Q300" localSheetId="2">'[135]Road data'!#REF!</definedName>
    <definedName name="R_Rev_Q300" localSheetId="7">'[135]Road data'!#REF!</definedName>
    <definedName name="R_Rev_Q300">'[135]Road data'!#REF!</definedName>
    <definedName name="R_REV300">NA()</definedName>
    <definedName name="R_Rs_Mason">NA()</definedName>
    <definedName name="R_Rs_Riv_300">NA()</definedName>
    <definedName name="R_SANDFILL">NA()</definedName>
    <definedName name="R_SandFILLING" localSheetId="2">'[51]Road data'!#REF!</definedName>
    <definedName name="R_SandFILLING" localSheetId="7">'[51]Road data'!#REF!</definedName>
    <definedName name="R_SandFILLING">'[51]Road data'!#REF!</definedName>
    <definedName name="R_Scar_BT" localSheetId="2">'[51]Road data'!#REF!</definedName>
    <definedName name="R_Scar_BT" localSheetId="7">'[51]Road data'!#REF!</definedName>
    <definedName name="R_Scar_BT">'[51]Road data'!#REF!</definedName>
    <definedName name="R_SCAR_GRA">NA()</definedName>
    <definedName name="R_Scar_GSB" localSheetId="2">'[51]Road data'!#REF!</definedName>
    <definedName name="R_Scar_GSB">'[51]Road data'!#REF!</definedName>
    <definedName name="R_Scarf">'[134]Road data'!$K$97</definedName>
    <definedName name="R_SCSD">'[134]Road data'!$K$198</definedName>
    <definedName name="R_SCSD_6070">'[51]Road data'!$K$173</definedName>
    <definedName name="R_SCSD_80100" localSheetId="2">'[51]Road data'!#REF!</definedName>
    <definedName name="R_SCSD_80100" localSheetId="7">'[51]Road data'!#REF!</definedName>
    <definedName name="R_SCSD_80100">'[51]Road data'!#REF!</definedName>
    <definedName name="r_sd_media">NA()</definedName>
    <definedName name="R_SDBC">'[51]Road data'!$K$234</definedName>
    <definedName name="R_shoulders">'[134]Road data'!$K$263</definedName>
    <definedName name="R_Tack">'[51]Road data'!$K$197</definedName>
    <definedName name="R_Teak">NA()</definedName>
    <definedName name="r_vrcc_cur_wall_20">NA()</definedName>
    <definedName name="R_WBM_G2">'[134]Road data'!$K$121</definedName>
    <definedName name="R_WBM_G3">'[134]Road data'!$K$144</definedName>
    <definedName name="R_WBM2" localSheetId="2">'[51]Road data'!#REF!</definedName>
    <definedName name="R_WBM2" localSheetId="7">'[51]Road data'!#REF!</definedName>
    <definedName name="R_WBM2">'[51]Road data'!#REF!</definedName>
    <definedName name="R_WBM2_HS">'[51]Road data'!$K$116</definedName>
    <definedName name="R_WBM2_HVR" localSheetId="2">'[51]Road data'!#REF!</definedName>
    <definedName name="R_WBM2_HVR" localSheetId="7">'[51]Road data'!#REF!</definedName>
    <definedName name="R_WBM2_HVR">'[51]Road data'!#REF!</definedName>
    <definedName name="R_WBM2_MCS" localSheetId="2">'[51]Road data'!#REF!</definedName>
    <definedName name="R_WBM2_MCS" localSheetId="7">'[51]Road data'!#REF!</definedName>
    <definedName name="R_WBM2_MCS">'[51]Road data'!#REF!</definedName>
    <definedName name="R_WBM3" localSheetId="2">'[51]Road data'!#REF!</definedName>
    <definedName name="R_WBM3" localSheetId="7">'[51]Road data'!#REF!</definedName>
    <definedName name="R_WBM3">'[51]Road data'!#REF!</definedName>
    <definedName name="R_WBM3_HS">'[51]Road data'!$K$142</definedName>
    <definedName name="R_WBM3_HVR" localSheetId="2">'[51]Road data'!#REF!</definedName>
    <definedName name="R_WBM3_HVR" localSheetId="7">'[51]Road data'!#REF!</definedName>
    <definedName name="R_WBM3_HVR">'[51]Road data'!#REF!</definedName>
    <definedName name="R_WBM3_MCS" localSheetId="2">'[51]Road data'!#REF!</definedName>
    <definedName name="R_WBM3_MCS" localSheetId="7">'[51]Road data'!#REF!</definedName>
    <definedName name="R_WBM3_MCS">'[51]Road data'!#REF!</definedName>
    <definedName name="R_Weepholes" localSheetId="2">'[51]Road data'!#REF!</definedName>
    <definedName name="R_Weepholes" localSheetId="7">'[51]Road data'!#REF!</definedName>
    <definedName name="R_Weepholes">'[51]Road data'!#REF!</definedName>
    <definedName name="R_WMM" localSheetId="2">'[51]Road data'!#REF!</definedName>
    <definedName name="R_WMM" localSheetId="7">'[51]Road data'!#REF!</definedName>
    <definedName name="R_WMM">'[51]Road data'!#REF!</definedName>
    <definedName name="raams">NA()</definedName>
    <definedName name="Rabbit">NA()</definedName>
    <definedName name="raf">[87]Material!$D$130</definedName>
    <definedName name="raffs">'[87]Plant &amp;  Machinery'!$G$13</definedName>
    <definedName name="rafi">'[87]Plant &amp;  Machinery'!$G$4</definedName>
    <definedName name="raghava">NA()</definedName>
    <definedName name="raised_pointing">NA()</definedName>
    <definedName name="raj">NA()</definedName>
    <definedName name="raju">[87]Material!$D$126</definedName>
    <definedName name="ram">[87]Material!$D$129</definedName>
    <definedName name="raMA">"[391]data!#ref!"</definedName>
    <definedName name="raod" localSheetId="2">[55]Lead!#REF!</definedName>
    <definedName name="raod" localSheetId="7">[55]Lead!#REF!</definedName>
    <definedName name="raod" localSheetId="0">[55]Lead!#REF!</definedName>
    <definedName name="raod">[55]Lead!#REF!</definedName>
    <definedName name="ras">NA()</definedName>
    <definedName name="rat">[87]Material!$D$51</definedName>
    <definedName name="RatAna">NA()</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 localSheetId="2">#REF!</definedName>
    <definedName name="rates" localSheetId="7">#REF!</definedName>
    <definedName name="rates" localSheetId="0">#REF!</definedName>
    <definedName name="rates">#REF!</definedName>
    <definedName name="rates1" localSheetId="2">#REF!</definedName>
    <definedName name="rates1" localSheetId="7">#REF!</definedName>
    <definedName name="rates1" localSheetId="0">#REF!</definedName>
    <definedName name="rates1">#REF!</definedName>
    <definedName name="rates11" localSheetId="2">#REF!</definedName>
    <definedName name="rates11" localSheetId="7">#REF!</definedName>
    <definedName name="rates11" localSheetId="0">#REF!</definedName>
    <definedName name="rates11">#REF!</definedName>
    <definedName name="rates4" localSheetId="2">#REF!</definedName>
    <definedName name="rates4" localSheetId="7">#REF!</definedName>
    <definedName name="rates4" localSheetId="0">#REF!</definedName>
    <definedName name="rates4">#REF!</definedName>
    <definedName name="ratesand">'[8]lead-st'!$L$10</definedName>
    <definedName name="Ravu" localSheetId="2">#REF!</definedName>
    <definedName name="Ravu" localSheetId="7">#REF!</definedName>
    <definedName name="Ravu" localSheetId="0">#REF!</definedName>
    <definedName name="Ravu">#REF!</definedName>
    <definedName name="rax">[87]Material!$D$47</definedName>
    <definedName name="rb">'[26]C-data'!$F$112</definedName>
    <definedName name="rbsw">NA()</definedName>
    <definedName name="rbw">NA()</definedName>
    <definedName name="RCArea" localSheetId="2" hidden="1">#REF!</definedName>
    <definedName name="RCArea" localSheetId="7" hidden="1">#REF!</definedName>
    <definedName name="RCArea" localSheetId="0" hidden="1">#REF!</definedName>
    <definedName name="RCArea" hidden="1">#REF!</definedName>
    <definedName name="RCC_CL">"[70]wh_data_r!#ref!"</definedName>
    <definedName name="RCC_CLL">[53]wh_data_R!$AL$1440:$AN$1441</definedName>
    <definedName name="RCC_D_R">[53]CPHEEO!$BG$3:$BG$13</definedName>
    <definedName name="rcc_mix">'[71]data existing_do not delete'!$F$14:$F$15</definedName>
    <definedName name="RCC_NP_CLASS_PIPES">'[54]RCC S.S PIPES NP CLASS'!$A$23:$A$83</definedName>
    <definedName name="RCC_PR_CLASS_PIPES">'[54]RCC S.S PR CLASS'!$A$24:$A$77</definedName>
    <definedName name="rcc_vrcc_mix">'[71]data existing_do not delete'!$G$14:$G$17</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 localSheetId="2">#REF!</definedName>
    <definedName name="RE" localSheetId="7">#REF!</definedName>
    <definedName name="RE" localSheetId="0">#REF!</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[9]DATA!$H$189</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[138]quarry!$A$5:$AA$337</definedName>
    <definedName name="repo">NA()</definedName>
    <definedName name="rerfdsfsdfd">'[87]Plant &amp;  Machinery'!$G$4</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 localSheetId="2">#REF!</definedName>
    <definedName name="rfgsdg" localSheetId="7">#REF!</definedName>
    <definedName name="rfgsdg" localSheetId="0">#REF!</definedName>
    <definedName name="rfgsdg">#REF!</definedName>
    <definedName name="rfrefrfrf">"[71]data!#ref!"</definedName>
    <definedName name="rfregreg">"[71]data!#ref!"</definedName>
    <definedName name="rggdg" localSheetId="2">#REF!</definedName>
    <definedName name="rggdg" localSheetId="7">#REF!</definedName>
    <definedName name="rggdg" localSheetId="0">#REF!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 localSheetId="2">[55]Lead!#REF!</definedName>
    <definedName name="road" localSheetId="7">[55]Lead!#REF!</definedName>
    <definedName name="road" localSheetId="0">[55]Lead!#REF!</definedName>
    <definedName name="road">[55]Lead!#REF!</definedName>
    <definedName name="Road_Roller">NA()</definedName>
    <definedName name="Road_Sections_list">'[57]Trunk unpaved'!$A$2:$L$233</definedName>
    <definedName name="roar1" localSheetId="2">[55]Lead!#REF!</definedName>
    <definedName name="roar1" localSheetId="7">[55]Lead!#REF!</definedName>
    <definedName name="roar1" localSheetId="0">[55]Lead!#REF!</definedName>
    <definedName name="roar1">[55]Lead!#REF!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[29]MRATES!$G$11</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[139]r!$F$7</definedName>
    <definedName name="rrotg">'[140]Lead statement'!$P$16</definedName>
    <definedName name="rrr">'[84]Plant &amp;  Machinery'!$G$4</definedName>
    <definedName name="rrrate">'[8]lead-st'!$L$11</definedName>
    <definedName name="RRRR" localSheetId="2">#REF!</definedName>
    <definedName name="RRRR" localSheetId="7">#REF!</definedName>
    <definedName name="RRRR" localSheetId="0">#REF!</definedName>
    <definedName name="RRRR">#REF!</definedName>
    <definedName name="rrrrrrrrr">"[71]material!#ref!"</definedName>
    <definedName name="rrs">[8]rdamdata!$J$9</definedName>
    <definedName name="rs">NA()</definedName>
    <definedName name="RSDP">[9]DATA!$H$215</definedName>
    <definedName name="rstone">[8]rdamdata!$J$11</definedName>
    <definedName name="rt" localSheetId="2">[55]Lead!#REF!</definedName>
    <definedName name="rt" localSheetId="7">[55]Lead!#REF!</definedName>
    <definedName name="rt" localSheetId="0">[55]Lead!#REF!</definedName>
    <definedName name="rt">[55]Lead!#REF!</definedName>
    <definedName name="rtcf">NA()</definedName>
    <definedName name="rtcfo">NA()</definedName>
    <definedName name="rtethbcvv">"[71]works!#ref!"</definedName>
    <definedName name="rtretretrett">"[401]data.f8.btr!#ref!"</definedName>
    <definedName name="rtytyt">NA()</definedName>
    <definedName name="RubberRings">[65]maya!$B$382:$B$386</definedName>
    <definedName name="rwgregtr">"[71]material!#ref!"</definedName>
    <definedName name="rwm">NA()</definedName>
    <definedName name="rwsrate">'[141]ssr-rates'!$B$1:$J$1644</definedName>
    <definedName name="s" localSheetId="2">#REF!</definedName>
    <definedName name="s" localSheetId="7">#REF!</definedName>
    <definedName name="s" localSheetId="0">#REF!</definedName>
    <definedName name="s">#REF!</definedName>
    <definedName name="S.F" localSheetId="2" hidden="1">'[40]final abstract'!#REF!</definedName>
    <definedName name="S.F" localSheetId="7" hidden="1">'[40]final abstract'!#REF!</definedName>
    <definedName name="S.F" hidden="1">'[40]final abstract'!#REF!</definedName>
    <definedName name="S_8">NA()</definedName>
    <definedName name="S_Backfill">'[124]Road data'!$C$723</definedName>
    <definedName name="S_F">NA()</definedName>
    <definedName name="S_Filter">'[124]Road data'!$C$529</definedName>
    <definedName name="S_HYSD_found">'[124]Road data'!$C$775</definedName>
    <definedName name="S_HYSD_sub">'[124]Road data'!$C$759</definedName>
    <definedName name="S_HYSD_super">'[124]Road data'!$C$743</definedName>
    <definedName name="S_L_WALL">NA()</definedName>
    <definedName name="S_M15_footing">'[124]Road data'!$C$546</definedName>
    <definedName name="S_M15_levellingcoarse">'[124]Road data'!$C$699</definedName>
    <definedName name="S_M15_sub">'[124]Road data'!$C$572</definedName>
    <definedName name="S_m20_bed">'[124]Road data'!$C$598</definedName>
    <definedName name="S_M20_slab">'[124]Road data'!$C$623</definedName>
    <definedName name="S_M25_Approachslab">'[124]Road data'!$C$673</definedName>
    <definedName name="S_M30_WC">'[124]Road data'!$C$648</definedName>
    <definedName name="S_No_">NA()</definedName>
    <definedName name="S_R_300">'[124]Road data'!$C$511</definedName>
    <definedName name="S_S_WALL">NA()</definedName>
    <definedName name="S_weepholes">'[124]Road data'!$C$821</definedName>
    <definedName name="S0">NA()</definedName>
    <definedName name="S0_10">NA()</definedName>
    <definedName name="S12_6">"'smb://Venkat/VENKAT''S%20(D)/FILES/2%20KC258%20PASADINA/My%20Documents/zero.xls'#$'p&amp;m'.$H$264:$H$264"</definedName>
    <definedName name="sa" localSheetId="2">[142]Lead!#REF!</definedName>
    <definedName name="sa" localSheetId="7">[142]Lead!#REF!</definedName>
    <definedName name="sa" localSheetId="0">[142]Lead!#REF!</definedName>
    <definedName name="sa">[142]Lead!#REF!</definedName>
    <definedName name="saa">"[307]data_bit_i!#ref!"</definedName>
    <definedName name="Saas">"[71]works!#ref!"</definedName>
    <definedName name="sad" localSheetId="2">[52]Data.F8.BTR!#REF!</definedName>
    <definedName name="sad" localSheetId="7">[52]Data.F8.BTR!#REF!</definedName>
    <definedName name="sad" localSheetId="0">[52]Data.F8.BTR!#REF!</definedName>
    <definedName name="sad">[52]Data.F8.BTR!#REF!</definedName>
    <definedName name="sadfas" localSheetId="2">#REF!</definedName>
    <definedName name="sadfas" localSheetId="7">#REF!</definedName>
    <definedName name="sadfas" localSheetId="0">#REF!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[8]rdamdata!$J$12</definedName>
    <definedName name="SAND_D">[29]MRATES!$K$32</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[65]maya!$A$30:$A$31</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 localSheetId="2">#REF!</definedName>
    <definedName name="SASA" localSheetId="7">#REF!</definedName>
    <definedName name="SASA" localSheetId="0">#REF!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'[33]Lead statement'!$P$7</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[88]m!$D$149</definedName>
    <definedName name="sdas">"[71]material!#ref!"</definedName>
    <definedName name="Sdate">NA()</definedName>
    <definedName name="sdf" localSheetId="2">#REF!</definedName>
    <definedName name="sdf" localSheetId="7">#REF!</definedName>
    <definedName name="sdf" localSheetId="0">#REF!</definedName>
    <definedName name="sdf">#REF!</definedName>
    <definedName name="sdfe">NA()</definedName>
    <definedName name="sdfgdsgdfg">NA()</definedName>
    <definedName name="sdfsdsdfdf">[87]Material!$D$70</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 localSheetId="2">#REF!</definedName>
    <definedName name="sea" localSheetId="7">#REF!</definedName>
    <definedName name="sea" localSheetId="0">#REF!</definedName>
    <definedName name="sea">#REF!</definedName>
    <definedName name="searth">NA()</definedName>
    <definedName name="sec">NA()</definedName>
    <definedName name="sec_deposit">NA()</definedName>
    <definedName name="SEComp" localSheetId="2">[143]Data.F8.BTR!#REF!</definedName>
    <definedName name="SEComp" localSheetId="7">[143]Data.F8.BTR!#REF!</definedName>
    <definedName name="SEComp" localSheetId="0">[143]Data.F8.BTR!#REF!</definedName>
    <definedName name="SEComp">[143]Data.F8.BTR!#REF!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'[75]segments-details'!$A$5:$D$439</definedName>
    <definedName name="seig_earth">NA()</definedName>
    <definedName name="seig_gravel">NA()</definedName>
    <definedName name="seig_metal">NA()</definedName>
    <definedName name="seig_sand">NA()</definedName>
    <definedName name="sein" localSheetId="2">#REF!</definedName>
    <definedName name="sein" localSheetId="7">#REF!</definedName>
    <definedName name="sein" localSheetId="0">#REF!</definedName>
    <definedName name="sein">#REF!</definedName>
    <definedName name="sein1" localSheetId="2">#REF!</definedName>
    <definedName name="sein1" localSheetId="7">#REF!</definedName>
    <definedName name="sein1" localSheetId="0">#REF!</definedName>
    <definedName name="sein1">#REF!</definedName>
    <definedName name="sein4" localSheetId="2">#REF!</definedName>
    <definedName name="sein4" localSheetId="7">#REF!</definedName>
    <definedName name="sein4" localSheetId="0">#REF!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 localSheetId="2">[144]Data!#REF!</definedName>
    <definedName name="sese" localSheetId="7">[144]Data!#REF!</definedName>
    <definedName name="sese" localSheetId="0">[144]Data!#REF!</definedName>
    <definedName name="sese">[144]Data!#REF!</definedName>
    <definedName name="Setflag">NA()</definedName>
    <definedName name="SEVENTOTHIRTEEN">NA()</definedName>
    <definedName name="sf">'[33]Lead statement'!$P$8</definedName>
    <definedName name="SGEARTH">NA()</definedName>
    <definedName name="SGGRAVEL">[29]MRATES!$H$34</definedName>
    <definedName name="sgh">NA()</definedName>
    <definedName name="SGMETAL">[29]MRATES!$H$30</definedName>
    <definedName name="SGSAND">[29]MRATES!$H$32</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 localSheetId="2">#REF!</definedName>
    <definedName name="SHARED_FORMULA_1_11_1_11_26" localSheetId="7">#REF!</definedName>
    <definedName name="SHARED_FORMULA_1_11_1_11_26">#REF!</definedName>
    <definedName name="SHARED_FORMULA_1_11_1_11_30" localSheetId="2">#REF!</definedName>
    <definedName name="SHARED_FORMULA_1_11_1_11_30" localSheetId="7">#REF!</definedName>
    <definedName name="SHARED_FORMULA_1_11_1_11_30" localSheetId="0">#REF!</definedName>
    <definedName name="SHARED_FORMULA_1_11_1_11_30">#REF!</definedName>
    <definedName name="SHARED_FORMULA_1_153_1_153_26">NA()</definedName>
    <definedName name="SHARED_FORMULA_1_156_1_156_26" localSheetId="2">CONCATENATE(#REF!,"-",#REF!,"m x ",#REF!,"m")</definedName>
    <definedName name="SHARED_FORMULA_1_156_1_156_26" localSheetId="7">CONCATENATE(#REF!,"-",#REF!,"m x ",#REF!,"m")</definedName>
    <definedName name="SHARED_FORMULA_1_156_1_156_26" localSheetId="0">CONCATENATE(#REF!,"-",#REF!,"m x ",#REF!,"m")</definedName>
    <definedName name="SHARED_FORMULA_1_156_1_156_26">CONCATENATE(#REF!,"-",#REF!,"m x ",#REF!,"m")</definedName>
    <definedName name="SHARED_FORMULA_1_161_1_161_26">NA()</definedName>
    <definedName name="SHARED_FORMULA_1_164_1_164_26" localSheetId="2">+#REF!</definedName>
    <definedName name="SHARED_FORMULA_1_164_1_164_26" localSheetId="7">+#REF!</definedName>
    <definedName name="SHARED_FORMULA_1_164_1_164_26">+#REF!</definedName>
    <definedName name="SHARED_FORMULA_1_204_1_204_37">NA()</definedName>
    <definedName name="SHARED_FORMULA_1_21_1_21_22" localSheetId="2">+#REF!</definedName>
    <definedName name="SHARED_FORMULA_1_21_1_21_22" localSheetId="7">+#REF!</definedName>
    <definedName name="SHARED_FORMULA_1_21_1_21_22">+#REF!</definedName>
    <definedName name="SHARED_FORMULA_1_21_1_21_33" localSheetId="2">+#REF!</definedName>
    <definedName name="SHARED_FORMULA_1_21_1_21_33" localSheetId="7">+#REF!</definedName>
    <definedName name="SHARED_FORMULA_1_21_1_21_33" localSheetId="0">+#REF!</definedName>
    <definedName name="SHARED_FORMULA_1_21_1_21_33">+#REF!</definedName>
    <definedName name="SHARED_FORMULA_1_24_1_24_37" localSheetId="2">+#REF!</definedName>
    <definedName name="SHARED_FORMULA_1_24_1_24_37" localSheetId="7">+#REF!</definedName>
    <definedName name="SHARED_FORMULA_1_24_1_24_37" localSheetId="0">+#REF!</definedName>
    <definedName name="SHARED_FORMULA_1_24_1_24_37">+#REF!</definedName>
    <definedName name="SHARED_FORMULA_1_28_1_28_33" localSheetId="2">+#REF!</definedName>
    <definedName name="SHARED_FORMULA_1_28_1_28_33" localSheetId="7">+#REF!</definedName>
    <definedName name="SHARED_FORMULA_1_28_1_28_33" localSheetId="0">+#REF!</definedName>
    <definedName name="SHARED_FORMULA_1_28_1_28_33">+#REF!</definedName>
    <definedName name="SHARED_FORMULA_1_31_1_31_22" localSheetId="2">+#REF!</definedName>
    <definedName name="SHARED_FORMULA_1_31_1_31_22" localSheetId="7">+#REF!</definedName>
    <definedName name="SHARED_FORMULA_1_31_1_31_22" localSheetId="0">+#REF!</definedName>
    <definedName name="SHARED_FORMULA_1_31_1_31_22">+#REF!</definedName>
    <definedName name="SHARED_FORMULA_1_31_1_31_37" localSheetId="2">+#REF!</definedName>
    <definedName name="SHARED_FORMULA_1_31_1_31_37" localSheetId="7">+#REF!</definedName>
    <definedName name="SHARED_FORMULA_1_31_1_31_37" localSheetId="0">+#REF!</definedName>
    <definedName name="SHARED_FORMULA_1_31_1_31_37">+#REF!</definedName>
    <definedName name="SHARED_FORMULA_1_335_1_335_37">NA()</definedName>
    <definedName name="SHARED_FORMULA_1_34_1_34_22">NA()</definedName>
    <definedName name="SHARED_FORMULA_1_34_1_34_26" localSheetId="2">+#REF!</definedName>
    <definedName name="SHARED_FORMULA_1_34_1_34_26" localSheetId="7">+#REF!</definedName>
    <definedName name="SHARED_FORMULA_1_34_1_34_26">+#REF!</definedName>
    <definedName name="SHARED_FORMULA_1_344_1_344_37">NA()</definedName>
    <definedName name="SHARED_FORMULA_1_37_1_37_26">NA()</definedName>
    <definedName name="SHARED_FORMULA_1_38_1_38_30" localSheetId="2">+#REF!</definedName>
    <definedName name="SHARED_FORMULA_1_38_1_38_30" localSheetId="7">+#REF!</definedName>
    <definedName name="SHARED_FORMULA_1_38_1_38_30">+#REF!</definedName>
    <definedName name="SHARED_FORMULA_1_4_1_4_26" localSheetId="2">+#REF!</definedName>
    <definedName name="SHARED_FORMULA_1_4_1_4_26" localSheetId="7">+#REF!</definedName>
    <definedName name="SHARED_FORMULA_1_4_1_4_26" localSheetId="0">+#REF!</definedName>
    <definedName name="SHARED_FORMULA_1_4_1_4_26">+#REF!</definedName>
    <definedName name="SHARED_FORMULA_1_409_1_409_30">NA()</definedName>
    <definedName name="SHARED_FORMULA_1_41_1_41_30">NA()</definedName>
    <definedName name="SHARED_FORMULA_1_46_1_46_22" localSheetId="2">+#REF!</definedName>
    <definedName name="SHARED_FORMULA_1_46_1_46_22" localSheetId="7">+#REF!</definedName>
    <definedName name="SHARED_FORMULA_1_46_1_46_22" localSheetId="0">+#REF!</definedName>
    <definedName name="SHARED_FORMULA_1_46_1_46_22">+#REF!</definedName>
    <definedName name="SHARED_FORMULA_1_49_1_49_22">NA()</definedName>
    <definedName name="SHARED_FORMULA_1_5_1_5_22" localSheetId="2">+#REF!</definedName>
    <definedName name="SHARED_FORMULA_1_5_1_5_22" localSheetId="7">+#REF!</definedName>
    <definedName name="SHARED_FORMULA_1_5_1_5_22">+#REF!</definedName>
    <definedName name="SHARED_FORMULA_1_57_1_57_30" localSheetId="2">+#REF!</definedName>
    <definedName name="SHARED_FORMULA_1_57_1_57_30" localSheetId="7">+#REF!</definedName>
    <definedName name="SHARED_FORMULA_1_57_1_57_30" localSheetId="0">+#REF!</definedName>
    <definedName name="SHARED_FORMULA_1_57_1_57_30">+#REF!</definedName>
    <definedName name="SHARED_FORMULA_1_60_1_60_30">NA()</definedName>
    <definedName name="SHARED_FORMULA_1_63_1_63_26" localSheetId="2">+#REF!</definedName>
    <definedName name="SHARED_FORMULA_1_63_1_63_26" localSheetId="7">+#REF!</definedName>
    <definedName name="SHARED_FORMULA_1_63_1_63_26" localSheetId="0">+#REF!</definedName>
    <definedName name="SHARED_FORMULA_1_63_1_63_26">+#REF!</definedName>
    <definedName name="SHARED_FORMULA_1_66_1_66_26">NA()</definedName>
    <definedName name="SHARED_FORMULA_1_7_1_7_33" localSheetId="2">+#REF!</definedName>
    <definedName name="SHARED_FORMULA_1_7_1_7_33" localSheetId="7">+#REF!</definedName>
    <definedName name="SHARED_FORMULA_1_7_1_7_33">+#REF!</definedName>
    <definedName name="SHARED_FORMULA_1_801_1_801_22">NA()</definedName>
    <definedName name="SHARED_FORMULA_1_860_1_860_22">NA()</definedName>
    <definedName name="SHARED_FORMULA_1_9_1_9_37" localSheetId="2">+#REF!</definedName>
    <definedName name="SHARED_FORMULA_1_9_1_9_37" localSheetId="7">+#REF!</definedName>
    <definedName name="SHARED_FORMULA_1_9_1_9_37">+#REF!</definedName>
    <definedName name="SHARED_FORMULA_10_114_10_114_26" localSheetId="2">+#REF!*#REF!</definedName>
    <definedName name="SHARED_FORMULA_10_114_10_114_26" localSheetId="7">+#REF!*#REF!</definedName>
    <definedName name="SHARED_FORMULA_10_114_10_114_26" localSheetId="0">+#REF!*#REF!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 localSheetId="2">+#REF!/10^5</definedName>
    <definedName name="SHARED_FORMULA_11_101_11_101_21" localSheetId="7">+#REF!/10^5</definedName>
    <definedName name="SHARED_FORMULA_11_101_11_101_21" localSheetId="0">+#REF!/10^5</definedName>
    <definedName name="SHARED_FORMULA_11_101_11_101_21">+#REF!/10^5</definedName>
    <definedName name="SHARED_FORMULA_11_110_11_110_29">NA()</definedName>
    <definedName name="SHARED_FORMULA_11_112_11_112_25">NA()</definedName>
    <definedName name="SHARED_FORMULA_11_113_11_113_29" localSheetId="2">+#REF!/10^5</definedName>
    <definedName name="SHARED_FORMULA_11_113_11_113_29" localSheetId="7">+#REF!/10^5</definedName>
    <definedName name="SHARED_FORMULA_11_113_11_113_29" localSheetId="0">+#REF!/10^5</definedName>
    <definedName name="SHARED_FORMULA_11_113_11_113_29">+#REF!/10^5</definedName>
    <definedName name="SHARED_FORMULA_11_116_11_116_21">NA()</definedName>
    <definedName name="SHARED_FORMULA_11_125_11_125_21" localSheetId="2">+#REF!/10^5</definedName>
    <definedName name="SHARED_FORMULA_11_125_11_125_21" localSheetId="7">+#REF!/10^5</definedName>
    <definedName name="SHARED_FORMULA_11_125_11_125_21">+#REF!/10^5</definedName>
    <definedName name="SHARED_FORMULA_11_132_11_132_21" localSheetId="2">+#REF!/10^5</definedName>
    <definedName name="SHARED_FORMULA_11_132_11_132_21" localSheetId="7">+#REF!/10^5</definedName>
    <definedName name="SHARED_FORMULA_11_132_11_132_21" localSheetId="0">+#REF!/10^5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 localSheetId="2">+#REF!/10^5</definedName>
    <definedName name="SHARED_FORMULA_11_167_11_167_21" localSheetId="7">+#REF!/10^5</definedName>
    <definedName name="SHARED_FORMULA_11_167_11_167_21" localSheetId="0">+#REF!/10^5</definedName>
    <definedName name="SHARED_FORMULA_11_167_11_167_21">+#REF!/10^5</definedName>
    <definedName name="SHARED_FORMULA_11_182_11_182_25">NA()</definedName>
    <definedName name="SHARED_FORMULA_11_185_11_185_21" localSheetId="2">+#REF!/10^5</definedName>
    <definedName name="SHARED_FORMULA_11_185_11_185_21" localSheetId="7">+#REF!/10^5</definedName>
    <definedName name="SHARED_FORMULA_11_185_11_185_21">+#REF!/10^5</definedName>
    <definedName name="SHARED_FORMULA_11_189_11_189_21">NA()</definedName>
    <definedName name="SHARED_FORMULA_11_28_11_28_21" localSheetId="2">+#REF!/10^5</definedName>
    <definedName name="SHARED_FORMULA_11_28_11_28_21" localSheetId="7">+#REF!/10^5</definedName>
    <definedName name="SHARED_FORMULA_11_28_11_28_21">+#REF!/10^5</definedName>
    <definedName name="SHARED_FORMULA_11_3_11_3_21" localSheetId="2">+#REF!/10^5</definedName>
    <definedName name="SHARED_FORMULA_11_3_11_3_21" localSheetId="7">+#REF!/10^5</definedName>
    <definedName name="SHARED_FORMULA_11_3_11_3_21" localSheetId="0">+#REF!/10^5</definedName>
    <definedName name="SHARED_FORMULA_11_3_11_3_21">+#REF!/10^5</definedName>
    <definedName name="SHARED_FORMULA_11_3_11_3_25">NA()</definedName>
    <definedName name="SHARED_FORMULA_11_3_11_3_29" localSheetId="2">+#REF!/10^5</definedName>
    <definedName name="SHARED_FORMULA_11_3_11_3_29" localSheetId="7">+#REF!/10^5</definedName>
    <definedName name="SHARED_FORMULA_11_3_11_3_29" localSheetId="0">+#REF!/10^5</definedName>
    <definedName name="SHARED_FORMULA_11_3_11_3_29">+#REF!/10^5</definedName>
    <definedName name="SHARED_FORMULA_11_35_11_35_21">NA()</definedName>
    <definedName name="SHARED_FORMULA_11_35_11_35_25">NA()</definedName>
    <definedName name="SHARED_FORMULA_11_44_11_44_29" localSheetId="2">+#REF!/10^5</definedName>
    <definedName name="SHARED_FORMULA_11_44_11_44_29" localSheetId="7">+#REF!/10^5</definedName>
    <definedName name="SHARED_FORMULA_11_44_11_44_29">+#REF!/10^5</definedName>
    <definedName name="SHARED_FORMULA_11_46_11_46_29">NA()</definedName>
    <definedName name="SHARED_FORMULA_11_60_11_60_21" localSheetId="2">+#REF!/10^5</definedName>
    <definedName name="SHARED_FORMULA_11_60_11_60_21" localSheetId="7">+#REF!/10^5</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 localSheetId="2">+#REF!/10^5</definedName>
    <definedName name="SHARED_FORMULA_11_81_11_81_29" localSheetId="7">+#REF!/10^5</definedName>
    <definedName name="SHARED_FORMULA_11_81_11_81_29">+#REF!/10^5</definedName>
    <definedName name="SHARED_FORMULA_11_84_11_84_21">NA()</definedName>
    <definedName name="SHARED_FORMULA_11_88_11_88_21" localSheetId="2">+#REF!/10^5</definedName>
    <definedName name="SHARED_FORMULA_11_88_11_88_21" localSheetId="7">+#REF!/10^5</definedName>
    <definedName name="SHARED_FORMULA_11_88_11_88_21">+#REF!/10^5</definedName>
    <definedName name="SHARED_FORMULA_12_123_12_123_11">NA()</definedName>
    <definedName name="SHARED_FORMULA_14_10_14_10_18" localSheetId="2">+#REF!*#REF!</definedName>
    <definedName name="SHARED_FORMULA_14_10_14_10_18" localSheetId="7">+#REF!*#REF!</definedName>
    <definedName name="SHARED_FORMULA_14_10_14_10_18">+#REF!*#REF!</definedName>
    <definedName name="SHARED_FORMULA_14_50_14_50_18" localSheetId="2">+#REF!*#REF!</definedName>
    <definedName name="SHARED_FORMULA_14_50_14_50_18" localSheetId="7">+#REF!*#REF!</definedName>
    <definedName name="SHARED_FORMULA_14_50_14_50_18" localSheetId="0">+#REF!*#REF!</definedName>
    <definedName name="SHARED_FORMULA_14_50_14_50_18">+#REF!*#REF!</definedName>
    <definedName name="SHARED_FORMULA_14_52_14_52_18">NA()</definedName>
    <definedName name="SHARED_FORMULA_15_13_15_13_17" localSheetId="2">SUM(#REF!)</definedName>
    <definedName name="SHARED_FORMULA_15_13_15_13_17" localSheetId="7">SUM(#REF!)</definedName>
    <definedName name="SHARED_FORMULA_15_13_15_13_17" localSheetId="0">SUM(#REF!)</definedName>
    <definedName name="SHARED_FORMULA_15_13_15_13_17">SUM(#REF!)</definedName>
    <definedName name="SHARED_FORMULA_18_13_18_13_17" localSheetId="2">IF(#REF!=10,"Ten",IF(#REF!=1,"ONE",""))</definedName>
    <definedName name="SHARED_FORMULA_18_13_18_13_17" localSheetId="7">IF(#REF!=10,"Ten",IF(#REF!=1,"ONE",""))</definedName>
    <definedName name="SHARED_FORMULA_18_13_18_13_17" localSheetId="0">IF(#REF!=10,"Ten",IF(#REF!=1,"ONE",""))</definedName>
    <definedName name="SHARED_FORMULA_18_13_18_13_17">IF(#REF!=10,"Ten",IF(#REF!=1,"ONE",""))</definedName>
    <definedName name="SHARED_FORMULA_19_13_19_13_17" localSheetId="2">#REF!</definedName>
    <definedName name="SHARED_FORMULA_19_13_19_13_17" localSheetId="7">#REF!</definedName>
    <definedName name="SHARED_FORMULA_19_13_19_13_17" localSheetId="0">#REF!</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 localSheetId="2">+#REF!</definedName>
    <definedName name="SHARED_FORMULA_2_6_2_6_30" localSheetId="7">+#REF!</definedName>
    <definedName name="SHARED_FORMULA_2_6_2_6_30" localSheetId="0">+#REF!</definedName>
    <definedName name="SHARED_FORMULA_2_6_2_6_30">+#REF!</definedName>
    <definedName name="SHARED_FORMULA_21_13_21_13_17" localSheetId="2">#REF!*#REF!/#REF!</definedName>
    <definedName name="SHARED_FORMULA_21_13_21_13_17" localSheetId="7">#REF!*#REF!/#REF!</definedName>
    <definedName name="SHARED_FORMULA_21_13_21_13_17" localSheetId="0">#REF!*#REF!/#REF!</definedName>
    <definedName name="SHARED_FORMULA_21_13_21_13_17">#REF!*#REF!/#REF!</definedName>
    <definedName name="SHARED_FORMULA_21_273_21_273_17">NA()</definedName>
    <definedName name="SHARED_FORMULA_21_289_21_289_17" localSheetId="2">SUM(#REF!)</definedName>
    <definedName name="SHARED_FORMULA_21_289_21_289_17" localSheetId="7">SUM(#REF!)</definedName>
    <definedName name="SHARED_FORMULA_21_289_21_289_17">SUM(#REF!)</definedName>
    <definedName name="SHARED_FORMULA_21_291_21_291_17" localSheetId="2">+#REF!-#REF!</definedName>
    <definedName name="SHARED_FORMULA_21_291_21_291_17" localSheetId="7">+#REF!-#REF!</definedName>
    <definedName name="SHARED_FORMULA_21_291_21_291_17" localSheetId="0">+#REF!-#REF!</definedName>
    <definedName name="SHARED_FORMULA_21_291_21_291_17">+#REF!-#REF!</definedName>
    <definedName name="SHARED_FORMULA_22_101_22_101_17">NA()</definedName>
    <definedName name="SHARED_FORMULA_22_103_22_103_17" localSheetId="2">+#REF!*#REF!</definedName>
    <definedName name="SHARED_FORMULA_22_103_22_103_17" localSheetId="7">+#REF!*#REF!</definedName>
    <definedName name="SHARED_FORMULA_22_103_22_103_17">+#REF!*#REF!</definedName>
    <definedName name="SHARED_FORMULA_22_105_22_105_17">NA()</definedName>
    <definedName name="SHARED_FORMULA_22_108_22_108_17" localSheetId="2">+#REF!*#REF!</definedName>
    <definedName name="SHARED_FORMULA_22_108_22_108_17" localSheetId="7">+#REF!*#REF!</definedName>
    <definedName name="SHARED_FORMULA_22_108_22_108_17">+#REF!*#REF!</definedName>
    <definedName name="SHARED_FORMULA_22_110_22_110_17">NA()</definedName>
    <definedName name="SHARED_FORMULA_22_114_22_114_17" localSheetId="2">+#REF!*#REF!</definedName>
    <definedName name="SHARED_FORMULA_22_114_22_114_17" localSheetId="7">+#REF!*#REF!</definedName>
    <definedName name="SHARED_FORMULA_22_114_22_114_17">+#REF!*#REF!</definedName>
    <definedName name="SHARED_FORMULA_22_118_22_118_17" localSheetId="2">+#REF!*#REF!</definedName>
    <definedName name="SHARED_FORMULA_22_118_22_118_17" localSheetId="7">+#REF!*#REF!</definedName>
    <definedName name="SHARED_FORMULA_22_118_22_118_17" localSheetId="0">+#REF!*#REF!</definedName>
    <definedName name="SHARED_FORMULA_22_118_22_118_17">+#REF!*#REF!</definedName>
    <definedName name="SHARED_FORMULA_22_122_22_122_17" localSheetId="2">+#REF!*#REF!</definedName>
    <definedName name="SHARED_FORMULA_22_122_22_122_17" localSheetId="7">+#REF!*#REF!</definedName>
    <definedName name="SHARED_FORMULA_22_122_22_122_17" localSheetId="0">+#REF!*#REF!</definedName>
    <definedName name="SHARED_FORMULA_22_122_22_122_17">+#REF!*#REF!</definedName>
    <definedName name="SHARED_FORMULA_22_123_22_123_17">NA()</definedName>
    <definedName name="SHARED_FORMULA_22_128_22_128_17" localSheetId="2">+#REF!*#REF!</definedName>
    <definedName name="SHARED_FORMULA_22_128_22_128_17" localSheetId="7">+#REF!*#REF!</definedName>
    <definedName name="SHARED_FORMULA_22_128_22_128_17">+#REF!*#REF!</definedName>
    <definedName name="SHARED_FORMULA_22_13_22_13_17" localSheetId="2">+#REF!*#REF!</definedName>
    <definedName name="SHARED_FORMULA_22_13_22_13_17" localSheetId="7">+#REF!*#REF!</definedName>
    <definedName name="SHARED_FORMULA_22_13_22_13_17" localSheetId="0">+#REF!*#REF!</definedName>
    <definedName name="SHARED_FORMULA_22_13_22_13_17">+#REF!*#REF!</definedName>
    <definedName name="SHARED_FORMULA_22_133_22_133_17" localSheetId="2">+#REF!*#REF!</definedName>
    <definedName name="SHARED_FORMULA_22_133_22_133_17" localSheetId="7">+#REF!*#REF!</definedName>
    <definedName name="SHARED_FORMULA_22_133_22_133_17" localSheetId="0">+#REF!*#REF!</definedName>
    <definedName name="SHARED_FORMULA_22_133_22_133_17">+#REF!*#REF!</definedName>
    <definedName name="SHARED_FORMULA_22_138_22_138_17">NA()</definedName>
    <definedName name="SHARED_FORMULA_22_139_22_139_17" localSheetId="2">+#REF!*#REF!</definedName>
    <definedName name="SHARED_FORMULA_22_139_22_139_17" localSheetId="7">+#REF!*#REF!</definedName>
    <definedName name="SHARED_FORMULA_22_139_22_139_17">+#REF!*#REF!</definedName>
    <definedName name="SHARED_FORMULA_22_144_22_144_17">NA()</definedName>
    <definedName name="SHARED_FORMULA_22_145_22_145_17" localSheetId="2">+#REF!*#REF!</definedName>
    <definedName name="SHARED_FORMULA_22_145_22_145_17" localSheetId="7">+#REF!*#REF!</definedName>
    <definedName name="SHARED_FORMULA_22_145_22_145_17">+#REF!*#REF!</definedName>
    <definedName name="SHARED_FORMULA_22_146_22_146_17">NA()</definedName>
    <definedName name="SHARED_FORMULA_22_148_22_148_17">NA()</definedName>
    <definedName name="SHARED_FORMULA_22_150_22_150_17" localSheetId="2">+#REF!*#REF!</definedName>
    <definedName name="SHARED_FORMULA_22_150_22_150_17" localSheetId="7">+#REF!*#REF!</definedName>
    <definedName name="SHARED_FORMULA_22_150_22_150_17">+#REF!*#REF!</definedName>
    <definedName name="SHARED_FORMULA_22_153_22_153_17">NA()</definedName>
    <definedName name="SHARED_FORMULA_22_157_22_157_17" localSheetId="2">+#REF!*#REF!</definedName>
    <definedName name="SHARED_FORMULA_22_157_22_157_17" localSheetId="7">+#REF!*#REF!</definedName>
    <definedName name="SHARED_FORMULA_22_157_22_157_17">+#REF!*#REF!</definedName>
    <definedName name="SHARED_FORMULA_22_158_22_158_17">NA()</definedName>
    <definedName name="SHARED_FORMULA_22_159_22_159_17" localSheetId="2">+#REF!*#REF!</definedName>
    <definedName name="SHARED_FORMULA_22_159_22_159_17" localSheetId="7">+#REF!*#REF!</definedName>
    <definedName name="SHARED_FORMULA_22_159_22_159_17">+#REF!*#REF!</definedName>
    <definedName name="SHARED_FORMULA_22_161_22_161_17" localSheetId="2">+#REF!*#REF!</definedName>
    <definedName name="SHARED_FORMULA_22_161_22_161_17" localSheetId="7">+#REF!*#REF!</definedName>
    <definedName name="SHARED_FORMULA_22_161_22_161_17" localSheetId="0">+#REF!*#REF!</definedName>
    <definedName name="SHARED_FORMULA_22_161_22_161_17">+#REF!*#REF!</definedName>
    <definedName name="SHARED_FORMULA_22_162_22_162_17">NA()</definedName>
    <definedName name="SHARED_FORMULA_22_166_22_166_17" localSheetId="2">+#REF!*#REF!</definedName>
    <definedName name="SHARED_FORMULA_22_166_22_166_17" localSheetId="7">+#REF!*#REF!</definedName>
    <definedName name="SHARED_FORMULA_22_166_22_166_17" localSheetId="0">+#REF!*#REF!</definedName>
    <definedName name="SHARED_FORMULA_22_166_22_166_17">+#REF!*#REF!</definedName>
    <definedName name="SHARED_FORMULA_22_171_22_171_17" localSheetId="2">+#REF!*#REF!</definedName>
    <definedName name="SHARED_FORMULA_22_171_22_171_17" localSheetId="7">+#REF!*#REF!</definedName>
    <definedName name="SHARED_FORMULA_22_171_22_171_17" localSheetId="0">+#REF!*#REF!</definedName>
    <definedName name="SHARED_FORMULA_22_171_22_171_17">+#REF!*#REF!</definedName>
    <definedName name="SHARED_FORMULA_22_173_22_173_17">NA()</definedName>
    <definedName name="SHARED_FORMULA_22_175_22_175_17" localSheetId="2">+#REF!*#REF!</definedName>
    <definedName name="SHARED_FORMULA_22_175_22_175_17" localSheetId="7">+#REF!*#REF!</definedName>
    <definedName name="SHARED_FORMULA_22_175_22_175_17" localSheetId="0">+#REF!*#REF!</definedName>
    <definedName name="SHARED_FORMULA_22_175_22_175_17">+#REF!*#REF!</definedName>
    <definedName name="SHARED_FORMULA_22_177_22_177_17">NA()</definedName>
    <definedName name="SHARED_FORMULA_22_179_22_179_17" localSheetId="2">+#REF!*#REF!</definedName>
    <definedName name="SHARED_FORMULA_22_179_22_179_17" localSheetId="7">+#REF!*#REF!</definedName>
    <definedName name="SHARED_FORMULA_22_179_22_179_17">+#REF!*#REF!</definedName>
    <definedName name="SHARED_FORMULA_22_183_22_183_17">NA()</definedName>
    <definedName name="SHARED_FORMULA_22_184_22_184_17" localSheetId="2">+#REF!*#REF!</definedName>
    <definedName name="SHARED_FORMULA_22_184_22_184_17" localSheetId="7">+#REF!*#REF!</definedName>
    <definedName name="SHARED_FORMULA_22_184_22_184_17">+#REF!*#REF!</definedName>
    <definedName name="SHARED_FORMULA_22_186_22_186_17" localSheetId="2">+#REF!*#REF!</definedName>
    <definedName name="SHARED_FORMULA_22_186_22_186_17" localSheetId="7">+#REF!*#REF!</definedName>
    <definedName name="SHARED_FORMULA_22_186_22_186_17" localSheetId="0">+#REF!*#REF!</definedName>
    <definedName name="SHARED_FORMULA_22_186_22_186_17">+#REF!*#REF!</definedName>
    <definedName name="SHARED_FORMULA_22_187_22_187_17">NA()</definedName>
    <definedName name="SHARED_FORMULA_22_190_22_190_17" localSheetId="2">+#REF!*#REF!</definedName>
    <definedName name="SHARED_FORMULA_22_190_22_190_17" localSheetId="7">+#REF!*#REF!</definedName>
    <definedName name="SHARED_FORMULA_22_190_22_190_17" localSheetId="0">+#REF!*#REF!</definedName>
    <definedName name="SHARED_FORMULA_22_190_22_190_17">+#REF!*#REF!</definedName>
    <definedName name="SHARED_FORMULA_22_191_22_191_17">NA()</definedName>
    <definedName name="SHARED_FORMULA_22_196_22_196_17" localSheetId="2">+#REF!*#REF!</definedName>
    <definedName name="SHARED_FORMULA_22_196_22_196_17" localSheetId="7">+#REF!*#REF!</definedName>
    <definedName name="SHARED_FORMULA_22_196_22_196_17">+#REF!*#REF!</definedName>
    <definedName name="SHARED_FORMULA_22_199_22_199_17">NA()</definedName>
    <definedName name="SHARED_FORMULA_22_20_22_20_17" localSheetId="2">+#REF!*#REF!</definedName>
    <definedName name="SHARED_FORMULA_22_20_22_20_17" localSheetId="7">+#REF!*#REF!</definedName>
    <definedName name="SHARED_FORMULA_22_20_22_20_17">+#REF!*#REF!</definedName>
    <definedName name="SHARED_FORMULA_22_201_22_201_17" localSheetId="2">+#REF!*#REF!</definedName>
    <definedName name="SHARED_FORMULA_22_201_22_201_17" localSheetId="7">+#REF!*#REF!</definedName>
    <definedName name="SHARED_FORMULA_22_201_22_201_17" localSheetId="0">+#REF!*#REF!</definedName>
    <definedName name="SHARED_FORMULA_22_201_22_201_17">+#REF!*#REF!</definedName>
    <definedName name="SHARED_FORMULA_22_203_22_203_17">NA()</definedName>
    <definedName name="SHARED_FORMULA_22_205_22_205_17">NA()</definedName>
    <definedName name="SHARED_FORMULA_22_206_22_206_17" localSheetId="2">+#REF!*#REF!</definedName>
    <definedName name="SHARED_FORMULA_22_206_22_206_17" localSheetId="7">+#REF!*#REF!</definedName>
    <definedName name="SHARED_FORMULA_22_206_22_206_17" localSheetId="0">+#REF!*#REF!</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 localSheetId="2">+#REF!*#REF!</definedName>
    <definedName name="SHARED_FORMULA_22_211_22_211_17" localSheetId="7">+#REF!*#REF!</definedName>
    <definedName name="SHARED_FORMULA_22_211_22_211_17">+#REF!*#REF!</definedName>
    <definedName name="SHARED_FORMULA_22_212_22_212_17">NA()</definedName>
    <definedName name="SHARED_FORMULA_22_214_22_214_17" localSheetId="2">+#REF!*#REF!</definedName>
    <definedName name="SHARED_FORMULA_22_214_22_214_17" localSheetId="7">+#REF!*#REF!</definedName>
    <definedName name="SHARED_FORMULA_22_214_22_214_17">+#REF!*#REF!</definedName>
    <definedName name="SHARED_FORMULA_22_215_22_215_17">NA()</definedName>
    <definedName name="SHARED_FORMULA_22_216_22_216_17" localSheetId="2">+#REF!*#REF!</definedName>
    <definedName name="SHARED_FORMULA_22_216_22_216_17" localSheetId="7">+#REF!*#REF!</definedName>
    <definedName name="SHARED_FORMULA_22_216_22_216_17">+#REF!*#REF!</definedName>
    <definedName name="SHARED_FORMULA_22_218_22_218_17" localSheetId="2">+#REF!*#REF!</definedName>
    <definedName name="SHARED_FORMULA_22_218_22_218_17" localSheetId="7">+#REF!*#REF!</definedName>
    <definedName name="SHARED_FORMULA_22_218_22_218_17" localSheetId="0">+#REF!*#REF!</definedName>
    <definedName name="SHARED_FORMULA_22_218_22_218_17">+#REF!*#REF!</definedName>
    <definedName name="SHARED_FORMULA_22_220_22_220_17" localSheetId="2">+#REF!*#REF!</definedName>
    <definedName name="SHARED_FORMULA_22_220_22_220_17" localSheetId="7">+#REF!*#REF!</definedName>
    <definedName name="SHARED_FORMULA_22_220_22_220_17" localSheetId="0">+#REF!*#REF!</definedName>
    <definedName name="SHARED_FORMULA_22_220_22_220_17">+#REF!*#REF!</definedName>
    <definedName name="SHARED_FORMULA_22_222_22_222_17" localSheetId="2">+#REF!*#REF!</definedName>
    <definedName name="SHARED_FORMULA_22_222_22_222_17" localSheetId="7">+#REF!*#REF!</definedName>
    <definedName name="SHARED_FORMULA_22_222_22_222_17" localSheetId="0">+#REF!*#REF!</definedName>
    <definedName name="SHARED_FORMULA_22_222_22_222_17">+#REF!*#REF!</definedName>
    <definedName name="SHARED_FORMULA_22_224_22_224_17" localSheetId="2">+#REF!*#REF!</definedName>
    <definedName name="SHARED_FORMULA_22_224_22_224_17" localSheetId="7">+#REF!*#REF!</definedName>
    <definedName name="SHARED_FORMULA_22_224_22_224_17" localSheetId="0">+#REF!*#REF!</definedName>
    <definedName name="SHARED_FORMULA_22_224_22_224_17">+#REF!*#REF!</definedName>
    <definedName name="SHARED_FORMULA_22_226_22_226_17" localSheetId="2">+#REF!*#REF!</definedName>
    <definedName name="SHARED_FORMULA_22_226_22_226_17" localSheetId="7">+#REF!*#REF!</definedName>
    <definedName name="SHARED_FORMULA_22_226_22_226_17" localSheetId="0">+#REF!*#REF!</definedName>
    <definedName name="SHARED_FORMULA_22_226_22_226_17">+#REF!*#REF!</definedName>
    <definedName name="SHARED_FORMULA_22_229_22_229_17" localSheetId="2">+#REF!*#REF!</definedName>
    <definedName name="SHARED_FORMULA_22_229_22_229_17" localSheetId="7">+#REF!*#REF!</definedName>
    <definedName name="SHARED_FORMULA_22_229_22_229_17" localSheetId="0">+#REF!*#REF!</definedName>
    <definedName name="SHARED_FORMULA_22_229_22_229_17">+#REF!*#REF!</definedName>
    <definedName name="SHARED_FORMULA_22_232_22_232_17" localSheetId="2">+#REF!*#REF!</definedName>
    <definedName name="SHARED_FORMULA_22_232_22_232_17" localSheetId="7">+#REF!*#REF!</definedName>
    <definedName name="SHARED_FORMULA_22_232_22_232_17" localSheetId="0">+#REF!*#REF!</definedName>
    <definedName name="SHARED_FORMULA_22_232_22_232_17">+#REF!*#REF!</definedName>
    <definedName name="SHARED_FORMULA_22_235_22_235_17" localSheetId="2">+#REF!*#REF!</definedName>
    <definedName name="SHARED_FORMULA_22_235_22_235_17" localSheetId="7">+#REF!*#REF!</definedName>
    <definedName name="SHARED_FORMULA_22_235_22_235_17" localSheetId="0">+#REF!*#REF!</definedName>
    <definedName name="SHARED_FORMULA_22_235_22_235_17">+#REF!*#REF!</definedName>
    <definedName name="SHARED_FORMULA_22_236_22_236_17">NA()</definedName>
    <definedName name="SHARED_FORMULA_22_237_22_237_17" localSheetId="2">+#REF!*#REF!</definedName>
    <definedName name="SHARED_FORMULA_22_237_22_237_17" localSheetId="7">+#REF!*#REF!</definedName>
    <definedName name="SHARED_FORMULA_22_237_22_237_17">+#REF!*#REF!</definedName>
    <definedName name="SHARED_FORMULA_22_238_22_238_17">NA()</definedName>
    <definedName name="SHARED_FORMULA_22_239_22_239_17" localSheetId="2">+#REF!*#REF!</definedName>
    <definedName name="SHARED_FORMULA_22_239_22_239_17" localSheetId="7">+#REF!*#REF!</definedName>
    <definedName name="SHARED_FORMULA_22_239_22_239_17">+#REF!*#REF!</definedName>
    <definedName name="SHARED_FORMULA_22_240_22_240_17">NA()</definedName>
    <definedName name="SHARED_FORMULA_22_241_22_241_17" localSheetId="2">+#REF!*#REF!</definedName>
    <definedName name="SHARED_FORMULA_22_241_22_241_17" localSheetId="7">+#REF!*#REF!</definedName>
    <definedName name="SHARED_FORMULA_22_241_22_241_17">+#REF!*#REF!</definedName>
    <definedName name="SHARED_FORMULA_22_243_22_243_17" localSheetId="2">+#REF!*#REF!</definedName>
    <definedName name="SHARED_FORMULA_22_243_22_243_17" localSheetId="7">+#REF!*#REF!</definedName>
    <definedName name="SHARED_FORMULA_22_243_22_243_17" localSheetId="0">+#REF!*#REF!</definedName>
    <definedName name="SHARED_FORMULA_22_243_22_243_17">+#REF!*#REF!</definedName>
    <definedName name="SHARED_FORMULA_22_245_22_245_17">NA()</definedName>
    <definedName name="SHARED_FORMULA_22_246_22_246_17" localSheetId="2">+#REF!*#REF!</definedName>
    <definedName name="SHARED_FORMULA_22_246_22_246_17" localSheetId="7">+#REF!*#REF!</definedName>
    <definedName name="SHARED_FORMULA_22_246_22_246_17" localSheetId="0">+#REF!*#REF!</definedName>
    <definedName name="SHARED_FORMULA_22_246_22_246_17">+#REF!*#REF!</definedName>
    <definedName name="SHARED_FORMULA_22_248_22_248_17">NA()</definedName>
    <definedName name="SHARED_FORMULA_22_249_22_249_17" localSheetId="2">+#REF!*#REF!</definedName>
    <definedName name="SHARED_FORMULA_22_249_22_249_17" localSheetId="7">+#REF!*#REF!</definedName>
    <definedName name="SHARED_FORMULA_22_249_22_249_17">+#REF!*#REF!</definedName>
    <definedName name="SHARED_FORMULA_22_25_22_25_17" localSheetId="2">+#REF!*#REF!</definedName>
    <definedName name="SHARED_FORMULA_22_25_22_25_17" localSheetId="7">+#REF!*#REF!</definedName>
    <definedName name="SHARED_FORMULA_22_25_22_25_17" localSheetId="0">+#REF!*#REF!</definedName>
    <definedName name="SHARED_FORMULA_22_25_22_25_17">+#REF!*#REF!</definedName>
    <definedName name="SHARED_FORMULA_22_250_22_250_17">NA()</definedName>
    <definedName name="SHARED_FORMULA_22_252_22_252_17">NA()</definedName>
    <definedName name="SHARED_FORMULA_22_253_22_253_17" localSheetId="2">+#REF!*#REF!</definedName>
    <definedName name="SHARED_FORMULA_22_253_22_253_17" localSheetId="7">+#REF!*#REF!</definedName>
    <definedName name="SHARED_FORMULA_22_253_22_253_17" localSheetId="0">+#REF!*#REF!</definedName>
    <definedName name="SHARED_FORMULA_22_253_22_253_17">+#REF!*#REF!</definedName>
    <definedName name="SHARED_FORMULA_22_254_22_254_17">NA()</definedName>
    <definedName name="SHARED_FORMULA_22_255_22_255_17" localSheetId="2">+#REF!*#REF!</definedName>
    <definedName name="SHARED_FORMULA_22_255_22_255_17" localSheetId="7">+#REF!*#REF!</definedName>
    <definedName name="SHARED_FORMULA_22_255_22_255_17">+#REF!*#REF!</definedName>
    <definedName name="SHARED_FORMULA_22_257_22_257_17" localSheetId="2">+#REF!*#REF!</definedName>
    <definedName name="SHARED_FORMULA_22_257_22_257_17" localSheetId="7">+#REF!*#REF!</definedName>
    <definedName name="SHARED_FORMULA_22_257_22_257_17" localSheetId="0">+#REF!*#REF!</definedName>
    <definedName name="SHARED_FORMULA_22_257_22_257_17">+#REF!*#REF!</definedName>
    <definedName name="SHARED_FORMULA_22_26_22_26_17">NA()</definedName>
    <definedName name="SHARED_FORMULA_22_260_22_260_17">NA()</definedName>
    <definedName name="SHARED_FORMULA_22_262_22_262_17" localSheetId="2">+#REF!*#REF!</definedName>
    <definedName name="SHARED_FORMULA_22_262_22_262_17" localSheetId="7">+#REF!*#REF!</definedName>
    <definedName name="SHARED_FORMULA_22_262_22_262_17" localSheetId="0">+#REF!*#REF!</definedName>
    <definedName name="SHARED_FORMULA_22_262_22_262_17">+#REF!*#REF!</definedName>
    <definedName name="SHARED_FORMULA_22_263_22_263_17">NA()</definedName>
    <definedName name="SHARED_FORMULA_22_265_22_265_17">NA()</definedName>
    <definedName name="SHARED_FORMULA_22_267_22_267_17" localSheetId="2">+#REF!*#REF!</definedName>
    <definedName name="SHARED_FORMULA_22_267_22_267_17" localSheetId="7">+#REF!*#REF!</definedName>
    <definedName name="SHARED_FORMULA_22_267_22_267_17">+#REF!*#REF!</definedName>
    <definedName name="SHARED_FORMULA_22_269_22_269_17">NA()</definedName>
    <definedName name="SHARED_FORMULA_22_270_22_270_17" localSheetId="2">+#REF!*#REF!</definedName>
    <definedName name="SHARED_FORMULA_22_270_22_270_17" localSheetId="7">+#REF!*#REF!</definedName>
    <definedName name="SHARED_FORMULA_22_270_22_270_17">+#REF!*#REF!</definedName>
    <definedName name="SHARED_FORMULA_22_271_22_271_17">NA()</definedName>
    <definedName name="SHARED_FORMULA_22_273_22_273_17" localSheetId="2">+#REF!*#REF!</definedName>
    <definedName name="SHARED_FORMULA_22_273_22_273_17" localSheetId="7">+#REF!*#REF!</definedName>
    <definedName name="SHARED_FORMULA_22_273_22_273_17">+#REF!*#REF!</definedName>
    <definedName name="SHARED_FORMULA_22_275_22_275_17">NA()</definedName>
    <definedName name="SHARED_FORMULA_22_276_22_276_17" localSheetId="2">+#REF!*#REF!</definedName>
    <definedName name="SHARED_FORMULA_22_276_22_276_17" localSheetId="7">+#REF!*#REF!</definedName>
    <definedName name="SHARED_FORMULA_22_276_22_276_17">+#REF!*#REF!</definedName>
    <definedName name="SHARED_FORMULA_22_278_22_278_17" localSheetId="2">+#REF!*#REF!</definedName>
    <definedName name="SHARED_FORMULA_22_278_22_278_17" localSheetId="7">+#REF!*#REF!</definedName>
    <definedName name="SHARED_FORMULA_22_278_22_278_17" localSheetId="0">+#REF!*#REF!</definedName>
    <definedName name="SHARED_FORMULA_22_278_22_278_17">+#REF!*#REF!</definedName>
    <definedName name="SHARED_FORMULA_22_280_22_280_17" localSheetId="2">+#REF!*#REF!</definedName>
    <definedName name="SHARED_FORMULA_22_280_22_280_17" localSheetId="7">+#REF!*#REF!</definedName>
    <definedName name="SHARED_FORMULA_22_280_22_280_17" localSheetId="0">+#REF!*#REF!</definedName>
    <definedName name="SHARED_FORMULA_22_280_22_280_17">+#REF!*#REF!</definedName>
    <definedName name="SHARED_FORMULA_22_282_22_282_17" localSheetId="2">+#REF!*#REF!</definedName>
    <definedName name="SHARED_FORMULA_22_282_22_282_17" localSheetId="7">+#REF!*#REF!</definedName>
    <definedName name="SHARED_FORMULA_22_282_22_282_17" localSheetId="0">+#REF!*#REF!</definedName>
    <definedName name="SHARED_FORMULA_22_282_22_282_17">+#REF!*#REF!</definedName>
    <definedName name="SHARED_FORMULA_22_284_22_284_17" localSheetId="2">+#REF!*#REF!</definedName>
    <definedName name="SHARED_FORMULA_22_284_22_284_17" localSheetId="7">+#REF!*#REF!</definedName>
    <definedName name="SHARED_FORMULA_22_284_22_284_17" localSheetId="0">+#REF!*#REF!</definedName>
    <definedName name="SHARED_FORMULA_22_284_22_284_17">+#REF!*#REF!</definedName>
    <definedName name="SHARED_FORMULA_22_286_22_286_17" localSheetId="2">+#REF!*#REF!</definedName>
    <definedName name="SHARED_FORMULA_22_286_22_286_17" localSheetId="7">+#REF!*#REF!</definedName>
    <definedName name="SHARED_FORMULA_22_286_22_286_17" localSheetId="0">+#REF!*#REF!</definedName>
    <definedName name="SHARED_FORMULA_22_286_22_286_17">+#REF!*#REF!</definedName>
    <definedName name="SHARED_FORMULA_22_31_22_31_17" localSheetId="2">+#REF!*#REF!</definedName>
    <definedName name="SHARED_FORMULA_22_31_22_31_17" localSheetId="7">+#REF!*#REF!</definedName>
    <definedName name="SHARED_FORMULA_22_31_22_31_17" localSheetId="0">+#REF!*#REF!</definedName>
    <definedName name="SHARED_FORMULA_22_31_22_31_17">+#REF!*#REF!</definedName>
    <definedName name="SHARED_FORMULA_22_33_22_33_17" localSheetId="2">+#REF!*#REF!</definedName>
    <definedName name="SHARED_FORMULA_22_33_22_33_17" localSheetId="7">+#REF!*#REF!</definedName>
    <definedName name="SHARED_FORMULA_22_33_22_33_17" localSheetId="0">+#REF!*#REF!</definedName>
    <definedName name="SHARED_FORMULA_22_33_22_33_17">+#REF!*#REF!</definedName>
    <definedName name="SHARED_FORMULA_22_35_22_35_17">NA()</definedName>
    <definedName name="SHARED_FORMULA_22_36_22_36_17" localSheetId="2">+#REF!*#REF!</definedName>
    <definedName name="SHARED_FORMULA_22_36_22_36_17" localSheetId="7">+#REF!*#REF!</definedName>
    <definedName name="SHARED_FORMULA_22_36_22_36_17">+#REF!*#REF!</definedName>
    <definedName name="SHARED_FORMULA_22_37_22_37_17">NA()</definedName>
    <definedName name="SHARED_FORMULA_22_40_22_40_17">NA()</definedName>
    <definedName name="SHARED_FORMULA_22_41_22_41_17" localSheetId="2">+#REF!*#REF!</definedName>
    <definedName name="SHARED_FORMULA_22_41_22_41_17" localSheetId="7">+#REF!*#REF!</definedName>
    <definedName name="SHARED_FORMULA_22_41_22_41_17">+#REF!*#REF!</definedName>
    <definedName name="SHARED_FORMULA_22_44_22_44_17" localSheetId="2">+#REF!*#REF!</definedName>
    <definedName name="SHARED_FORMULA_22_44_22_44_17" localSheetId="7">+#REF!*#REF!</definedName>
    <definedName name="SHARED_FORMULA_22_44_22_44_17" localSheetId="0">+#REF!*#REF!</definedName>
    <definedName name="SHARED_FORMULA_22_44_22_44_17">+#REF!*#REF!</definedName>
    <definedName name="SHARED_FORMULA_22_45_22_45_17">NA()</definedName>
    <definedName name="SHARED_FORMULA_22_48_22_48_17">NA()</definedName>
    <definedName name="SHARED_FORMULA_22_49_22_49_17" localSheetId="2">+#REF!*#REF!</definedName>
    <definedName name="SHARED_FORMULA_22_49_22_49_17" localSheetId="7">+#REF!*#REF!</definedName>
    <definedName name="SHARED_FORMULA_22_49_22_49_17" localSheetId="0">+#REF!*#REF!</definedName>
    <definedName name="SHARED_FORMULA_22_49_22_49_17">+#REF!*#REF!</definedName>
    <definedName name="SHARED_FORMULA_22_52_22_52_17">NA()</definedName>
    <definedName name="SHARED_FORMULA_22_55_22_55_17" localSheetId="2">+#REF!*#REF!</definedName>
    <definedName name="SHARED_FORMULA_22_55_22_55_17" localSheetId="7">+#REF!*#REF!</definedName>
    <definedName name="SHARED_FORMULA_22_55_22_55_17">+#REF!*#REF!</definedName>
    <definedName name="SHARED_FORMULA_22_57_22_57_17" localSheetId="2">+#REF!*#REF!</definedName>
    <definedName name="SHARED_FORMULA_22_57_22_57_17" localSheetId="7">+#REF!*#REF!</definedName>
    <definedName name="SHARED_FORMULA_22_57_22_57_17" localSheetId="0">+#REF!*#REF!</definedName>
    <definedName name="SHARED_FORMULA_22_57_22_57_17">+#REF!*#REF!</definedName>
    <definedName name="SHARED_FORMULA_22_59_22_59_17">NA()</definedName>
    <definedName name="SHARED_FORMULA_22_61_22_61_17" localSheetId="2">+#REF!*#REF!</definedName>
    <definedName name="SHARED_FORMULA_22_61_22_61_17" localSheetId="7">+#REF!*#REF!</definedName>
    <definedName name="SHARED_FORMULA_22_61_22_61_17" localSheetId="0">+#REF!*#REF!</definedName>
    <definedName name="SHARED_FORMULA_22_61_22_61_17">+#REF!*#REF!</definedName>
    <definedName name="SHARED_FORMULA_22_62_22_62_17">NA()</definedName>
    <definedName name="SHARED_FORMULA_22_67_22_67_17" localSheetId="2">+#REF!*#REF!</definedName>
    <definedName name="SHARED_FORMULA_22_67_22_67_17" localSheetId="7">+#REF!*#REF!</definedName>
    <definedName name="SHARED_FORMULA_22_67_22_67_17">+#REF!*#REF!</definedName>
    <definedName name="SHARED_FORMULA_22_72_22_72_17">NA()</definedName>
    <definedName name="SHARED_FORMULA_22_73_22_73_17" localSheetId="2">+#REF!*#REF!</definedName>
    <definedName name="SHARED_FORMULA_22_73_22_73_17" localSheetId="7">+#REF!*#REF!</definedName>
    <definedName name="SHARED_FORMULA_22_73_22_73_17">+#REF!*#REF!</definedName>
    <definedName name="SHARED_FORMULA_22_78_22_78_17">NA()</definedName>
    <definedName name="SHARED_FORMULA_22_80_22_80_17" localSheetId="2">+#REF!*#REF!</definedName>
    <definedName name="SHARED_FORMULA_22_80_22_80_17" localSheetId="7">+#REF!*#REF!</definedName>
    <definedName name="SHARED_FORMULA_22_80_22_80_17">+#REF!*#REF!</definedName>
    <definedName name="SHARED_FORMULA_22_83_22_83_17">NA()</definedName>
    <definedName name="SHARED_FORMULA_22_85_22_85_17" localSheetId="2">+#REF!*#REF!</definedName>
    <definedName name="SHARED_FORMULA_22_85_22_85_17" localSheetId="7">+#REF!*#REF!</definedName>
    <definedName name="SHARED_FORMULA_22_85_22_85_17">+#REF!*#REF!</definedName>
    <definedName name="SHARED_FORMULA_22_87_22_87_17" localSheetId="2">+#REF!*#REF!</definedName>
    <definedName name="SHARED_FORMULA_22_87_22_87_17" localSheetId="7">+#REF!*#REF!</definedName>
    <definedName name="SHARED_FORMULA_22_87_22_87_17" localSheetId="0">+#REF!*#REF!</definedName>
    <definedName name="SHARED_FORMULA_22_87_22_87_17">+#REF!*#REF!</definedName>
    <definedName name="SHARED_FORMULA_22_90_22_90_17">NA()</definedName>
    <definedName name="SHARED_FORMULA_22_92_22_92_17" localSheetId="2">+#REF!*#REF!</definedName>
    <definedName name="SHARED_FORMULA_22_92_22_92_17" localSheetId="7">+#REF!*#REF!</definedName>
    <definedName name="SHARED_FORMULA_22_92_22_92_17" localSheetId="0">+#REF!*#REF!</definedName>
    <definedName name="SHARED_FORMULA_22_92_22_92_17">+#REF!*#REF!</definedName>
    <definedName name="SHARED_FORMULA_22_96_22_96_17">NA()</definedName>
    <definedName name="SHARED_FORMULA_22_98_22_98_17" localSheetId="2">+#REF!*#REF!</definedName>
    <definedName name="SHARED_FORMULA_22_98_22_98_17" localSheetId="7">+#REF!*#REF!</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 localSheetId="2">+#REF!/10^5</definedName>
    <definedName name="SHARED_FORMULA_24_194_24_194_17" localSheetId="7">+#REF!/10^5</definedName>
    <definedName name="SHARED_FORMULA_24_194_24_194_17">+#REF!/10^5</definedName>
    <definedName name="SHARED_FORMULA_24_212_24_212_17" localSheetId="2">+#REF!/10^5</definedName>
    <definedName name="SHARED_FORMULA_24_212_24_212_17" localSheetId="7">+#REF!/10^5</definedName>
    <definedName name="SHARED_FORMULA_24_212_24_212_17" localSheetId="0">+#REF!/10^5</definedName>
    <definedName name="SHARED_FORMULA_24_212_24_212_17">+#REF!/10^5</definedName>
    <definedName name="SHARED_FORMULA_24_227_24_227_17" localSheetId="2">+#REF!/10^5</definedName>
    <definedName name="SHARED_FORMULA_24_227_24_227_17" localSheetId="7">+#REF!/10^5</definedName>
    <definedName name="SHARED_FORMULA_24_227_24_227_17" localSheetId="0">+#REF!/10^5</definedName>
    <definedName name="SHARED_FORMULA_24_227_24_227_17">+#REF!/10^5</definedName>
    <definedName name="SHARED_FORMULA_24_23_24_23_17" localSheetId="2">+#REF!/10^5</definedName>
    <definedName name="SHARED_FORMULA_24_23_24_23_17" localSheetId="7">+#REF!/10^5</definedName>
    <definedName name="SHARED_FORMULA_24_23_24_23_17" localSheetId="0">+#REF!/10^5</definedName>
    <definedName name="SHARED_FORMULA_24_23_24_23_17">+#REF!/10^5</definedName>
    <definedName name="SHARED_FORMULA_24_230_24_230_17" localSheetId="2">+#REF!/10^5</definedName>
    <definedName name="SHARED_FORMULA_24_230_24_230_17" localSheetId="7">+#REF!/10^5</definedName>
    <definedName name="SHARED_FORMULA_24_230_24_230_17" localSheetId="0">+#REF!/10^5</definedName>
    <definedName name="SHARED_FORMULA_24_230_24_230_17">+#REF!/10^5</definedName>
    <definedName name="SHARED_FORMULA_24_233_24_233_17" localSheetId="2">+#REF!/10^5</definedName>
    <definedName name="SHARED_FORMULA_24_233_24_233_17" localSheetId="7">+#REF!/10^5</definedName>
    <definedName name="SHARED_FORMULA_24_233_24_233_17" localSheetId="0">+#REF!/10^5</definedName>
    <definedName name="SHARED_FORMULA_24_233_24_233_17">+#REF!/10^5</definedName>
    <definedName name="SHARED_FORMULA_24_247_24_247_17" localSheetId="2">+#REF!/10^5</definedName>
    <definedName name="SHARED_FORMULA_24_247_24_247_17" localSheetId="7">+#REF!/10^5</definedName>
    <definedName name="SHARED_FORMULA_24_247_24_247_17" localSheetId="0">+#REF!/10^5</definedName>
    <definedName name="SHARED_FORMULA_24_247_24_247_17">+#REF!/10^5</definedName>
    <definedName name="SHARED_FORMULA_24_251_24_251_17" localSheetId="2">+#REF!/10^5</definedName>
    <definedName name="SHARED_FORMULA_24_251_24_251_17" localSheetId="7">+#REF!/10^5</definedName>
    <definedName name="SHARED_FORMULA_24_251_24_251_17" localSheetId="0">+#REF!/10^5</definedName>
    <definedName name="SHARED_FORMULA_24_251_24_251_17">+#REF!/10^5</definedName>
    <definedName name="SHARED_FORMULA_24_271_24_271_17" localSheetId="2">+#REF!/10^5</definedName>
    <definedName name="SHARED_FORMULA_24_271_24_271_17" localSheetId="7">+#REF!/10^5</definedName>
    <definedName name="SHARED_FORMULA_24_271_24_271_17" localSheetId="0">+#REF!/10^5</definedName>
    <definedName name="SHARED_FORMULA_24_271_24_271_17">+#REF!/10^5</definedName>
    <definedName name="SHARED_FORMULA_24_274_24_274_17" localSheetId="2">+#REF!/10^5</definedName>
    <definedName name="SHARED_FORMULA_24_274_24_274_17" localSheetId="7">+#REF!/10^5</definedName>
    <definedName name="SHARED_FORMULA_24_274_24_274_17" localSheetId="0">+#REF!/10^5</definedName>
    <definedName name="SHARED_FORMULA_24_274_24_274_17">+#REF!/10^5</definedName>
    <definedName name="SHARED_FORMULA_24_34_24_34_17" localSheetId="2">+#REF!/10^5</definedName>
    <definedName name="SHARED_FORMULA_24_34_24_34_17" localSheetId="7">+#REF!/10^5</definedName>
    <definedName name="SHARED_FORMULA_24_34_24_34_17" localSheetId="0">+#REF!/10^5</definedName>
    <definedName name="SHARED_FORMULA_24_34_24_34_17">+#REF!/10^5</definedName>
    <definedName name="SHARED_FORMULA_24_65_24_65_17" localSheetId="2">+#REF!/10^5</definedName>
    <definedName name="SHARED_FORMULA_24_65_24_65_17" localSheetId="7">+#REF!/10^5</definedName>
    <definedName name="SHARED_FORMULA_24_65_24_65_17" localSheetId="0">+#REF!/10^5</definedName>
    <definedName name="SHARED_FORMULA_24_65_24_65_17">+#REF!/10^5</definedName>
    <definedName name="SHARED_FORMULA_24_78_24_78_17" localSheetId="2">+#REF!/10^5</definedName>
    <definedName name="SHARED_FORMULA_24_78_24_78_17" localSheetId="7">+#REF!/10^5</definedName>
    <definedName name="SHARED_FORMULA_24_78_24_78_17" localSheetId="0">+#REF!/10^5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 localSheetId="2">#REF!</definedName>
    <definedName name="SHARED_FORMULA_3_11_3_11_26" localSheetId="7">#REF!</definedName>
    <definedName name="SHARED_FORMULA_3_11_3_11_26" localSheetId="0">#REF!</definedName>
    <definedName name="SHARED_FORMULA_3_11_3_11_26">#REF!</definedName>
    <definedName name="SHARED_FORMULA_3_11_3_11_30" localSheetId="2">#REF!</definedName>
    <definedName name="SHARED_FORMULA_3_11_3_11_30" localSheetId="7">#REF!</definedName>
    <definedName name="SHARED_FORMULA_3_11_3_11_30" localSheetId="0">#REF!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 localSheetId="2">#REF!</definedName>
    <definedName name="SHARED_FORMULA_3_122_3_122_7" localSheetId="7">#REF!</definedName>
    <definedName name="SHARED_FORMULA_3_122_3_122_7" localSheetId="0">#REF!</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 localSheetId="2">+#REF!</definedName>
    <definedName name="SHARED_FORMULA_3_16_3_16_33" localSheetId="7">+#REF!</definedName>
    <definedName name="SHARED_FORMULA_3_16_3_16_33" localSheetId="0">+#REF!</definedName>
    <definedName name="SHARED_FORMULA_3_16_3_16_33">+#REF!</definedName>
    <definedName name="SHARED_FORMULA_3_161_3_161_11">0.23</definedName>
    <definedName name="SHARED_FORMULA_3_161_3_161_26">NA()</definedName>
    <definedName name="SHARED_FORMULA_3_164_3_164_26" localSheetId="2">+#REF!</definedName>
    <definedName name="SHARED_FORMULA_3_164_3_164_26" localSheetId="7">+#REF!</definedName>
    <definedName name="SHARED_FORMULA_3_164_3_164_26" localSheetId="0">+#REF!</definedName>
    <definedName name="SHARED_FORMULA_3_164_3_164_26">+#REF!</definedName>
    <definedName name="SHARED_FORMULA_3_17_3_17_22" localSheetId="2">+#REF!</definedName>
    <definedName name="SHARED_FORMULA_3_17_3_17_22" localSheetId="7">+#REF!</definedName>
    <definedName name="SHARED_FORMULA_3_17_3_17_22" localSheetId="0">+#REF!</definedName>
    <definedName name="SHARED_FORMULA_3_17_3_17_22">+#REF!</definedName>
    <definedName name="SHARED_FORMULA_3_172_3_172_30">NA()</definedName>
    <definedName name="SHARED_FORMULA_3_174_3_174_11">1+1+0.23</definedName>
    <definedName name="SHARED_FORMULA_3_177_3_177_30" localSheetId="2">+#REF!</definedName>
    <definedName name="SHARED_FORMULA_3_177_3_177_30" localSheetId="7">+#REF!</definedName>
    <definedName name="SHARED_FORMULA_3_177_3_177_30" localSheetId="0">+#REF!</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 localSheetId="2">+#REF!</definedName>
    <definedName name="SHARED_FORMULA_3_209_3_209_22" localSheetId="7">+#REF!</definedName>
    <definedName name="SHARED_FORMULA_3_209_3_209_22" localSheetId="0">+#REF!</definedName>
    <definedName name="SHARED_FORMULA_3_209_3_209_22">+#REF!</definedName>
    <definedName name="SHARED_FORMULA_3_21_3_21_33" localSheetId="2">+#REF!</definedName>
    <definedName name="SHARED_FORMULA_3_21_3_21_33" localSheetId="7">+#REF!</definedName>
    <definedName name="SHARED_FORMULA_3_21_3_21_33" localSheetId="0">+#REF!</definedName>
    <definedName name="SHARED_FORMULA_3_21_3_21_33">+#REF!</definedName>
    <definedName name="SHARED_FORMULA_3_213_3_213_22">NA()</definedName>
    <definedName name="SHARED_FORMULA_3_216_3_216_22" localSheetId="2">+#REF!</definedName>
    <definedName name="SHARED_FORMULA_3_216_3_216_22" localSheetId="7">+#REF!</definedName>
    <definedName name="SHARED_FORMULA_3_216_3_216_22" localSheetId="0">+#REF!</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 localSheetId="2">+#REF!</definedName>
    <definedName name="SHARED_FORMULA_3_223_3_223_26" localSheetId="7">+#REF!</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 localSheetId="2">+#REF!</definedName>
    <definedName name="SHARED_FORMULA_3_239_3_239_26" localSheetId="7">+#REF!</definedName>
    <definedName name="SHARED_FORMULA_3_239_3_239_26">+#REF!</definedName>
    <definedName name="SHARED_FORMULA_3_24_3_24_37" localSheetId="2">+#REF!</definedName>
    <definedName name="SHARED_FORMULA_3_24_3_24_37" localSheetId="7">+#REF!</definedName>
    <definedName name="SHARED_FORMULA_3_24_3_24_37" localSheetId="0">+#REF!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 localSheetId="2">+#REF!</definedName>
    <definedName name="SHARED_FORMULA_3_274_3_274_33" localSheetId="7">+#REF!</definedName>
    <definedName name="SHARED_FORMULA_3_274_3_274_33" localSheetId="0">+#REF!</definedName>
    <definedName name="SHARED_FORMULA_3_274_3_274_33">+#REF!</definedName>
    <definedName name="SHARED_FORMULA_3_275_3_275_9">1</definedName>
    <definedName name="SHARED_FORMULA_3_28_3_28_33" localSheetId="2">+#REF!</definedName>
    <definedName name="SHARED_FORMULA_3_28_3_28_33" localSheetId="7">+#REF!</definedName>
    <definedName name="SHARED_FORMULA_3_28_3_28_33" localSheetId="0">+#REF!</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 localSheetId="2">+#REF!</definedName>
    <definedName name="SHARED_FORMULA_3_31_3_31_22" localSheetId="7">+#REF!</definedName>
    <definedName name="SHARED_FORMULA_3_31_3_31_22" localSheetId="0">+#REF!</definedName>
    <definedName name="SHARED_FORMULA_3_31_3_31_22">+#REF!</definedName>
    <definedName name="SHARED_FORMULA_3_31_3_31_30" localSheetId="2">+#REF!</definedName>
    <definedName name="SHARED_FORMULA_3_31_3_31_30" localSheetId="7">+#REF!</definedName>
    <definedName name="SHARED_FORMULA_3_31_3_31_30" localSheetId="0">+#REF!</definedName>
    <definedName name="SHARED_FORMULA_3_31_3_31_30">+#REF!</definedName>
    <definedName name="SHARED_FORMULA_3_312_3_312_9">1</definedName>
    <definedName name="SHARED_FORMULA_3_319_3_319_0">NA()</definedName>
    <definedName name="SHARED_FORMULA_3_32_3_32_37" localSheetId="2">+#REF!</definedName>
    <definedName name="SHARED_FORMULA_3_32_3_32_37" localSheetId="7">+#REF!</definedName>
    <definedName name="SHARED_FORMULA_3_32_3_32_37" localSheetId="0">+#REF!</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 localSheetId="2">#REF!</definedName>
    <definedName name="SHARED_FORMULA_3_38_3_38_30" localSheetId="7">#REF!</definedName>
    <definedName name="SHARED_FORMULA_3_38_3_38_30">#REF!</definedName>
    <definedName name="SHARED_FORMULA_3_388_3_388_22">1</definedName>
    <definedName name="SHARED_FORMULA_3_39_3_39_37" localSheetId="2">+#REF!</definedName>
    <definedName name="SHARED_FORMULA_3_39_3_39_37" localSheetId="7">+#REF!</definedName>
    <definedName name="SHARED_FORMULA_3_39_3_39_37" localSheetId="0">+#REF!</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 localSheetId="2">+#REF!</definedName>
    <definedName name="SHARED_FORMULA_3_46_3_46_22" localSheetId="7">+#REF!</definedName>
    <definedName name="SHARED_FORMULA_3_46_3_46_22" localSheetId="0">+#REF!</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 localSheetId="2">+#REF!</definedName>
    <definedName name="SHARED_FORMULA_3_5_3_5_22" localSheetId="7">+#REF!</definedName>
    <definedName name="SHARED_FORMULA_3_5_3_5_22">+#REF!</definedName>
    <definedName name="SHARED_FORMULA_3_500_3_500_0">NA()</definedName>
    <definedName name="SHARED_FORMULA_3_503_3_503_37" localSheetId="2">+#REF!</definedName>
    <definedName name="SHARED_FORMULA_3_503_3_503_37" localSheetId="7">+#REF!</definedName>
    <definedName name="SHARED_FORMULA_3_503_3_503_37" localSheetId="0">+#REF!</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 localSheetId="2">+#REF!</definedName>
    <definedName name="SHARED_FORMULA_3_517_3_517_26" localSheetId="7">+#REF!</definedName>
    <definedName name="SHARED_FORMULA_3_517_3_517_26" localSheetId="0">+#REF!</definedName>
    <definedName name="SHARED_FORMULA_3_517_3_517_26">+#REF!</definedName>
    <definedName name="SHARED_FORMULA_3_521_3_521_26" localSheetId="2">+#REF!</definedName>
    <definedName name="SHARED_FORMULA_3_521_3_521_26" localSheetId="7">+#REF!</definedName>
    <definedName name="SHARED_FORMULA_3_521_3_521_26" localSheetId="0">+#REF!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 localSheetId="2">+#REF!</definedName>
    <definedName name="SHARED_FORMULA_3_57_3_57_30" localSheetId="7">+#REF!</definedName>
    <definedName name="SHARED_FORMULA_3_57_3_57_30" localSheetId="0">+#REF!</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 localSheetId="2">+#REF!</definedName>
    <definedName name="SHARED_FORMULA_3_63_3_63_26" localSheetId="7">+#REF!</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 localSheetId="2">+#REF!</definedName>
    <definedName name="SHARED_FORMULA_3_7_3_7_33" localSheetId="7">+#REF!</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 localSheetId="2">+#REF!</definedName>
    <definedName name="SHARED_FORMULA_3_9_3_9_37" localSheetId="7">+#REF!</definedName>
    <definedName name="SHARED_FORMULA_3_9_3_9_37">+#REF!</definedName>
    <definedName name="SHARED_FORMULA_3_903_3_903_0">NA()</definedName>
    <definedName name="SHARED_FORMULA_3_91_3_91_8">NA()</definedName>
    <definedName name="SHARED_FORMULA_3_95_3_95_7" localSheetId="2">#REF!</definedName>
    <definedName name="SHARED_FORMULA_3_95_3_95_7" localSheetId="7">#REF!</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 localSheetId="2">+#REF!</definedName>
    <definedName name="SHARED_FORMULA_4_135_4_135_30" localSheetId="7">+#REF!</definedName>
    <definedName name="SHARED_FORMULA_4_135_4_135_30" localSheetId="0">+#REF!</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 localSheetId="2">+#REF!+0.075*2</definedName>
    <definedName name="SHARED_FORMULA_4_164_4_164_26" localSheetId="7">+#REF!+0.075*2</definedName>
    <definedName name="SHARED_FORMULA_4_164_4_164_26" localSheetId="0">+#REF!+0.075*2</definedName>
    <definedName name="SHARED_FORMULA_4_164_4_164_26">+#REF!+0.075*2</definedName>
    <definedName name="SHARED_FORMULA_4_165_4_165_30">NA()</definedName>
    <definedName name="SHARED_FORMULA_4_166_4_166_11">4.23+2.23+2.23+2</definedName>
    <definedName name="SHARED_FORMULA_4_170_4_170_30" localSheetId="2">+#REF!</definedName>
    <definedName name="SHARED_FORMULA_4_170_4_170_30" localSheetId="7">+#REF!</definedName>
    <definedName name="SHARED_FORMULA_4_170_4_170_30" localSheetId="0">+#REF!</definedName>
    <definedName name="SHARED_FORMULA_4_170_4_170_30">+#REF!</definedName>
    <definedName name="SHARED_FORMULA_4_174_4_174_22" localSheetId="2">+#REF!</definedName>
    <definedName name="SHARED_FORMULA_4_174_4_174_22" localSheetId="7">+#REF!</definedName>
    <definedName name="SHARED_FORMULA_4_174_4_174_22" localSheetId="0">+#REF!</definedName>
    <definedName name="SHARED_FORMULA_4_174_4_174_22">+#REF!</definedName>
    <definedName name="SHARED_FORMULA_4_178_4_178_22">NA()</definedName>
    <definedName name="SHARED_FORMULA_4_178_4_178_9">1.65+5.5+5</definedName>
    <definedName name="SHARED_FORMULA_4_18_4_18_37" localSheetId="2">+#REF!+0.15*2</definedName>
    <definedName name="SHARED_FORMULA_4_18_4_18_37" localSheetId="7">+#REF!+0.15*2</definedName>
    <definedName name="SHARED_FORMULA_4_18_4_18_37" localSheetId="0">+#REF!+0.15*2</definedName>
    <definedName name="SHARED_FORMULA_4_18_4_18_37">+#REF!+0.15*2</definedName>
    <definedName name="SHARED_FORMULA_4_183_4_183_20">3.73+3.23*2</definedName>
    <definedName name="SHARED_FORMULA_4_184_4_184_9">5.73+3.03+5.73</definedName>
    <definedName name="SHARED_FORMULA_4_189_4_189_22" localSheetId="2">+#REF!</definedName>
    <definedName name="SHARED_FORMULA_4_189_4_189_22" localSheetId="7">+#REF!</definedName>
    <definedName name="SHARED_FORMULA_4_189_4_189_22" localSheetId="0">+#REF!</definedName>
    <definedName name="SHARED_FORMULA_4_189_4_189_22">+#REF!</definedName>
    <definedName name="SHARED_FORMULA_4_191_4_191_18">4.545+3.015+4.15+5.52+4.54+0.23</definedName>
    <definedName name="SHARED_FORMULA_4_193_4_193_22">NA()</definedName>
    <definedName name="SHARED_FORMULA_4_194_4_194_22" localSheetId="2">+#REF!</definedName>
    <definedName name="SHARED_FORMULA_4_194_4_194_22" localSheetId="7">+#REF!</definedName>
    <definedName name="SHARED_FORMULA_4_194_4_194_22" localSheetId="0">+#REF!</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 localSheetId="2">+#REF!</definedName>
    <definedName name="SHARED_FORMULA_4_204_4_204_30" localSheetId="7">+#REF!</definedName>
    <definedName name="SHARED_FORMULA_4_204_4_204_30" localSheetId="0">+#REF!</definedName>
    <definedName name="SHARED_FORMULA_4_204_4_204_30">+#REF!</definedName>
    <definedName name="SHARED_FORMULA_4_204_4_204_37">NA()</definedName>
    <definedName name="SHARED_FORMULA_4_204_4_204_9">3.63+3.015+0.625+1.905+1.905+2.235+4.76+5.73*2+5.58+5.465</definedName>
    <definedName name="SHARED_FORMULA_4_205_4_205_22" localSheetId="2">+#REF!</definedName>
    <definedName name="SHARED_FORMULA_4_205_4_205_22" localSheetId="7">+#REF!</definedName>
    <definedName name="SHARED_FORMULA_4_205_4_205_22" localSheetId="0">+#REF!</definedName>
    <definedName name="SHARED_FORMULA_4_205_4_205_22">+#REF!</definedName>
    <definedName name="SHARED_FORMULA_4_209_4_209_22">NA()</definedName>
    <definedName name="SHARED_FORMULA_4_209_4_209_30" localSheetId="2">+#REF!</definedName>
    <definedName name="SHARED_FORMULA_4_209_4_209_30" localSheetId="7">+#REF!</definedName>
    <definedName name="SHARED_FORMULA_4_209_4_209_30" localSheetId="0">+#REF!</definedName>
    <definedName name="SHARED_FORMULA_4_209_4_209_30">+#REF!</definedName>
    <definedName name="SHARED_FORMULA_4_210_4_210_26">NA()</definedName>
    <definedName name="SHARED_FORMULA_4_213_4_213_26" localSheetId="2">+#REF!</definedName>
    <definedName name="SHARED_FORMULA_4_213_4_213_26" localSheetId="7">+#REF!</definedName>
    <definedName name="SHARED_FORMULA_4_213_4_213_26">+#REF!</definedName>
    <definedName name="SHARED_FORMULA_4_216_4_216_26" localSheetId="2">+#REF!</definedName>
    <definedName name="SHARED_FORMULA_4_216_4_216_26" localSheetId="7">+#REF!</definedName>
    <definedName name="SHARED_FORMULA_4_216_4_216_26" localSheetId="0">+#REF!</definedName>
    <definedName name="SHARED_FORMULA_4_216_4_216_26">+#REF!</definedName>
    <definedName name="SHARED_FORMULA_4_222_4_222_9">1.65+5.5+5</definedName>
    <definedName name="SHARED_FORMULA_4_228_4_228_26">NA()</definedName>
    <definedName name="SHARED_FORMULA_4_231_4_231_26" localSheetId="2">+#REF!</definedName>
    <definedName name="SHARED_FORMULA_4_231_4_231_26" localSheetId="7">+#REF!</definedName>
    <definedName name="SHARED_FORMULA_4_231_4_231_26" localSheetId="0">+#REF!</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 localSheetId="2">SUM(#REF!)</definedName>
    <definedName name="SHARED_FORMULA_4_291_4_291_17" localSheetId="7">SUM(#REF!)</definedName>
    <definedName name="SHARED_FORMULA_4_291_4_291_17" localSheetId="0">SUM(#REF!)</definedName>
    <definedName name="SHARED_FORMULA_4_291_4_291_17">SUM(#REF!)</definedName>
    <definedName name="SHARED_FORMULA_4_297_4_297_37" localSheetId="2">+#REF!+0.23*2</definedName>
    <definedName name="SHARED_FORMULA_4_297_4_297_37" localSheetId="7">+#REF!+0.23*2</definedName>
    <definedName name="SHARED_FORMULA_4_297_4_297_37" localSheetId="0">+#REF!+0.23*2</definedName>
    <definedName name="SHARED_FORMULA_4_297_4_297_37">+#REF!+0.23*2</definedName>
    <definedName name="SHARED_FORMULA_4_310_4_310_9">1.65+5.5+5</definedName>
    <definedName name="SHARED_FORMULA_4_34_4_34_26" localSheetId="2">+#REF!+0.1*2</definedName>
    <definedName name="SHARED_FORMULA_4_34_4_34_26" localSheetId="7">+#REF!+0.1*2</definedName>
    <definedName name="SHARED_FORMULA_4_34_4_34_26" localSheetId="0">+#REF!+0.1*2</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 localSheetId="2">+#REF!</definedName>
    <definedName name="SHARED_FORMULA_4_396_4_396_37" localSheetId="7">+#REF!</definedName>
    <definedName name="SHARED_FORMULA_4_396_4_396_37" localSheetId="0">+#REF!</definedName>
    <definedName name="SHARED_FORMULA_4_396_4_396_37">+#REF!</definedName>
    <definedName name="SHARED_FORMULA_4_398_4_398_22">NA()</definedName>
    <definedName name="SHARED_FORMULA_4_4_4_4_26" localSheetId="2">+#REF!+0.15*2</definedName>
    <definedName name="SHARED_FORMULA_4_4_4_4_26" localSheetId="7">+#REF!+0.15*2</definedName>
    <definedName name="SHARED_FORMULA_4_4_4_4_26" localSheetId="0">+#REF!+0.15*2</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 localSheetId="2">+#REF!</definedName>
    <definedName name="SHARED_FORMULA_4_472_4_472_37" localSheetId="7">+#REF!</definedName>
    <definedName name="SHARED_FORMULA_4_472_4_472_37" localSheetId="0">+#REF!</definedName>
    <definedName name="SHARED_FORMULA_4_472_4_472_37">+#REF!</definedName>
    <definedName name="SHARED_FORMULA_4_488_4_488_22">12.31+1.81+1.355</definedName>
    <definedName name="SHARED_FORMULA_4_5_4_5_22" localSheetId="2">+#REF!+0.15*2</definedName>
    <definedName name="SHARED_FORMULA_4_5_4_5_22" localSheetId="7">+#REF!+0.15*2</definedName>
    <definedName name="SHARED_FORMULA_4_5_4_5_22" localSheetId="0">+#REF!+0.15*2</definedName>
    <definedName name="SHARED_FORMULA_4_5_4_5_22">+#REF!+0.15*2</definedName>
    <definedName name="SHARED_FORMULA_4_5_4_5_37" localSheetId="2">+#REF!+0.15*2</definedName>
    <definedName name="SHARED_FORMULA_4_5_4_5_37" localSheetId="7">+#REF!+0.15*2</definedName>
    <definedName name="SHARED_FORMULA_4_5_4_5_37" localSheetId="0">+#REF!+0.15*2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 localSheetId="2">+#REF!+0.15*2</definedName>
    <definedName name="SHARED_FORMULA_4_6_4_6_30" localSheetId="7">+#REF!+0.15*2</definedName>
    <definedName name="SHARED_FORMULA_4_6_4_6_30" localSheetId="0">+#REF!+0.15*2</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 localSheetId="2">+#REF!+0.075*2</definedName>
    <definedName name="SHARED_FORMULA_4_70_4_70_33" localSheetId="7">+#REF!+0.075*2</definedName>
    <definedName name="SHARED_FORMULA_4_70_4_70_33" localSheetId="0">+#REF!+0.075*2</definedName>
    <definedName name="SHARED_FORMULA_4_70_4_70_33">+#REF!+0.075*2</definedName>
    <definedName name="SHARED_FORMULA_4_732_4_732_22" localSheetId="2">+#REF!</definedName>
    <definedName name="SHARED_FORMULA_4_732_4_732_22" localSheetId="7">+#REF!</definedName>
    <definedName name="SHARED_FORMULA_4_732_4_732_22" localSheetId="0">+#REF!</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 localSheetId="2">+#REF!</definedName>
    <definedName name="SHARED_FORMULA_4_816_4_816_26" localSheetId="7">+#REF!</definedName>
    <definedName name="SHARED_FORMULA_4_816_4_816_26" localSheetId="0">+#REF!</definedName>
    <definedName name="SHARED_FORMULA_4_816_4_816_26">+#REF!</definedName>
    <definedName name="SHARED_FORMULA_4_82_4_82_33">NA()</definedName>
    <definedName name="SHARED_FORMULA_4_827_4_827_26" localSheetId="2">+#REF!</definedName>
    <definedName name="SHARED_FORMULA_4_827_4_827_26" localSheetId="7">+#REF!</definedName>
    <definedName name="SHARED_FORMULA_4_827_4_827_26" localSheetId="0">+#REF!</definedName>
    <definedName name="SHARED_FORMULA_4_827_4_827_26">+#REF!</definedName>
    <definedName name="SHARED_FORMULA_4_837_4_837_26" localSheetId="2">+#REF!</definedName>
    <definedName name="SHARED_FORMULA_4_837_4_837_26" localSheetId="7">+#REF!</definedName>
    <definedName name="SHARED_FORMULA_4_837_4_837_26" localSheetId="0">+#REF!</definedName>
    <definedName name="SHARED_FORMULA_4_837_4_837_26">+#REF!</definedName>
    <definedName name="SHARED_FORMULA_4_847_4_847_26" localSheetId="2">+#REF!</definedName>
    <definedName name="SHARED_FORMULA_4_847_4_847_26" localSheetId="7">+#REF!</definedName>
    <definedName name="SHARED_FORMULA_4_847_4_847_26" localSheetId="0">+#REF!</definedName>
    <definedName name="SHARED_FORMULA_4_847_4_847_26">+#REF!</definedName>
    <definedName name="SHARED_FORMULA_4_86_4_86_33" localSheetId="2">+#REF!</definedName>
    <definedName name="SHARED_FORMULA_4_86_4_86_33" localSheetId="7">+#REF!</definedName>
    <definedName name="SHARED_FORMULA_4_86_4_86_33" localSheetId="0">+#REF!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 localSheetId="2">+#REF!</definedName>
    <definedName name="SHARED_FORMULA_4_94_4_94_33" localSheetId="7">+#REF!</definedName>
    <definedName name="SHARED_FORMULA_4_94_4_94_33" localSheetId="0">+#REF!</definedName>
    <definedName name="SHARED_FORMULA_4_94_4_94_33">+#REF!</definedName>
    <definedName name="SHARED_FORMULA_4_98_4_98_13">6.275+2.795+1.82+4.63+0.23</definedName>
    <definedName name="SHARED_FORMULA_5_11_5_11_26" localSheetId="2">#REF!+0.1*2</definedName>
    <definedName name="SHARED_FORMULA_5_11_5_11_26" localSheetId="7">#REF!+0.1*2</definedName>
    <definedName name="SHARED_FORMULA_5_11_5_11_26" localSheetId="0">#REF!+0.1*2</definedName>
    <definedName name="SHARED_FORMULA_5_11_5_11_26">#REF!+0.1*2</definedName>
    <definedName name="SHARED_FORMULA_5_1137_5_1137_22">0.23</definedName>
    <definedName name="SHARED_FORMULA_5_116_5_116_26" localSheetId="2">+#REF!</definedName>
    <definedName name="SHARED_FORMULA_5_116_5_116_26" localSheetId="7">+#REF!</definedName>
    <definedName name="SHARED_FORMULA_5_116_5_116_26" localSheetId="0">+#REF!</definedName>
    <definedName name="SHARED_FORMULA_5_116_5_116_26">+#REF!</definedName>
    <definedName name="SHARED_FORMULA_5_1201_5_1201_22">0.23</definedName>
    <definedName name="SHARED_FORMULA_5_124_5_124_13">1+1+0.23</definedName>
    <definedName name="SHARED_FORMULA_5_130_5_130_22" localSheetId="2">+#REF!</definedName>
    <definedName name="SHARED_FORMULA_5_130_5_130_22" localSheetId="7">+#REF!</definedName>
    <definedName name="SHARED_FORMULA_5_130_5_130_22" localSheetId="0">+#REF!</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 localSheetId="2">+#REF!</definedName>
    <definedName name="SHARED_FORMULA_5_142_5_142_30" localSheetId="7">+#REF!</definedName>
    <definedName name="SHARED_FORMULA_5_142_5_142_30" localSheetId="0">+#REF!</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 localSheetId="2">+#REF!</definedName>
    <definedName name="SHARED_FORMULA_5_156_5_156_26" localSheetId="7">+#REF!</definedName>
    <definedName name="SHARED_FORMULA_5_156_5_156_26" localSheetId="0">+#REF!</definedName>
    <definedName name="SHARED_FORMULA_5_156_5_156_26">+#REF!</definedName>
    <definedName name="SHARED_FORMULA_5_17_5_17_22">0.15+0.1*2</definedName>
    <definedName name="SHARED_FORMULA_5_179_5_179_30">NA()</definedName>
    <definedName name="SHARED_FORMULA_5_184_5_184_30" localSheetId="2">+#REF!</definedName>
    <definedName name="SHARED_FORMULA_5_184_5_184_30" localSheetId="7">+#REF!</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 localSheetId="2">+#REF!</definedName>
    <definedName name="SHARED_FORMULA_5_233_5_233_22" localSheetId="7">+#REF!</definedName>
    <definedName name="SHARED_FORMULA_5_233_5_233_22" localSheetId="0">+#REF!</definedName>
    <definedName name="SHARED_FORMULA_5_233_5_233_22">+#REF!</definedName>
    <definedName name="SHARED_FORMULA_5_24_5_24_37">0.15+0.1*2</definedName>
    <definedName name="SHARED_FORMULA_5_246_5_246_26">NA()</definedName>
    <definedName name="SHARED_FORMULA_5_259_5_259_26" localSheetId="2">+#REF!</definedName>
    <definedName name="SHARED_FORMULA_5_259_5_259_26" localSheetId="7">+#REF!</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 localSheetId="2">+#REF!</definedName>
    <definedName name="SHARED_FORMULA_5_278_5_278_26" localSheetId="7">+#REF!</definedName>
    <definedName name="SHARED_FORMULA_5_278_5_278_26">+#REF!</definedName>
    <definedName name="SHARED_FORMULA_5_287_5_287_30" localSheetId="2">+#REF!</definedName>
    <definedName name="SHARED_FORMULA_5_287_5_287_30" localSheetId="7">+#REF!</definedName>
    <definedName name="SHARED_FORMULA_5_287_5_287_30" localSheetId="0">+#REF!</definedName>
    <definedName name="SHARED_FORMULA_5_287_5_287_30">+#REF!</definedName>
    <definedName name="SHARED_FORMULA_5_289_5_289_26">NA()</definedName>
    <definedName name="SHARED_FORMULA_5_293_5_293_26" localSheetId="2">+#REF!</definedName>
    <definedName name="SHARED_FORMULA_5_293_5_293_26" localSheetId="7">+#REF!</definedName>
    <definedName name="SHARED_FORMULA_5_293_5_293_26" localSheetId="0">+#REF!</definedName>
    <definedName name="SHARED_FORMULA_5_293_5_293_26">+#REF!</definedName>
    <definedName name="SHARED_FORMULA_5_308_5_308_26" localSheetId="2">+#REF!</definedName>
    <definedName name="SHARED_FORMULA_5_308_5_308_26" localSheetId="7">+#REF!</definedName>
    <definedName name="SHARED_FORMULA_5_308_5_308_26" localSheetId="0">+#REF!</definedName>
    <definedName name="SHARED_FORMULA_5_308_5_308_26">+#REF!</definedName>
    <definedName name="SHARED_FORMULA_5_32_5_32_37" localSheetId="2">+#REF!+0.1*2</definedName>
    <definedName name="SHARED_FORMULA_5_32_5_32_37" localSheetId="7">+#REF!+0.1*2</definedName>
    <definedName name="SHARED_FORMULA_5_32_5_32_37" localSheetId="0">+#REF!+0.1*2</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 localSheetId="2">+#REF!+0.1*2</definedName>
    <definedName name="SHARED_FORMULA_5_39_5_39_37" localSheetId="7">+#REF!+0.1*2</definedName>
    <definedName name="SHARED_FORMULA_5_39_5_39_37" localSheetId="0">+#REF!+0.1*2</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 localSheetId="2">+#REF!</definedName>
    <definedName name="SHARED_FORMULA_5_432_5_432_22" localSheetId="7">+#REF!</definedName>
    <definedName name="SHARED_FORMULA_5_432_5_432_22" localSheetId="0">+#REF!</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 localSheetId="2">+#REF!</definedName>
    <definedName name="SHARED_FORMULA_5_551_5_551_26" localSheetId="7">+#REF!</definedName>
    <definedName name="SHARED_FORMULA_5_551_5_551_26" localSheetId="0">+#REF!</definedName>
    <definedName name="SHARED_FORMULA_5_551_5_551_26">+#REF!</definedName>
    <definedName name="SHARED_FORMULA_5_558_5_558_7">0.23</definedName>
    <definedName name="SHARED_FORMULA_5_562_5_562_26" localSheetId="2">+#REF!</definedName>
    <definedName name="SHARED_FORMULA_5_562_5_562_26" localSheetId="7">+#REF!</definedName>
    <definedName name="SHARED_FORMULA_5_562_5_562_26" localSheetId="0">+#REF!</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 localSheetId="2">+#REF!+0.1*2</definedName>
    <definedName name="SHARED_FORMULA_5_57_5_57_30" localSheetId="7">+#REF!+0.1*2</definedName>
    <definedName name="SHARED_FORMULA_5_57_5_57_30" localSheetId="0">+#REF!+0.1*2</definedName>
    <definedName name="SHARED_FORMULA_5_57_5_57_30">+#REF!+0.1*2</definedName>
    <definedName name="SHARED_FORMULA_5_572_5_572_26" localSheetId="2">+#REF!</definedName>
    <definedName name="SHARED_FORMULA_5_572_5_572_26" localSheetId="7">+#REF!</definedName>
    <definedName name="SHARED_FORMULA_5_572_5_572_26" localSheetId="0">+#REF!</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 localSheetId="2">+#REF!</definedName>
    <definedName name="SHARED_FORMULA_5_610_5_610_26" localSheetId="7">+#REF!</definedName>
    <definedName name="SHARED_FORMULA_5_610_5_610_26" localSheetId="0">+#REF!</definedName>
    <definedName name="SHARED_FORMULA_5_610_5_610_26">+#REF!</definedName>
    <definedName name="SHARED_FORMULA_5_612_5_612_26">NA()</definedName>
    <definedName name="SHARED_FORMULA_5_637_5_637_26" localSheetId="2">+#REF!</definedName>
    <definedName name="SHARED_FORMULA_5_637_5_637_26" localSheetId="7">+#REF!</definedName>
    <definedName name="SHARED_FORMULA_5_637_5_637_26" localSheetId="0">+#REF!</definedName>
    <definedName name="SHARED_FORMULA_5_637_5_637_26">+#REF!</definedName>
    <definedName name="SHARED_FORMULA_5_639_5_639_26">NA()</definedName>
    <definedName name="SHARED_FORMULA_5_650_5_650_26" localSheetId="2">+#REF!</definedName>
    <definedName name="SHARED_FORMULA_5_650_5_650_26" localSheetId="7">+#REF!</definedName>
    <definedName name="SHARED_FORMULA_5_650_5_650_26">+#REF!</definedName>
    <definedName name="SHARED_FORMULA_5_666_5_666_26">NA()</definedName>
    <definedName name="SHARED_FORMULA_5_675_5_675_26" localSheetId="2">+#REF!</definedName>
    <definedName name="SHARED_FORMULA_5_675_5_675_26" localSheetId="7">+#REF!</definedName>
    <definedName name="SHARED_FORMULA_5_675_5_675_26">+#REF!</definedName>
    <definedName name="SHARED_FORMULA_5_7_5_7_33" localSheetId="2">+#REF!+0.1*2</definedName>
    <definedName name="SHARED_FORMULA_5_7_5_7_33" localSheetId="7">+#REF!+0.1*2</definedName>
    <definedName name="SHARED_FORMULA_5_7_5_7_33" localSheetId="0">+#REF!+0.1*2</definedName>
    <definedName name="SHARED_FORMULA_5_7_5_7_33">+#REF!+0.1*2</definedName>
    <definedName name="SHARED_FORMULA_5_700_5_700_26" localSheetId="2">+#REF!</definedName>
    <definedName name="SHARED_FORMULA_5_700_5_700_26" localSheetId="7">+#REF!</definedName>
    <definedName name="SHARED_FORMULA_5_700_5_700_26" localSheetId="0">+#REF!</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 localSheetId="2">+#REF!</definedName>
    <definedName name="SHARED_FORMULA_5_827_5_827_26" localSheetId="7">+#REF!</definedName>
    <definedName name="SHARED_FORMULA_5_827_5_827_26" localSheetId="0">+#REF!</definedName>
    <definedName name="SHARED_FORMULA_5_827_5_827_26">+#REF!</definedName>
    <definedName name="SHARED_FORMULA_5_833_5_833_17">0.6*2+0.3</definedName>
    <definedName name="SHARED_FORMULA_5_837_5_837_26" localSheetId="2">+#REF!</definedName>
    <definedName name="SHARED_FORMULA_5_837_5_837_26" localSheetId="7">+#REF!</definedName>
    <definedName name="SHARED_FORMULA_5_837_5_837_26" localSheetId="0">+#REF!</definedName>
    <definedName name="SHARED_FORMULA_5_837_5_837_26">+#REF!</definedName>
    <definedName name="SHARED_FORMULA_5_84_5_84_26">0.23+0.1*2</definedName>
    <definedName name="SHARED_FORMULA_5_847_5_847_26" localSheetId="2">+#REF!</definedName>
    <definedName name="SHARED_FORMULA_5_847_5_847_26" localSheetId="7">+#REF!</definedName>
    <definedName name="SHARED_FORMULA_5_847_5_847_26" localSheetId="0">+#REF!</definedName>
    <definedName name="SHARED_FORMULA_5_847_5_847_26">+#REF!</definedName>
    <definedName name="SHARED_FORMULA_5_85_5_85_30" localSheetId="2">+#REF!</definedName>
    <definedName name="SHARED_FORMULA_5_85_5_85_30" localSheetId="7">+#REF!</definedName>
    <definedName name="SHARED_FORMULA_5_85_5_85_30" localSheetId="0">+#REF!</definedName>
    <definedName name="SHARED_FORMULA_5_85_5_85_30">+#REF!</definedName>
    <definedName name="SHARED_FORMULA_5_87_5_87_26">0.23+0.1*2</definedName>
    <definedName name="SHARED_FORMULA_5_9_5_9_37" localSheetId="2">+#REF!+0.15</definedName>
    <definedName name="SHARED_FORMULA_5_9_5_9_37" localSheetId="7">+#REF!+0.15</definedName>
    <definedName name="SHARED_FORMULA_5_9_5_9_37" localSheetId="0">+#REF!+0.15</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 localSheetId="2">+#REF!-#REF!</definedName>
    <definedName name="SHARED_FORMULA_6_1034_6_1034_26" localSheetId="7">+#REF!-#REF!</definedName>
    <definedName name="SHARED_FORMULA_6_1034_6_1034_26" localSheetId="0">+#REF!-#REF!</definedName>
    <definedName name="SHARED_FORMULA_6_1034_6_1034_26">+#REF!-#REF!</definedName>
    <definedName name="SHARED_FORMULA_6_1038_6_1038_22" localSheetId="2">+#REF!</definedName>
    <definedName name="SHARED_FORMULA_6_1038_6_1038_22" localSheetId="7">+#REF!</definedName>
    <definedName name="SHARED_FORMULA_6_1038_6_1038_22" localSheetId="0">+#REF!</definedName>
    <definedName name="SHARED_FORMULA_6_1038_6_1038_22">+#REF!</definedName>
    <definedName name="SHARED_FORMULA_6_1039_6_1039_26">NA()</definedName>
    <definedName name="SHARED_FORMULA_6_1044_6_1044_26" localSheetId="2">+#REF!-#REF!</definedName>
    <definedName name="SHARED_FORMULA_6_1044_6_1044_26" localSheetId="7">+#REF!-#REF!</definedName>
    <definedName name="SHARED_FORMULA_6_1044_6_1044_26" localSheetId="0">+#REF!-#REF!</definedName>
    <definedName name="SHARED_FORMULA_6_1044_6_1044_26">+#REF!-#REF!</definedName>
    <definedName name="SHARED_FORMULA_6_1052_6_1052_26" localSheetId="2">+#REF!-#REF!</definedName>
    <definedName name="SHARED_FORMULA_6_1052_6_1052_26" localSheetId="7">+#REF!-#REF!</definedName>
    <definedName name="SHARED_FORMULA_6_1052_6_1052_26" localSheetId="0">+#REF!-#REF!</definedName>
    <definedName name="SHARED_FORMULA_6_1052_6_1052_26">+#REF!-#REF!</definedName>
    <definedName name="SHARED_FORMULA_6_1056_6_1056_22" localSheetId="2">+#REF!</definedName>
    <definedName name="SHARED_FORMULA_6_1056_6_1056_22" localSheetId="7">+#REF!</definedName>
    <definedName name="SHARED_FORMULA_6_1056_6_1056_22" localSheetId="0">+#REF!</definedName>
    <definedName name="SHARED_FORMULA_6_1056_6_1056_22">+#REF!</definedName>
    <definedName name="SHARED_FORMULA_6_1059_6_1059_9">1+1+0.115</definedName>
    <definedName name="SHARED_FORMULA_6_106_6_106_22" localSheetId="2">+#REF!</definedName>
    <definedName name="SHARED_FORMULA_6_106_6_106_22" localSheetId="7">+#REF!</definedName>
    <definedName name="SHARED_FORMULA_6_106_6_106_22" localSheetId="0">+#REF!</definedName>
    <definedName name="SHARED_FORMULA_6_106_6_106_22">+#REF!</definedName>
    <definedName name="SHARED_FORMULA_6_1066_6_1066_22">NA()</definedName>
    <definedName name="SHARED_FORMULA_6_1071_6_1071_26" localSheetId="2">+#REF!-#REF!</definedName>
    <definedName name="SHARED_FORMULA_6_1071_6_1071_26" localSheetId="7">+#REF!-#REF!</definedName>
    <definedName name="SHARED_FORMULA_6_1071_6_1071_26" localSheetId="0">+#REF!-#REF!</definedName>
    <definedName name="SHARED_FORMULA_6_1071_6_1071_26">+#REF!-#REF!</definedName>
    <definedName name="SHARED_FORMULA_6_1075_6_1075_22">NA()</definedName>
    <definedName name="SHARED_FORMULA_6_1081_6_1081_26" localSheetId="2">+#REF!-#REF!</definedName>
    <definedName name="SHARED_FORMULA_6_1081_6_1081_26" localSheetId="7">+#REF!-#REF!</definedName>
    <definedName name="SHARED_FORMULA_6_1081_6_1081_26" localSheetId="0">+#REF!-#REF!</definedName>
    <definedName name="SHARED_FORMULA_6_1081_6_1081_26">+#REF!-#REF!</definedName>
    <definedName name="SHARED_FORMULA_6_1082_6_1082_26">NA()</definedName>
    <definedName name="SHARED_FORMULA_6_1092_6_1092_26">NA()</definedName>
    <definedName name="SHARED_FORMULA_6_11_6_11_26" localSheetId="2">+#REF!+#REF!</definedName>
    <definedName name="SHARED_FORMULA_6_11_6_11_26" localSheetId="7">+#REF!+#REF!</definedName>
    <definedName name="SHARED_FORMULA_6_11_6_11_26" localSheetId="0">+#REF!+#REF!</definedName>
    <definedName name="SHARED_FORMULA_6_11_6_11_26">+#REF!+#REF!</definedName>
    <definedName name="SHARED_FORMULA_6_11_6_11_30" localSheetId="2">+#REF!+#REF!</definedName>
    <definedName name="SHARED_FORMULA_6_11_6_11_30" localSheetId="7">+#REF!+#REF!</definedName>
    <definedName name="SHARED_FORMULA_6_11_6_11_30" localSheetId="0">+#REF!+#REF!</definedName>
    <definedName name="SHARED_FORMULA_6_11_6_11_30">+#REF!+#REF!</definedName>
    <definedName name="SHARED_FORMULA_6_110_6_110_22">NA()</definedName>
    <definedName name="SHARED_FORMULA_6_1106_6_1106_26" localSheetId="2">#REF!+0.6</definedName>
    <definedName name="SHARED_FORMULA_6_1106_6_1106_26" localSheetId="7">#REF!+0.6</definedName>
    <definedName name="SHARED_FORMULA_6_1106_6_1106_26" localSheetId="0">#REF!+0.6</definedName>
    <definedName name="SHARED_FORMULA_6_1106_6_1106_26">#REF!+0.6</definedName>
    <definedName name="SHARED_FORMULA_6_1118_6_1118_22" localSheetId="2">+#REF!</definedName>
    <definedName name="SHARED_FORMULA_6_1118_6_1118_22" localSheetId="7">+#REF!</definedName>
    <definedName name="SHARED_FORMULA_6_1118_6_1118_22" localSheetId="0">+#REF!</definedName>
    <definedName name="SHARED_FORMULA_6_1118_6_1118_22">+#REF!</definedName>
    <definedName name="SHARED_FORMULA_6_1135_6_1135_26">NA()</definedName>
    <definedName name="SHARED_FORMULA_6_114_6_114_26" localSheetId="2">#REF!+#REF!-#REF!</definedName>
    <definedName name="SHARED_FORMULA_6_114_6_114_26" localSheetId="7">#REF!+#REF!-#REF!</definedName>
    <definedName name="SHARED_FORMULA_6_114_6_114_26" localSheetId="0">#REF!+#REF!-#REF!</definedName>
    <definedName name="SHARED_FORMULA_6_114_6_114_26">#REF!+#REF!-#REF!</definedName>
    <definedName name="SHARED_FORMULA_6_1152_6_1152_22" localSheetId="2">+#REF!</definedName>
    <definedName name="SHARED_FORMULA_6_1152_6_1152_22" localSheetId="7">+#REF!</definedName>
    <definedName name="SHARED_FORMULA_6_1152_6_1152_22" localSheetId="0">+#REF!</definedName>
    <definedName name="SHARED_FORMULA_6_1152_6_1152_22">+#REF!</definedName>
    <definedName name="SHARED_FORMULA_6_1161_6_1161_22" localSheetId="2">+#REF!</definedName>
    <definedName name="SHARED_FORMULA_6_1161_6_1161_22" localSheetId="7">+#REF!</definedName>
    <definedName name="SHARED_FORMULA_6_1161_6_1161_22" localSheetId="0">+#REF!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 localSheetId="2">+#REF!+0.6-0.3</definedName>
    <definedName name="SHARED_FORMULA_6_123_6_123_37" localSheetId="7">+#REF!+0.6-0.3</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 localSheetId="2">ROUND(#REF!*#REF!/#REF!,2)</definedName>
    <definedName name="SHARED_FORMULA_6_13_6_13_7" localSheetId="7">ROUND(#REF!*#REF!/#REF!,2)</definedName>
    <definedName name="SHARED_FORMULA_6_13_6_13_7">ROUND(#REF!*#REF!/#REF!,2)</definedName>
    <definedName name="SHARED_FORMULA_6_1313_6_1313_22">0.2</definedName>
    <definedName name="SHARED_FORMULA_6_132_6_132_30" localSheetId="2">+#REF!</definedName>
    <definedName name="SHARED_FORMULA_6_132_6_132_30" localSheetId="7">+#REF!</definedName>
    <definedName name="SHARED_FORMULA_6_132_6_132_30" localSheetId="0">+#REF!</definedName>
    <definedName name="SHARED_FORMULA_6_132_6_132_30">+#REF!</definedName>
    <definedName name="SHARED_FORMULA_6_132_6_132_37" localSheetId="2">+#REF!-#REF!</definedName>
    <definedName name="SHARED_FORMULA_6_132_6_132_37" localSheetId="7">+#REF!-#REF!</definedName>
    <definedName name="SHARED_FORMULA_6_132_6_132_37" localSheetId="0">+#REF!-#REF!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 localSheetId="2">+#REF!</definedName>
    <definedName name="SHARED_FORMULA_6_1371_6_1371_26" localSheetId="7">+#REF!</definedName>
    <definedName name="SHARED_FORMULA_6_1371_6_1371_26" localSheetId="0">+#REF!</definedName>
    <definedName name="SHARED_FORMULA_6_1371_6_1371_26">+#REF!</definedName>
    <definedName name="SHARED_FORMULA_6_1382_6_1382_26">NA()</definedName>
    <definedName name="SHARED_FORMULA_6_1398_6_1398_26" localSheetId="2">+#REF!</definedName>
    <definedName name="SHARED_FORMULA_6_1398_6_1398_26" localSheetId="7">+#REF!</definedName>
    <definedName name="SHARED_FORMULA_6_1398_6_1398_26" localSheetId="0">+#REF!</definedName>
    <definedName name="SHARED_FORMULA_6_1398_6_1398_26">+#REF!</definedName>
    <definedName name="SHARED_FORMULA_6_1402_6_1402_26">NA()</definedName>
    <definedName name="SHARED_FORMULA_6_141_6_141_37" localSheetId="2">+#REF!-#REF!</definedName>
    <definedName name="SHARED_FORMULA_6_141_6_141_37" localSheetId="7">+#REF!-#REF!</definedName>
    <definedName name="SHARED_FORMULA_6_141_6_141_37">+#REF!-#REF!</definedName>
    <definedName name="SHARED_FORMULA_6_1418_6_1418_26" localSheetId="2">+#REF!</definedName>
    <definedName name="SHARED_FORMULA_6_1418_6_1418_26" localSheetId="7">+#REF!</definedName>
    <definedName name="SHARED_FORMULA_6_1418_6_1418_26" localSheetId="0">+#REF!</definedName>
    <definedName name="SHARED_FORMULA_6_1418_6_1418_26">+#REF!</definedName>
    <definedName name="SHARED_FORMULA_6_1422_6_1422_26">NA()</definedName>
    <definedName name="SHARED_FORMULA_6_1438_6_1438_10">NA()</definedName>
    <definedName name="SHARED_FORMULA_6_1438_6_1438_26" localSheetId="2">+#REF!</definedName>
    <definedName name="SHARED_FORMULA_6_1438_6_1438_26" localSheetId="7">+#REF!</definedName>
    <definedName name="SHARED_FORMULA_6_1438_6_1438_26" localSheetId="0">+#REF!</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 localSheetId="2">+#REF!</definedName>
    <definedName name="SHARED_FORMULA_6_1492_6_1492_26" localSheetId="7">+#REF!</definedName>
    <definedName name="SHARED_FORMULA_6_1492_6_1492_26">+#REF!</definedName>
    <definedName name="SHARED_FORMULA_6_1493_6_1493_26">NA()</definedName>
    <definedName name="SHARED_FORMULA_6_150_6_150_37" localSheetId="2">+#REF!-#REF!</definedName>
    <definedName name="SHARED_FORMULA_6_150_6_150_37" localSheetId="7">+#REF!-#REF!</definedName>
    <definedName name="SHARED_FORMULA_6_150_6_150_37">+#REF!-#REF!</definedName>
    <definedName name="SHARED_FORMULA_6_1501_6_1501_26" localSheetId="2">+#REF!</definedName>
    <definedName name="SHARED_FORMULA_6_1501_6_1501_26" localSheetId="7">+#REF!</definedName>
    <definedName name="SHARED_FORMULA_6_1501_6_1501_26" localSheetId="0">+#REF!</definedName>
    <definedName name="SHARED_FORMULA_6_1501_6_1501_26">+#REF!</definedName>
    <definedName name="SHARED_FORMULA_6_1507_6_1507_26">NA()</definedName>
    <definedName name="SHARED_FORMULA_6_1509_6_1509_26" localSheetId="2">+#REF!</definedName>
    <definedName name="SHARED_FORMULA_6_1509_6_1509_26" localSheetId="7">+#REF!</definedName>
    <definedName name="SHARED_FORMULA_6_1509_6_1509_26" localSheetId="0">+#REF!</definedName>
    <definedName name="SHARED_FORMULA_6_1509_6_1509_26">+#REF!</definedName>
    <definedName name="SHARED_FORMULA_6_151_6_151_7">NA()</definedName>
    <definedName name="SHARED_FORMULA_6_1516_6_1516_26">NA()</definedName>
    <definedName name="SHARED_FORMULA_6_1523_6_1523_26" localSheetId="2">+#REF!</definedName>
    <definedName name="SHARED_FORMULA_6_1523_6_1523_26" localSheetId="7">+#REF!</definedName>
    <definedName name="SHARED_FORMULA_6_1523_6_1523_26">+#REF!</definedName>
    <definedName name="SHARED_FORMULA_6_1532_6_1532_26" localSheetId="2">+#REF!</definedName>
    <definedName name="SHARED_FORMULA_6_1532_6_1532_26" localSheetId="7">+#REF!</definedName>
    <definedName name="SHARED_FORMULA_6_1532_6_1532_26" localSheetId="0">+#REF!</definedName>
    <definedName name="SHARED_FORMULA_6_1532_6_1532_26">+#REF!</definedName>
    <definedName name="SHARED_FORMULA_6_154_6_154_33" localSheetId="2">+#REF!-#REF!</definedName>
    <definedName name="SHARED_FORMULA_6_154_6_154_33" localSheetId="7">+#REF!-#REF!</definedName>
    <definedName name="SHARED_FORMULA_6_154_6_154_33" localSheetId="0">+#REF!-#REF!</definedName>
    <definedName name="SHARED_FORMULA_6_154_6_154_33">+#REF!-#REF!</definedName>
    <definedName name="SHARED_FORMULA_6_1541_6_1541_26">NA()</definedName>
    <definedName name="SHARED_FORMULA_6_1548_6_1548_26" localSheetId="2">+#REF!</definedName>
    <definedName name="SHARED_FORMULA_6_1548_6_1548_26" localSheetId="7">+#REF!</definedName>
    <definedName name="SHARED_FORMULA_6_1548_6_1548_26">+#REF!</definedName>
    <definedName name="SHARED_FORMULA_6_1557_6_1557_26" localSheetId="2">+#REF!</definedName>
    <definedName name="SHARED_FORMULA_6_1557_6_1557_26" localSheetId="7">+#REF!</definedName>
    <definedName name="SHARED_FORMULA_6_1557_6_1557_26" localSheetId="0">+#REF!</definedName>
    <definedName name="SHARED_FORMULA_6_1557_6_1557_26">+#REF!</definedName>
    <definedName name="SHARED_FORMULA_6_1566_6_1566_26">NA()</definedName>
    <definedName name="SHARED_FORMULA_6_1573_6_1573_26" localSheetId="2">+#REF!</definedName>
    <definedName name="SHARED_FORMULA_6_1573_6_1573_26" localSheetId="7">+#REF!</definedName>
    <definedName name="SHARED_FORMULA_6_1573_6_1573_26" localSheetId="0">+#REF!</definedName>
    <definedName name="SHARED_FORMULA_6_1573_6_1573_26">+#REF!</definedName>
    <definedName name="SHARED_FORMULA_6_1582_6_1582_26" localSheetId="2">+#REF!</definedName>
    <definedName name="SHARED_FORMULA_6_1582_6_1582_26" localSheetId="7">+#REF!</definedName>
    <definedName name="SHARED_FORMULA_6_1582_6_1582_26" localSheetId="0">+#REF!</definedName>
    <definedName name="SHARED_FORMULA_6_1582_6_1582_26">+#REF!</definedName>
    <definedName name="SHARED_FORMULA_6_168_6_168_33">NA()</definedName>
    <definedName name="SHARED_FORMULA_6_174_6_174_33" localSheetId="2">+#REF!-0.125</definedName>
    <definedName name="SHARED_FORMULA_6_174_6_174_33" localSheetId="7">+#REF!-0.125</definedName>
    <definedName name="SHARED_FORMULA_6_174_6_174_33" localSheetId="0">+#REF!-0.125</definedName>
    <definedName name="SHARED_FORMULA_6_174_6_174_33">+#REF!-0.125</definedName>
    <definedName name="SHARED_FORMULA_6_178_6_178_30">NA()</definedName>
    <definedName name="SHARED_FORMULA_6_178_6_178_7">NA()</definedName>
    <definedName name="SHARED_FORMULA_6_18_6_18_22" localSheetId="2">+#REF!</definedName>
    <definedName name="SHARED_FORMULA_6_18_6_18_22" localSheetId="7">+#REF!</definedName>
    <definedName name="SHARED_FORMULA_6_18_6_18_22">+#REF!</definedName>
    <definedName name="SHARED_FORMULA_6_183_6_183_30" localSheetId="2">#REF!-#REF!</definedName>
    <definedName name="SHARED_FORMULA_6_183_6_183_30" localSheetId="7">#REF!-#REF!</definedName>
    <definedName name="SHARED_FORMULA_6_183_6_183_30" localSheetId="0">#REF!-#REF!</definedName>
    <definedName name="SHARED_FORMULA_6_183_6_183_30">#REF!-#REF!</definedName>
    <definedName name="SHARED_FORMULA_6_218_6_218_7">NA()</definedName>
    <definedName name="SHARED_FORMULA_6_220_6_220_26">NA()</definedName>
    <definedName name="SHARED_FORMULA_6_223_6_223_26" localSheetId="2">+#REF!-#REF!/1000</definedName>
    <definedName name="SHARED_FORMULA_6_223_6_223_26" localSheetId="7">+#REF!-#REF!/1000</definedName>
    <definedName name="SHARED_FORMULA_6_223_6_223_26" localSheetId="0">+#REF!-#REF!/1000</definedName>
    <definedName name="SHARED_FORMULA_6_223_6_223_26">+#REF!-#REF!/1000</definedName>
    <definedName name="SHARED_FORMULA_6_229_6_229_33">NA()</definedName>
    <definedName name="SHARED_FORMULA_6_235_6_235_33" localSheetId="2">+#REF!-0.125</definedName>
    <definedName name="SHARED_FORMULA_6_235_6_235_33" localSheetId="7">+#REF!-0.125</definedName>
    <definedName name="SHARED_FORMULA_6_235_6_235_33">+#REF!-0.125</definedName>
    <definedName name="SHARED_FORMULA_6_241_6_241_22">NA()</definedName>
    <definedName name="SHARED_FORMULA_6_242_6_242_16">0.3*2+0.115</definedName>
    <definedName name="SHARED_FORMULA_6_245_6_245_22" localSheetId="2">+#REF!-0.15</definedName>
    <definedName name="SHARED_FORMULA_6_245_6_245_22" localSheetId="7">+#REF!-0.15</definedName>
    <definedName name="SHARED_FORMULA_6_245_6_245_22" localSheetId="0">+#REF!-0.15</definedName>
    <definedName name="SHARED_FORMULA_6_245_6_245_22">+#REF!-0.15</definedName>
    <definedName name="SHARED_FORMULA_6_245_6_245_7">NA()</definedName>
    <definedName name="SHARED_FORMULA_6_246_6_246_26">NA()</definedName>
    <definedName name="SHARED_FORMULA_6_253_6_253_26" localSheetId="2">+#REF!</definedName>
    <definedName name="SHARED_FORMULA_6_253_6_253_26" localSheetId="7">+#REF!</definedName>
    <definedName name="SHARED_FORMULA_6_253_6_253_26" localSheetId="0">+#REF!</definedName>
    <definedName name="SHARED_FORMULA_6_253_6_253_26">+#REF!</definedName>
    <definedName name="SHARED_FORMULA_6_256_6_256_22">NA()</definedName>
    <definedName name="SHARED_FORMULA_6_260_6_260_22" localSheetId="2">+#REF!-0.15</definedName>
    <definedName name="SHARED_FORMULA_6_260_6_260_22" localSheetId="7">+#REF!-0.15</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 localSheetId="2">+#REF!</definedName>
    <definedName name="SHARED_FORMULA_6_272_6_272_26" localSheetId="7">+#REF!</definedName>
    <definedName name="SHARED_FORMULA_6_272_6_272_26">+#REF!</definedName>
    <definedName name="SHARED_FORMULA_6_273_6_273_7">NA()</definedName>
    <definedName name="SHARED_FORMULA_6_275_6_275_26">NA()</definedName>
    <definedName name="SHARED_FORMULA_6_276_6_276_22" localSheetId="2">+#REF!-0.15</definedName>
    <definedName name="SHARED_FORMULA_6_276_6_276_22" localSheetId="7">+#REF!-0.15</definedName>
    <definedName name="SHARED_FORMULA_6_276_6_276_22">+#REF!-0.15</definedName>
    <definedName name="SHARED_FORMULA_6_285_6_285_30" localSheetId="2">+#REF!-#REF!</definedName>
    <definedName name="SHARED_FORMULA_6_285_6_285_30" localSheetId="7">+#REF!-#REF!</definedName>
    <definedName name="SHARED_FORMULA_6_285_6_285_30" localSheetId="0">+#REF!-#REF!</definedName>
    <definedName name="SHARED_FORMULA_6_285_6_285_30">+#REF!-#REF!</definedName>
    <definedName name="SHARED_FORMULA_6_287_6_287_26" localSheetId="2">+#REF!</definedName>
    <definedName name="SHARED_FORMULA_6_287_6_287_26" localSheetId="7">+#REF!</definedName>
    <definedName name="SHARED_FORMULA_6_287_6_287_26" localSheetId="0">+#REF!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 localSheetId="2">+#REF!-0.15</definedName>
    <definedName name="SHARED_FORMULA_6_295_6_295_22" localSheetId="7">+#REF!-0.15</definedName>
    <definedName name="SHARED_FORMULA_6_295_6_295_22">+#REF!-0.15</definedName>
    <definedName name="SHARED_FORMULA_6_302_6_302_26" localSheetId="2">+#REF!</definedName>
    <definedName name="SHARED_FORMULA_6_302_6_302_26" localSheetId="7">+#REF!</definedName>
    <definedName name="SHARED_FORMULA_6_302_6_302_26" localSheetId="0">+#REF!</definedName>
    <definedName name="SHARED_FORMULA_6_302_6_302_26">+#REF!</definedName>
    <definedName name="SHARED_FORMULA_6_306_6_306_22">NA()</definedName>
    <definedName name="SHARED_FORMULA_6_310_6_310_22" localSheetId="2">+#REF!-0.15</definedName>
    <definedName name="SHARED_FORMULA_6_310_6_310_22" localSheetId="7">+#REF!-0.15</definedName>
    <definedName name="SHARED_FORMULA_6_310_6_310_22" localSheetId="0">+#REF!-0.15</definedName>
    <definedName name="SHARED_FORMULA_6_310_6_310_22">+#REF!-0.15</definedName>
    <definedName name="SHARED_FORMULA_6_32_6_32_22" localSheetId="2">+#REF!</definedName>
    <definedName name="SHARED_FORMULA_6_32_6_32_22" localSheetId="7">+#REF!</definedName>
    <definedName name="SHARED_FORMULA_6_32_6_32_22" localSheetId="0">+#REF!</definedName>
    <definedName name="SHARED_FORMULA_6_32_6_32_22">+#REF!</definedName>
    <definedName name="SHARED_FORMULA_6_321_6_321_37" localSheetId="2">+#REF!-0.125</definedName>
    <definedName name="SHARED_FORMULA_6_321_6_321_37" localSheetId="7">+#REF!-0.125</definedName>
    <definedName name="SHARED_FORMULA_6_321_6_321_37" localSheetId="0">+#REF!-0.125</definedName>
    <definedName name="SHARED_FORMULA_6_321_6_321_37">+#REF!-0.125</definedName>
    <definedName name="SHARED_FORMULA_6_325_6_325_22">NA()</definedName>
    <definedName name="SHARED_FORMULA_6_329_6_329_22" localSheetId="2">+#REF!-0.15</definedName>
    <definedName name="SHARED_FORMULA_6_329_6_329_22" localSheetId="7">+#REF!-0.15</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 localSheetId="2">+#REF!-0.15</definedName>
    <definedName name="SHARED_FORMULA_6_347_6_347_22" localSheetId="7">+#REF!-0.15</definedName>
    <definedName name="SHARED_FORMULA_6_347_6_347_22">+#REF!-0.15</definedName>
    <definedName name="SHARED_FORMULA_6_348_6_348_26">NA()</definedName>
    <definedName name="SHARED_FORMULA_6_348_6_348_30" localSheetId="2">#REF!</definedName>
    <definedName name="SHARED_FORMULA_6_348_6_348_30" localSheetId="7">#REF!</definedName>
    <definedName name="SHARED_FORMULA_6_348_6_348_30">#REF!</definedName>
    <definedName name="SHARED_FORMULA_6_349_6_349_26" localSheetId="2">+#REF!-#REF!</definedName>
    <definedName name="SHARED_FORMULA_6_349_6_349_26" localSheetId="7">+#REF!-#REF!</definedName>
    <definedName name="SHARED_FORMULA_6_349_6_349_26" localSheetId="0">+#REF!-#REF!</definedName>
    <definedName name="SHARED_FORMULA_6_349_6_349_26">+#REF!-#REF!</definedName>
    <definedName name="SHARED_FORMULA_6_35_6_35_22">NA()</definedName>
    <definedName name="SHARED_FORMULA_6_356_6_356_26">NA()</definedName>
    <definedName name="SHARED_FORMULA_6_357_6_357_26" localSheetId="2">+#REF!-#REF!</definedName>
    <definedName name="SHARED_FORMULA_6_357_6_357_26" localSheetId="7">+#REF!-#REF!</definedName>
    <definedName name="SHARED_FORMULA_6_357_6_357_26" localSheetId="0">+#REF!-#REF!</definedName>
    <definedName name="SHARED_FORMULA_6_357_6_357_26">+#REF!-#REF!</definedName>
    <definedName name="SHARED_FORMULA_6_358_6_358_22">NA()</definedName>
    <definedName name="SHARED_FORMULA_6_360_6_360_20">0.2</definedName>
    <definedName name="SHARED_FORMULA_6_362_6_362_22" localSheetId="2">+#REF!-0.15</definedName>
    <definedName name="SHARED_FORMULA_6_362_6_362_22" localSheetId="7">+#REF!-0.15</definedName>
    <definedName name="SHARED_FORMULA_6_362_6_362_22" localSheetId="0">+#REF!-0.15</definedName>
    <definedName name="SHARED_FORMULA_6_362_6_362_22">+#REF!-0.15</definedName>
    <definedName name="SHARED_FORMULA_6_368_6_368_26" localSheetId="2">+#REF!-#REF!</definedName>
    <definedName name="SHARED_FORMULA_6_368_6_368_26" localSheetId="7">+#REF!-#REF!</definedName>
    <definedName name="SHARED_FORMULA_6_368_6_368_26" localSheetId="0">+#REF!-#REF!</definedName>
    <definedName name="SHARED_FORMULA_6_368_6_368_26">+#REF!-#REF!</definedName>
    <definedName name="SHARED_FORMULA_6_376_6_376_26" localSheetId="2">+#REF!-#REF!</definedName>
    <definedName name="SHARED_FORMULA_6_376_6_376_26" localSheetId="7">+#REF!-#REF!</definedName>
    <definedName name="SHARED_FORMULA_6_376_6_376_26" localSheetId="0">+#REF!-#REF!</definedName>
    <definedName name="SHARED_FORMULA_6_376_6_376_26">+#REF!-#REF!</definedName>
    <definedName name="SHARED_FORMULA_6_379_6_379_30" localSheetId="2">+#REF!-#REF!</definedName>
    <definedName name="SHARED_FORMULA_6_379_6_379_30" localSheetId="7">+#REF!-#REF!</definedName>
    <definedName name="SHARED_FORMULA_6_379_6_379_30" localSheetId="0">+#REF!-#REF!</definedName>
    <definedName name="SHARED_FORMULA_6_379_6_379_30">+#REF!-#REF!</definedName>
    <definedName name="SHARED_FORMULA_6_388_6_388_26" localSheetId="2">+#REF!-#REF!</definedName>
    <definedName name="SHARED_FORMULA_6_388_6_388_26" localSheetId="7">+#REF!-#REF!</definedName>
    <definedName name="SHARED_FORMULA_6_388_6_388_26" localSheetId="0">+#REF!-#REF!</definedName>
    <definedName name="SHARED_FORMULA_6_388_6_388_26">+#REF!-#REF!</definedName>
    <definedName name="SHARED_FORMULA_6_39_6_39_30" localSheetId="2">+#REF!</definedName>
    <definedName name="SHARED_FORMULA_6_39_6_39_30" localSheetId="7">+#REF!</definedName>
    <definedName name="SHARED_FORMULA_6_39_6_39_30" localSheetId="0">+#REF!</definedName>
    <definedName name="SHARED_FORMULA_6_39_6_39_30">+#REF!</definedName>
    <definedName name="SHARED_FORMULA_6_39_6_39_37" localSheetId="2">+#REF!</definedName>
    <definedName name="SHARED_FORMULA_6_39_6_39_37" localSheetId="7">+#REF!</definedName>
    <definedName name="SHARED_FORMULA_6_39_6_39_37" localSheetId="0">+#REF!</definedName>
    <definedName name="SHARED_FORMULA_6_39_6_39_37">+#REF!</definedName>
    <definedName name="SHARED_FORMULA_6_396_6_396_26" localSheetId="2">+#REF!-#REF!</definedName>
    <definedName name="SHARED_FORMULA_6_396_6_396_26" localSheetId="7">+#REF!-#REF!</definedName>
    <definedName name="SHARED_FORMULA_6_396_6_396_26" localSheetId="0">+#REF!-#REF!</definedName>
    <definedName name="SHARED_FORMULA_6_396_6_396_26">+#REF!-#REF!</definedName>
    <definedName name="SHARED_FORMULA_6_399_6_399_22">NA()</definedName>
    <definedName name="SHARED_FORMULA_6_408_6_408_26" localSheetId="2">+#REF!-#REF!</definedName>
    <definedName name="SHARED_FORMULA_6_408_6_408_26" localSheetId="7">+#REF!-#REF!</definedName>
    <definedName name="SHARED_FORMULA_6_408_6_408_26">+#REF!-#REF!</definedName>
    <definedName name="SHARED_FORMULA_6_412_6_412_22">NA()</definedName>
    <definedName name="SHARED_FORMULA_6_413_6_413_22" localSheetId="2">+#REF!</definedName>
    <definedName name="SHARED_FORMULA_6_413_6_413_22" localSheetId="7">+#REF!</definedName>
    <definedName name="SHARED_FORMULA_6_413_6_413_22">+#REF!</definedName>
    <definedName name="SHARED_FORMULA_6_414_6_414_37">NA()</definedName>
    <definedName name="SHARED_FORMULA_6_416_6_416_26" localSheetId="2">+#REF!-#REF!</definedName>
    <definedName name="SHARED_FORMULA_6_416_6_416_26" localSheetId="7">+#REF!-#REF!</definedName>
    <definedName name="SHARED_FORMULA_6_416_6_416_26">+#REF!-#REF!</definedName>
    <definedName name="SHARED_FORMULA_6_42_6_42_30">NA()</definedName>
    <definedName name="SHARED_FORMULA_6_43_6_43_26" localSheetId="2">+#REF!</definedName>
    <definedName name="SHARED_FORMULA_6_43_6_43_26" localSheetId="7">+#REF!</definedName>
    <definedName name="SHARED_FORMULA_6_43_6_43_26">+#REF!</definedName>
    <definedName name="SHARED_FORMULA_6_432_6_432_22" localSheetId="2">+#REF!</definedName>
    <definedName name="SHARED_FORMULA_6_432_6_432_22" localSheetId="7">+#REF!</definedName>
    <definedName name="SHARED_FORMULA_6_432_6_432_22" localSheetId="0">+#REF!</definedName>
    <definedName name="SHARED_FORMULA_6_432_6_432_22">+#REF!</definedName>
    <definedName name="SHARED_FORMULA_6_435_6_435_37">NA()</definedName>
    <definedName name="SHARED_FORMULA_6_451_6_451_37" localSheetId="2">+#REF!-0.125</definedName>
    <definedName name="SHARED_FORMULA_6_451_6_451_37" localSheetId="7">+#REF!-0.125</definedName>
    <definedName name="SHARED_FORMULA_6_451_6_451_37" localSheetId="0">+#REF!-0.125</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 localSheetId="2">+#REF!</definedName>
    <definedName name="SHARED_FORMULA_6_472_6_472_37" localSheetId="7">+#REF!</definedName>
    <definedName name="SHARED_FORMULA_6_472_6_472_37">+#REF!</definedName>
    <definedName name="SHARED_FORMULA_6_473_6_473_22">NA()</definedName>
    <definedName name="SHARED_FORMULA_6_481_6_481_30" localSheetId="2">+#REF!</definedName>
    <definedName name="SHARED_FORMULA_6_481_6_481_30" localSheetId="7">+#REF!</definedName>
    <definedName name="SHARED_FORMULA_6_481_6_481_30">+#REF!</definedName>
    <definedName name="SHARED_FORMULA_6_484_6_484_20">3</definedName>
    <definedName name="SHARED_FORMULA_6_494_6_494_22">NA()</definedName>
    <definedName name="SHARED_FORMULA_6_494_6_494_37" localSheetId="2">+#REF!+0.45</definedName>
    <definedName name="SHARED_FORMULA_6_494_6_494_37" localSheetId="7">+#REF!+0.45</definedName>
    <definedName name="SHARED_FORMULA_6_494_6_494_37">+#REF!+0.45</definedName>
    <definedName name="SHARED_FORMULA_6_5_6_5_22" localSheetId="2">+#REF!</definedName>
    <definedName name="SHARED_FORMULA_6_5_6_5_22" localSheetId="7">+#REF!</definedName>
    <definedName name="SHARED_FORMULA_6_5_6_5_22" localSheetId="0">+#REF!</definedName>
    <definedName name="SHARED_FORMULA_6_5_6_5_22">+#REF!</definedName>
    <definedName name="SHARED_FORMULA_6_500_6_500_22" localSheetId="2">+#REF!-#REF!</definedName>
    <definedName name="SHARED_FORMULA_6_500_6_500_22" localSheetId="7">+#REF!-#REF!</definedName>
    <definedName name="SHARED_FORMULA_6_500_6_500_22" localSheetId="0">+#REF!-#REF!</definedName>
    <definedName name="SHARED_FORMULA_6_500_6_500_22">+#REF!-#REF!</definedName>
    <definedName name="SHARED_FORMULA_6_503_6_503_22">NA()</definedName>
    <definedName name="SHARED_FORMULA_6_511_6_511_20">0.75+0.15</definedName>
    <definedName name="SHARED_FORMULA_6_521_6_521_22" localSheetId="2">+#REF!-#REF!</definedName>
    <definedName name="SHARED_FORMULA_6_521_6_521_22" localSheetId="7">+#REF!-#REF!</definedName>
    <definedName name="SHARED_FORMULA_6_521_6_521_22" localSheetId="0">+#REF!-#REF!</definedName>
    <definedName name="SHARED_FORMULA_6_521_6_521_22">+#REF!-#REF!</definedName>
    <definedName name="SHARED_FORMULA_6_522_6_522_22">NA()</definedName>
    <definedName name="SHARED_FORMULA_6_530_6_530_22" localSheetId="2">+#REF!-#REF!</definedName>
    <definedName name="SHARED_FORMULA_6_530_6_530_22" localSheetId="7">+#REF!-#REF!</definedName>
    <definedName name="SHARED_FORMULA_6_530_6_530_22" localSheetId="0">+#REF!-#REF!</definedName>
    <definedName name="SHARED_FORMULA_6_530_6_530_22">+#REF!-#REF!</definedName>
    <definedName name="SHARED_FORMULA_6_549_6_549_22" localSheetId="2">+#REF!-#REF!</definedName>
    <definedName name="SHARED_FORMULA_6_549_6_549_22" localSheetId="7">+#REF!-#REF!</definedName>
    <definedName name="SHARED_FORMULA_6_549_6_549_22" localSheetId="0">+#REF!-#REF!</definedName>
    <definedName name="SHARED_FORMULA_6_549_6_549_22">+#REF!-#REF!</definedName>
    <definedName name="SHARED_FORMULA_6_569_6_569_22">NA()</definedName>
    <definedName name="SHARED_FORMULA_6_571_6_571_26">NA()</definedName>
    <definedName name="SHARED_FORMULA_6_577_6_577_22" localSheetId="2">+#REF!-#REF!</definedName>
    <definedName name="SHARED_FORMULA_6_577_6_577_22" localSheetId="7">+#REF!-#REF!</definedName>
    <definedName name="SHARED_FORMULA_6_577_6_577_22" localSheetId="0">+#REF!-#REF!</definedName>
    <definedName name="SHARED_FORMULA_6_577_6_577_22">+#REF!-#REF!</definedName>
    <definedName name="SHARED_FORMULA_6_578_6_578_22">NA()</definedName>
    <definedName name="SHARED_FORMULA_6_58_6_58_22" localSheetId="2">+#REF!</definedName>
    <definedName name="SHARED_FORMULA_6_58_6_58_22" localSheetId="7">+#REF!</definedName>
    <definedName name="SHARED_FORMULA_6_58_6_58_22">+#REF!</definedName>
    <definedName name="SHARED_FORMULA_6_58_6_58_30" localSheetId="2">+#REF!</definedName>
    <definedName name="SHARED_FORMULA_6_58_6_58_30" localSheetId="7">+#REF!</definedName>
    <definedName name="SHARED_FORMULA_6_58_6_58_30" localSheetId="0">+#REF!</definedName>
    <definedName name="SHARED_FORMULA_6_58_6_58_30">+#REF!</definedName>
    <definedName name="SHARED_FORMULA_6_586_6_586_20">0.125</definedName>
    <definedName name="SHARED_FORMULA_6_596_6_596_22">NA()</definedName>
    <definedName name="SHARED_FORMULA_6_597_6_597_22" localSheetId="2">+#REF!-#REF!</definedName>
    <definedName name="SHARED_FORMULA_6_597_6_597_22" localSheetId="7">+#REF!-#REF!</definedName>
    <definedName name="SHARED_FORMULA_6_597_6_597_22" localSheetId="0">+#REF!-#REF!</definedName>
    <definedName name="SHARED_FORMULA_6_597_6_597_22">+#REF!-#REF!</definedName>
    <definedName name="SHARED_FORMULA_6_60_6_60_18">0.1</definedName>
    <definedName name="SHARED_FORMULA_6_606_6_606_22" localSheetId="2">+#REF!-#REF!</definedName>
    <definedName name="SHARED_FORMULA_6_606_6_606_22" localSheetId="7">+#REF!-#REF!</definedName>
    <definedName name="SHARED_FORMULA_6_606_6_606_22" localSheetId="0">+#REF!-#REF!</definedName>
    <definedName name="SHARED_FORMULA_6_606_6_606_22">+#REF!-#REF!</definedName>
    <definedName name="SHARED_FORMULA_6_609_6_609_26" localSheetId="2">+#REF!-#REF!</definedName>
    <definedName name="SHARED_FORMULA_6_609_6_609_26" localSheetId="7">+#REF!-#REF!</definedName>
    <definedName name="SHARED_FORMULA_6_609_6_609_26" localSheetId="0">+#REF!-#REF!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 localSheetId="2">+#REF!-#REF!</definedName>
    <definedName name="SHARED_FORMULA_6_624_6_624_22" localSheetId="7">+#REF!-#REF!</definedName>
    <definedName name="SHARED_FORMULA_6_624_6_624_22">+#REF!-#REF!</definedName>
    <definedName name="SHARED_FORMULA_6_638_6_638_26">NA()</definedName>
    <definedName name="SHARED_FORMULA_6_64_6_64_26" localSheetId="2">+#REF!</definedName>
    <definedName name="SHARED_FORMULA_6_64_6_64_26" localSheetId="7">+#REF!</definedName>
    <definedName name="SHARED_FORMULA_6_64_6_64_26">+#REF!</definedName>
    <definedName name="SHARED_FORMULA_6_648_6_648_22" localSheetId="2">+#REF!-#REF!</definedName>
    <definedName name="SHARED_FORMULA_6_648_6_648_22" localSheetId="7">+#REF!-#REF!</definedName>
    <definedName name="SHARED_FORMULA_6_648_6_648_22" localSheetId="0">+#REF!-#REF!</definedName>
    <definedName name="SHARED_FORMULA_6_648_6_648_22">+#REF!-#REF!</definedName>
    <definedName name="SHARED_FORMULA_6_649_6_649_26" localSheetId="2">+#REF!-#REF!</definedName>
    <definedName name="SHARED_FORMULA_6_649_6_649_26" localSheetId="7">+#REF!-#REF!</definedName>
    <definedName name="SHARED_FORMULA_6_649_6_649_26" localSheetId="0">+#REF!-#REF!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 localSheetId="2">+#REF!-#REF!</definedName>
    <definedName name="SHARED_FORMULA_6_674_6_674_26" localSheetId="7">+#REF!-#REF!</definedName>
    <definedName name="SHARED_FORMULA_6_674_6_674_26">+#REF!-#REF!</definedName>
    <definedName name="SHARED_FORMULA_6_68_6_68_30" localSheetId="2">+#REF!</definedName>
    <definedName name="SHARED_FORMULA_6_68_6_68_30" localSheetId="7">+#REF!</definedName>
    <definedName name="SHARED_FORMULA_6_68_6_68_30" localSheetId="0">+#REF!</definedName>
    <definedName name="SHARED_FORMULA_6_68_6_68_30">+#REF!</definedName>
    <definedName name="SHARED_FORMULA_6_680_6_680_10">NA()</definedName>
    <definedName name="SHARED_FORMULA_6_697_6_697_26">NA()</definedName>
    <definedName name="SHARED_FORMULA_6_699_6_699_26" localSheetId="2">+#REF!-#REF!</definedName>
    <definedName name="SHARED_FORMULA_6_699_6_699_26" localSheetId="7">+#REF!-#REF!</definedName>
    <definedName name="SHARED_FORMULA_6_699_6_699_26" localSheetId="0">+#REF!-#REF!</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 localSheetId="2">+#REF!-#REF!</definedName>
    <definedName name="SHARED_FORMULA_6_732_6_732_26" localSheetId="7">+#REF!-#REF!</definedName>
    <definedName name="SHARED_FORMULA_6_732_6_732_26">+#REF!-#REF!</definedName>
    <definedName name="SHARED_FORMULA_6_741_6_741_26">NA()</definedName>
    <definedName name="SHARED_FORMULA_6_752_6_752_22">NA()</definedName>
    <definedName name="SHARED_FORMULA_6_757_6_757_26" localSheetId="2">+#REF!-#REF!</definedName>
    <definedName name="SHARED_FORMULA_6_757_6_757_26" localSheetId="7">+#REF!-#REF!</definedName>
    <definedName name="SHARED_FORMULA_6_757_6_757_26">+#REF!-#REF!</definedName>
    <definedName name="SHARED_FORMULA_6_760_6_760_26">NA()</definedName>
    <definedName name="SHARED_FORMULA_6_765_6_765_22">NA()</definedName>
    <definedName name="SHARED_FORMULA_6_776_6_776_26" localSheetId="2">+#REF!-#REF!</definedName>
    <definedName name="SHARED_FORMULA_6_776_6_776_26" localSheetId="7">+#REF!-#REF!</definedName>
    <definedName name="SHARED_FORMULA_6_776_6_776_26">+#REF!-#REF!</definedName>
    <definedName name="SHARED_FORMULA_6_781_6_781_26">NA()</definedName>
    <definedName name="SHARED_FORMULA_6_792_6_792_26">NA()</definedName>
    <definedName name="SHARED_FORMULA_6_795_6_795_26" localSheetId="2">+#REF!-#REF!</definedName>
    <definedName name="SHARED_FORMULA_6_795_6_795_26" localSheetId="7">+#REF!-#REF!</definedName>
    <definedName name="SHARED_FORMULA_6_795_6_795_26">+#REF!-#REF!</definedName>
    <definedName name="SHARED_FORMULA_6_801_6_801_22">NA()</definedName>
    <definedName name="SHARED_FORMULA_6_803_6_803_26">NA()</definedName>
    <definedName name="SHARED_FORMULA_6_805_6_805_22" localSheetId="2">+#REF!-0.125</definedName>
    <definedName name="SHARED_FORMULA_6_805_6_805_22" localSheetId="7">+#REF!-0.125</definedName>
    <definedName name="SHARED_FORMULA_6_805_6_805_22">+#REF!-0.125</definedName>
    <definedName name="SHARED_FORMULA_6_813_6_813_22">NA()</definedName>
    <definedName name="SHARED_FORMULA_6_814_6_814_26">NA()</definedName>
    <definedName name="SHARED_FORMULA_6_816_6_816_26" localSheetId="2">+#REF!</definedName>
    <definedName name="SHARED_FORMULA_6_816_6_816_26" localSheetId="7">+#REF!</definedName>
    <definedName name="SHARED_FORMULA_6_816_6_816_26">+#REF!</definedName>
    <definedName name="SHARED_FORMULA_6_824_6_824_22">NA()</definedName>
    <definedName name="SHARED_FORMULA_6_827_6_827_26" localSheetId="2">+#REF!</definedName>
    <definedName name="SHARED_FORMULA_6_827_6_827_26" localSheetId="7">+#REF!</definedName>
    <definedName name="SHARED_FORMULA_6_827_6_827_26">+#REF!</definedName>
    <definedName name="SHARED_FORMULA_6_83_6_83_30" localSheetId="2">+#REF!+#REF!-0.3-0.05</definedName>
    <definedName name="SHARED_FORMULA_6_83_6_83_30" localSheetId="7">+#REF!+#REF!-0.3-0.05</definedName>
    <definedName name="SHARED_FORMULA_6_83_6_83_30" localSheetId="0">+#REF!+#REF!-0.3-0.05</definedName>
    <definedName name="SHARED_FORMULA_6_83_6_83_30">+#REF!+#REF!-0.3-0.05</definedName>
    <definedName name="SHARED_FORMULA_6_837_6_837_26" localSheetId="2">+#REF!</definedName>
    <definedName name="SHARED_FORMULA_6_837_6_837_26" localSheetId="7">+#REF!</definedName>
    <definedName name="SHARED_FORMULA_6_837_6_837_26" localSheetId="0">+#REF!</definedName>
    <definedName name="SHARED_FORMULA_6_837_6_837_26">+#REF!</definedName>
    <definedName name="SHARED_FORMULA_6_847_6_847_26" localSheetId="2">+#REF!</definedName>
    <definedName name="SHARED_FORMULA_6_847_6_847_26" localSheetId="7">+#REF!</definedName>
    <definedName name="SHARED_FORMULA_6_847_6_847_26" localSheetId="0">+#REF!</definedName>
    <definedName name="SHARED_FORMULA_6_847_6_847_26">+#REF!</definedName>
    <definedName name="SHARED_FORMULA_6_85_6_85_26" localSheetId="2">+#REF!</definedName>
    <definedName name="SHARED_FORMULA_6_85_6_85_26" localSheetId="7">+#REF!</definedName>
    <definedName name="SHARED_FORMULA_6_85_6_85_26" localSheetId="0">+#REF!</definedName>
    <definedName name="SHARED_FORMULA_6_85_6_85_26">+#REF!</definedName>
    <definedName name="SHARED_FORMULA_6_853_6_853_22" localSheetId="2">+#REF!-0.125</definedName>
    <definedName name="SHARED_FORMULA_6_853_6_853_22" localSheetId="7">+#REF!-0.125</definedName>
    <definedName name="SHARED_FORMULA_6_853_6_853_22" localSheetId="0">+#REF!-0.125</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 localSheetId="2">+#REF!-0.125</definedName>
    <definedName name="SHARED_FORMULA_6_911_6_911_22" localSheetId="7">+#REF!-0.125</definedName>
    <definedName name="SHARED_FORMULA_6_911_6_911_22">+#REF!-0.125</definedName>
    <definedName name="SHARED_FORMULA_6_93_6_93_30" localSheetId="2">+#REF!+#REF!-0.05</definedName>
    <definedName name="SHARED_FORMULA_6_93_6_93_30" localSheetId="7">+#REF!+#REF!-0.05</definedName>
    <definedName name="SHARED_FORMULA_6_93_6_93_30" localSheetId="0">+#REF!+#REF!-0.05</definedName>
    <definedName name="SHARED_FORMULA_6_93_6_93_30">+#REF!+#REF!-0.05</definedName>
    <definedName name="SHARED_FORMULA_6_93_6_93_7">NA()</definedName>
    <definedName name="SHARED_FORMULA_6_931_6_931_22" localSheetId="2">+#REF!-0.125</definedName>
    <definedName name="SHARED_FORMULA_6_931_6_931_22" localSheetId="7">+#REF!-0.125</definedName>
    <definedName name="SHARED_FORMULA_6_931_6_931_22" localSheetId="0">+#REF!-0.125</definedName>
    <definedName name="SHARED_FORMULA_6_931_6_931_22">+#REF!-0.125</definedName>
    <definedName name="SHARED_FORMULA_6_934_6_934_26">NA()</definedName>
    <definedName name="SHARED_FORMULA_6_947_6_947_22" localSheetId="2">+#REF!+0.6</definedName>
    <definedName name="SHARED_FORMULA_6_947_6_947_22" localSheetId="7">+#REF!+0.6</definedName>
    <definedName name="SHARED_FORMULA_6_947_6_947_22">+#REF!+0.6</definedName>
    <definedName name="SHARED_FORMULA_6_952_6_952_22">NA()</definedName>
    <definedName name="SHARED_FORMULA_6_958_6_958_26" localSheetId="2">+#REF!-#REF!</definedName>
    <definedName name="SHARED_FORMULA_6_958_6_958_26" localSheetId="7">+#REF!-#REF!</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 localSheetId="2">+#REF!</definedName>
    <definedName name="SHARED_FORMULA_6_977_6_977_22" localSheetId="7">+#REF!</definedName>
    <definedName name="SHARED_FORMULA_6_977_6_977_22">+#REF!</definedName>
    <definedName name="SHARED_FORMULA_6_986_6_986_26">NA()</definedName>
    <definedName name="SHARED_FORMULA_7_100_7_100_33" localSheetId="2">+#REF!*#REF!*#REF!*#REF!</definedName>
    <definedName name="SHARED_FORMULA_7_100_7_100_33" localSheetId="7">+#REF!*#REF!*#REF!*#REF!</definedName>
    <definedName name="SHARED_FORMULA_7_100_7_100_33">+#REF!*#REF!*#REF!*#REF!</definedName>
    <definedName name="SHARED_FORMULA_7_1008_7_1008_22">NA()</definedName>
    <definedName name="SHARED_FORMULA_7_1016_7_1016_26">NA()</definedName>
    <definedName name="SHARED_FORMULA_7_1018_7_1018_22" localSheetId="2">#REF!*#REF!*#REF!</definedName>
    <definedName name="SHARED_FORMULA_7_1018_7_1018_22" localSheetId="7">#REF!*#REF!*#REF!</definedName>
    <definedName name="SHARED_FORMULA_7_1018_7_1018_22">#REF!*#REF!*#REF!</definedName>
    <definedName name="SHARED_FORMULA_7_1027_7_1027_22" localSheetId="2">#REF!*#REF!*#REF!</definedName>
    <definedName name="SHARED_FORMULA_7_1027_7_1027_22" localSheetId="7">#REF!*#REF!*#REF!</definedName>
    <definedName name="SHARED_FORMULA_7_1027_7_1027_22" localSheetId="0">#REF!*#REF!*#REF!</definedName>
    <definedName name="SHARED_FORMULA_7_1027_7_1027_22">#REF!*#REF!*#REF!</definedName>
    <definedName name="SHARED_FORMULA_7_1029_7_1029_26">NA()</definedName>
    <definedName name="SHARED_FORMULA_7_1031_7_1031_22">NA()</definedName>
    <definedName name="SHARED_FORMULA_7_1034_7_1034_26" localSheetId="2">#REF!*#REF!*#REF!*#REF!</definedName>
    <definedName name="SHARED_FORMULA_7_1034_7_1034_26" localSheetId="7">#REF!*#REF!*#REF!*#REF!</definedName>
    <definedName name="SHARED_FORMULA_7_1034_7_1034_26" localSheetId="0">#REF!*#REF!*#REF!*#REF!</definedName>
    <definedName name="SHARED_FORMULA_7_1034_7_1034_26">#REF!*#REF!*#REF!*#REF!</definedName>
    <definedName name="SHARED_FORMULA_7_1037_7_1037_22" localSheetId="2">#REF!*#REF!*#REF!*#REF!</definedName>
    <definedName name="SHARED_FORMULA_7_1037_7_1037_22" localSheetId="7">#REF!*#REF!*#REF!*#REF!</definedName>
    <definedName name="SHARED_FORMULA_7_1037_7_1037_22" localSheetId="0">#REF!*#REF!*#REF!*#REF!</definedName>
    <definedName name="SHARED_FORMULA_7_1037_7_1037_22">#REF!*#REF!*#REF!*#REF!</definedName>
    <definedName name="SHARED_FORMULA_7_105_7_105_22" localSheetId="2">+#REF!*#REF!*#REF!*#REF!</definedName>
    <definedName name="SHARED_FORMULA_7_105_7_105_22" localSheetId="7">+#REF!*#REF!*#REF!*#REF!</definedName>
    <definedName name="SHARED_FORMULA_7_105_7_105_22" localSheetId="0">+#REF!*#REF!*#REF!*#REF!</definedName>
    <definedName name="SHARED_FORMULA_7_105_7_105_22">+#REF!*#REF!*#REF!*#REF!</definedName>
    <definedName name="SHARED_FORMULA_7_1055_7_1055_22" localSheetId="2">#REF!*#REF!*#REF!*#REF!</definedName>
    <definedName name="SHARED_FORMULA_7_1055_7_1055_22" localSheetId="7">#REF!*#REF!*#REF!*#REF!</definedName>
    <definedName name="SHARED_FORMULA_7_1055_7_1055_22" localSheetId="0">#REF!*#REF!*#REF!*#REF!</definedName>
    <definedName name="SHARED_FORMULA_7_1055_7_1055_22">#REF!*#REF!*#REF!*#REF!</definedName>
    <definedName name="SHARED_FORMULA_7_1060_7_1060_26" localSheetId="2">#REF!*#REF!*#REF!*#REF!</definedName>
    <definedName name="SHARED_FORMULA_7_1060_7_1060_26" localSheetId="7">#REF!*#REF!*#REF!*#REF!</definedName>
    <definedName name="SHARED_FORMULA_7_1060_7_1060_26" localSheetId="0">#REF!*#REF!*#REF!*#REF!</definedName>
    <definedName name="SHARED_FORMULA_7_1060_7_1060_26">#REF!*#REF!*#REF!*#REF!</definedName>
    <definedName name="SHARED_FORMULA_7_1066_7_1066_22">NA()</definedName>
    <definedName name="SHARED_FORMULA_7_1069_7_1069_26">NA()</definedName>
    <definedName name="SHARED_FORMULA_7_1071_7_1071_26" localSheetId="2">#REF!*#REF!*#REF!*#REF!</definedName>
    <definedName name="SHARED_FORMULA_7_1071_7_1071_26" localSheetId="7">#REF!*#REF!*#REF!*#REF!</definedName>
    <definedName name="SHARED_FORMULA_7_1071_7_1071_26">#REF!*#REF!*#REF!*#REF!</definedName>
    <definedName name="SHARED_FORMULA_7_1074_7_1074_22" localSheetId="2">#REF!*#REF!*#REF!</definedName>
    <definedName name="SHARED_FORMULA_7_1074_7_1074_22" localSheetId="7">#REF!*#REF!*#REF!</definedName>
    <definedName name="SHARED_FORMULA_7_1074_7_1074_22" localSheetId="0">#REF!*#REF!*#REF!</definedName>
    <definedName name="SHARED_FORMULA_7_1074_7_1074_22">#REF!*#REF!*#REF!</definedName>
    <definedName name="SHARED_FORMULA_7_1082_7_1082_26">NA()</definedName>
    <definedName name="SHARED_FORMULA_7_1094_7_1094_22" localSheetId="2">#REF!*#REF!*#REF!</definedName>
    <definedName name="SHARED_FORMULA_7_1094_7_1094_22" localSheetId="7">#REF!*#REF!*#REF!</definedName>
    <definedName name="SHARED_FORMULA_7_1094_7_1094_22" localSheetId="0">#REF!*#REF!*#REF!</definedName>
    <definedName name="SHARED_FORMULA_7_1094_7_1094_22">#REF!*#REF!*#REF!</definedName>
    <definedName name="SHARED_FORMULA_7_11_7_11_26" localSheetId="2">+#REF!*#REF!*#REF!*#REF!</definedName>
    <definedName name="SHARED_FORMULA_7_11_7_11_26" localSheetId="7">+#REF!*#REF!*#REF!*#REF!</definedName>
    <definedName name="SHARED_FORMULA_7_11_7_11_26" localSheetId="0">+#REF!*#REF!*#REF!*#REF!</definedName>
    <definedName name="SHARED_FORMULA_7_11_7_11_26">+#REF!*#REF!*#REF!*#REF!</definedName>
    <definedName name="SHARED_FORMULA_7_11_7_11_30" localSheetId="2">+#REF!*#REF!*#REF!*#REF!</definedName>
    <definedName name="SHARED_FORMULA_7_11_7_11_30" localSheetId="7">+#REF!*#REF!*#REF!*#REF!</definedName>
    <definedName name="SHARED_FORMULA_7_11_7_11_30" localSheetId="0">+#REF!*#REF!*#REF!*#REF!</definedName>
    <definedName name="SHARED_FORMULA_7_11_7_11_30">+#REF!*#REF!*#REF!*#REF!</definedName>
    <definedName name="SHARED_FORMULA_7_110_7_110_22">NA()</definedName>
    <definedName name="SHARED_FORMULA_7_1106_7_1106_26" localSheetId="2">#REF!*#REF!*#REF!*#REF!</definedName>
    <definedName name="SHARED_FORMULA_7_1106_7_1106_26" localSheetId="7">#REF!*#REF!*#REF!*#REF!</definedName>
    <definedName name="SHARED_FORMULA_7_1106_7_1106_26">#REF!*#REF!*#REF!*#REF!</definedName>
    <definedName name="SHARED_FORMULA_7_1117_7_1117_22" localSheetId="2">+#REF!*#REF!*#REF!*#REF!</definedName>
    <definedName name="SHARED_FORMULA_7_1117_7_1117_22" localSheetId="7">+#REF!*#REF!*#REF!*#REF!</definedName>
    <definedName name="SHARED_FORMULA_7_1117_7_1117_22" localSheetId="0">+#REF!*#REF!*#REF!*#REF!</definedName>
    <definedName name="SHARED_FORMULA_7_1117_7_1117_22">+#REF!*#REF!*#REF!*#REF!</definedName>
    <definedName name="SHARED_FORMULA_7_1122_7_1122_26">NA()</definedName>
    <definedName name="SHARED_FORMULA_7_1135_7_1135_26">NA()</definedName>
    <definedName name="SHARED_FORMULA_7_1137_7_1137_26" localSheetId="2">#REF!*#REF!*#REF!*#REF!</definedName>
    <definedName name="SHARED_FORMULA_7_1137_7_1137_26" localSheetId="7">#REF!*#REF!*#REF!*#REF!</definedName>
    <definedName name="SHARED_FORMULA_7_1137_7_1137_26" localSheetId="0">#REF!*#REF!*#REF!*#REF!</definedName>
    <definedName name="SHARED_FORMULA_7_1137_7_1137_26">#REF!*#REF!*#REF!*#REF!</definedName>
    <definedName name="SHARED_FORMULA_7_115_7_115_26" localSheetId="2">+#REF!*#REF!*#REF!*#REF!</definedName>
    <definedName name="SHARED_FORMULA_7_115_7_115_26" localSheetId="7">+#REF!*#REF!*#REF!*#REF!</definedName>
    <definedName name="SHARED_FORMULA_7_115_7_115_26" localSheetId="0">+#REF!*#REF!*#REF!*#REF!</definedName>
    <definedName name="SHARED_FORMULA_7_115_7_115_26">+#REF!*#REF!*#REF!*#REF!</definedName>
    <definedName name="SHARED_FORMULA_7_1152_7_1152_22" localSheetId="2">+#REF!*#REF!*#REF!*#REF!</definedName>
    <definedName name="SHARED_FORMULA_7_1152_7_1152_22" localSheetId="7">+#REF!*#REF!*#REF!*#REF!</definedName>
    <definedName name="SHARED_FORMULA_7_1152_7_1152_22" localSheetId="0">+#REF!*#REF!*#REF!*#REF!</definedName>
    <definedName name="SHARED_FORMULA_7_1152_7_1152_22">+#REF!*#REF!*#REF!*#REF!</definedName>
    <definedName name="SHARED_FORMULA_7_1160_7_1160_22" localSheetId="2">+#REF!*#REF!*#REF!*#REF!</definedName>
    <definedName name="SHARED_FORMULA_7_1160_7_1160_22" localSheetId="7">+#REF!*#REF!*#REF!*#REF!</definedName>
    <definedName name="SHARED_FORMULA_7_1160_7_1160_22" localSheetId="0">+#REF!*#REF!*#REF!*#REF!</definedName>
    <definedName name="SHARED_FORMULA_7_1160_7_1160_22">+#REF!*#REF!*#REF!*#REF!</definedName>
    <definedName name="SHARED_FORMULA_7_1161_7_1161_6">NA()</definedName>
    <definedName name="SHARED_FORMULA_7_1163_7_1163_26" localSheetId="2">#REF!*#REF!*#REF!*#REF!</definedName>
    <definedName name="SHARED_FORMULA_7_1163_7_1163_26" localSheetId="7">#REF!*#REF!*#REF!*#REF!</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 localSheetId="2">#REF!*#REF!*#REF!*#REF!</definedName>
    <definedName name="SHARED_FORMULA_7_1189_7_1189_26" localSheetId="7">#REF!*#REF!*#REF!*#REF!</definedName>
    <definedName name="SHARED_FORMULA_7_1189_7_1189_26">#REF!*#REF!*#REF!*#REF!</definedName>
    <definedName name="SHARED_FORMULA_7_1192_7_1192_26">NA()</definedName>
    <definedName name="SHARED_FORMULA_7_12_7_12_8">NA()</definedName>
    <definedName name="SHARED_FORMULA_7_121_7_121_33" localSheetId="2">#REF!*#REF!*#REF!*#REF!</definedName>
    <definedName name="SHARED_FORMULA_7_121_7_121_33" localSheetId="7">#REF!*#REF!*#REF!*#REF!</definedName>
    <definedName name="SHARED_FORMULA_7_121_7_121_33">#REF!*#REF!*#REF!*#REF!</definedName>
    <definedName name="SHARED_FORMULA_7_121_7_121_8">NA()</definedName>
    <definedName name="SHARED_FORMULA_7_1218_7_1218_26">NA()</definedName>
    <definedName name="SHARED_FORMULA_7_123_7_123_37" localSheetId="2">+#REF!*#REF!*#REF!*#REF!</definedName>
    <definedName name="SHARED_FORMULA_7_123_7_123_37" localSheetId="7">+#REF!*#REF!*#REF!*#REF!</definedName>
    <definedName name="SHARED_FORMULA_7_123_7_123_37">+#REF!*#REF!*#REF!*#REF!</definedName>
    <definedName name="SHARED_FORMULA_7_126_7_126_30">NA()</definedName>
    <definedName name="SHARED_FORMULA_7_126_7_126_37">NA()</definedName>
    <definedName name="SHARED_FORMULA_7_130_7_130_22" localSheetId="2">#REF!*#REF!*#REF!*#REF!</definedName>
    <definedName name="SHARED_FORMULA_7_130_7_130_22" localSheetId="7">#REF!*#REF!*#REF!*#REF!</definedName>
    <definedName name="SHARED_FORMULA_7_130_7_130_22">#REF!*#REF!*#REF!*#REF!</definedName>
    <definedName name="SHARED_FORMULA_7_1308_7_1308_5">NA()</definedName>
    <definedName name="SHARED_FORMULA_7_131_7_131_30" localSheetId="2">+#REF!*#REF!*#REF!*#REF!</definedName>
    <definedName name="SHARED_FORMULA_7_131_7_131_30" localSheetId="7">+#REF!*#REF!*#REF!*#REF!</definedName>
    <definedName name="SHARED_FORMULA_7_131_7_131_30">+#REF!*#REF!*#REF!*#REF!</definedName>
    <definedName name="SHARED_FORMULA_7_1310_7_1310_26">NA()</definedName>
    <definedName name="SHARED_FORMULA_7_132_7_132_37" localSheetId="2">#REF!*#REF!*#REF!*#REF!</definedName>
    <definedName name="SHARED_FORMULA_7_132_7_132_37" localSheetId="7">#REF!*#REF!*#REF!*#REF!</definedName>
    <definedName name="SHARED_FORMULA_7_132_7_132_37">#REF!*#REF!*#REF!*#REF!</definedName>
    <definedName name="SHARED_FORMULA_7_1325_7_1325_26">NA()</definedName>
    <definedName name="SHARED_FORMULA_7_1326_7_1326_26" localSheetId="2">+#REF!*#REF!*#REF!</definedName>
    <definedName name="SHARED_FORMULA_7_1326_7_1326_26" localSheetId="7">+#REF!*#REF!*#REF!</definedName>
    <definedName name="SHARED_FORMULA_7_1326_7_1326_26">+#REF!*#REF!*#REF!</definedName>
    <definedName name="SHARED_FORMULA_7_1334_7_1334_26">NA()</definedName>
    <definedName name="SHARED_FORMULA_7_134_7_134_22">NA()</definedName>
    <definedName name="SHARED_FORMULA_7_1341_7_1341_26" localSheetId="2">+#REF!*#REF!*#REF!</definedName>
    <definedName name="SHARED_FORMULA_7_1341_7_1341_26" localSheetId="7">+#REF!*#REF!*#REF!</definedName>
    <definedName name="SHARED_FORMULA_7_1341_7_1341_26">+#REF!*#REF!*#REF!</definedName>
    <definedName name="SHARED_FORMULA_7_1343_7_1343_26">NA()</definedName>
    <definedName name="SHARED_FORMULA_7_135_7_135_37">NA()</definedName>
    <definedName name="SHARED_FORMULA_7_1350_7_1350_26" localSheetId="2">+#REF!*#REF!*#REF!</definedName>
    <definedName name="SHARED_FORMULA_7_1350_7_1350_26" localSheetId="7">+#REF!*#REF!*#REF!</definedName>
    <definedName name="SHARED_FORMULA_7_1350_7_1350_26">+#REF!*#REF!*#REF!</definedName>
    <definedName name="SHARED_FORMULA_7_1354_7_1354_26">NA()</definedName>
    <definedName name="SHARED_FORMULA_7_1359_7_1359_26" localSheetId="2">+#REF!*#REF!*#REF!</definedName>
    <definedName name="SHARED_FORMULA_7_1359_7_1359_26" localSheetId="7">+#REF!*#REF!*#REF!</definedName>
    <definedName name="SHARED_FORMULA_7_1359_7_1359_26">+#REF!*#REF!*#REF!</definedName>
    <definedName name="SHARED_FORMULA_7_136_7_136_30">NA()</definedName>
    <definedName name="SHARED_FORMULA_7_1370_7_1370_26" localSheetId="2">+#REF!*#REF!*#REF!*#REF!</definedName>
    <definedName name="SHARED_FORMULA_7_1370_7_1370_26" localSheetId="7">+#REF!*#REF!*#REF!*#REF!</definedName>
    <definedName name="SHARED_FORMULA_7_1370_7_1370_26">+#REF!*#REF!*#REF!*#REF!</definedName>
    <definedName name="SHARED_FORMULA_7_1382_7_1382_26">NA()</definedName>
    <definedName name="SHARED_FORMULA_7_1398_7_1398_26" localSheetId="2">+#REF!*#REF!*#REF!*#REF!</definedName>
    <definedName name="SHARED_FORMULA_7_1398_7_1398_26" localSheetId="7">+#REF!*#REF!*#REF!*#REF!</definedName>
    <definedName name="SHARED_FORMULA_7_1398_7_1398_26">+#REF!*#REF!*#REF!*#REF!</definedName>
    <definedName name="SHARED_FORMULA_7_1402_7_1402_26">NA()</definedName>
    <definedName name="SHARED_FORMULA_7_141_7_141_30" localSheetId="2">#REF!*#REF!*#REF!*#REF!</definedName>
    <definedName name="SHARED_FORMULA_7_141_7_141_30" localSheetId="7">#REF!*#REF!*#REF!*#REF!</definedName>
    <definedName name="SHARED_FORMULA_7_141_7_141_30">#REF!*#REF!*#REF!*#REF!</definedName>
    <definedName name="SHARED_FORMULA_7_141_7_141_37" localSheetId="2">#REF!*#REF!*#REF!*#REF!</definedName>
    <definedName name="SHARED_FORMULA_7_141_7_141_37" localSheetId="7">#REF!*#REF!*#REF!*#REF!</definedName>
    <definedName name="SHARED_FORMULA_7_141_7_141_37" localSheetId="0">#REF!*#REF!*#REF!*#REF!</definedName>
    <definedName name="SHARED_FORMULA_7_141_7_141_37">#REF!*#REF!*#REF!*#REF!</definedName>
    <definedName name="SHARED_FORMULA_7_1418_7_1418_26" localSheetId="2">+#REF!*#REF!*#REF!*#REF!</definedName>
    <definedName name="SHARED_FORMULA_7_1418_7_1418_26" localSheetId="7">+#REF!*#REF!*#REF!*#REF!</definedName>
    <definedName name="SHARED_FORMULA_7_1418_7_1418_26" localSheetId="0">+#REF!*#REF!*#REF!*#REF!</definedName>
    <definedName name="SHARED_FORMULA_7_1418_7_1418_26">+#REF!*#REF!*#REF!*#REF!</definedName>
    <definedName name="SHARED_FORMULA_7_1422_7_1422_26">NA()</definedName>
    <definedName name="SHARED_FORMULA_7_1438_7_1438_26" localSheetId="2">+#REF!*#REF!*#REF!*#REF!</definedName>
    <definedName name="SHARED_FORMULA_7_1438_7_1438_26" localSheetId="7">+#REF!*#REF!*#REF!*#REF!</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 localSheetId="2">+#REF!*#REF!*#REF!</definedName>
    <definedName name="SHARED_FORMULA_7_1459_7_1459_26" localSheetId="7">+#REF!*#REF!*#REF!</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 localSheetId="2">#REF!*#REF!*#REF!*#REF!</definedName>
    <definedName name="SHARED_FORMULA_7_1491_7_1491_26" localSheetId="7">#REF!*#REF!*#REF!*#REF!</definedName>
    <definedName name="SHARED_FORMULA_7_1491_7_1491_26">#REF!*#REF!*#REF!*#REF!</definedName>
    <definedName name="SHARED_FORMULA_7_150_7_150_30" localSheetId="2">#REF!*#REF!*#REF!*#REF!</definedName>
    <definedName name="SHARED_FORMULA_7_150_7_150_30" localSheetId="7">#REF!*#REF!*#REF!*#REF!</definedName>
    <definedName name="SHARED_FORMULA_7_150_7_150_30" localSheetId="0">#REF!*#REF!*#REF!*#REF!</definedName>
    <definedName name="SHARED_FORMULA_7_150_7_150_30">#REF!*#REF!*#REF!*#REF!</definedName>
    <definedName name="SHARED_FORMULA_7_150_7_150_37" localSheetId="2">#REF!*#REF!*#REF!*#REF!</definedName>
    <definedName name="SHARED_FORMULA_7_150_7_150_37" localSheetId="7">#REF!*#REF!*#REF!*#REF!</definedName>
    <definedName name="SHARED_FORMULA_7_150_7_150_37" localSheetId="0">#REF!*#REF!*#REF!*#REF!</definedName>
    <definedName name="SHARED_FORMULA_7_150_7_150_37">#REF!*#REF!*#REF!*#REF!</definedName>
    <definedName name="SHARED_FORMULA_7_1506_7_1506_26">NA()</definedName>
    <definedName name="SHARED_FORMULA_7_1522_7_1522_26" localSheetId="2">#REF!*#REF!*#REF!*#REF!</definedName>
    <definedName name="SHARED_FORMULA_7_1522_7_1522_26" localSheetId="7">#REF!*#REF!*#REF!*#REF!</definedName>
    <definedName name="SHARED_FORMULA_7_1522_7_1522_26">#REF!*#REF!*#REF!*#REF!</definedName>
    <definedName name="SHARED_FORMULA_7_153_7_153_22" localSheetId="2">#REF!*#REF!*#REF!*#REF!</definedName>
    <definedName name="SHARED_FORMULA_7_153_7_153_22" localSheetId="7">#REF!*#REF!*#REF!*#REF!</definedName>
    <definedName name="SHARED_FORMULA_7_153_7_153_22" localSheetId="0">#REF!*#REF!*#REF!*#REF!</definedName>
    <definedName name="SHARED_FORMULA_7_153_7_153_22">#REF!*#REF!*#REF!*#REF!</definedName>
    <definedName name="SHARED_FORMULA_7_153_7_153_26">NA()</definedName>
    <definedName name="SHARED_FORMULA_7_1531_7_1531_26">NA()</definedName>
    <definedName name="SHARED_FORMULA_7_154_7_154_33" localSheetId="2">#REF!*#REF!*#REF!*#REF!</definedName>
    <definedName name="SHARED_FORMULA_7_154_7_154_33" localSheetId="7">#REF!*#REF!*#REF!*#REF!</definedName>
    <definedName name="SHARED_FORMULA_7_154_7_154_33" localSheetId="0">#REF!*#REF!*#REF!*#REF!</definedName>
    <definedName name="SHARED_FORMULA_7_154_7_154_33">#REF!*#REF!*#REF!*#REF!</definedName>
    <definedName name="SHARED_FORMULA_7_1547_7_1547_26" localSheetId="2">#REF!*#REF!*#REF!*#REF!</definedName>
    <definedName name="SHARED_FORMULA_7_1547_7_1547_26" localSheetId="7">#REF!*#REF!*#REF!*#REF!</definedName>
    <definedName name="SHARED_FORMULA_7_1547_7_1547_26" localSheetId="0">#REF!*#REF!*#REF!*#REF!</definedName>
    <definedName name="SHARED_FORMULA_7_1547_7_1547_26">#REF!*#REF!*#REF!*#REF!</definedName>
    <definedName name="SHARED_FORMULA_7_1556_7_1556_26">NA()</definedName>
    <definedName name="SHARED_FORMULA_7_156_7_156_26" localSheetId="2">#REF!*#REF!*#REF!*#REF!</definedName>
    <definedName name="SHARED_FORMULA_7_156_7_156_26" localSheetId="7">#REF!*#REF!*#REF!*#REF!</definedName>
    <definedName name="SHARED_FORMULA_7_156_7_156_26" localSheetId="0">#REF!*#REF!*#REF!*#REF!</definedName>
    <definedName name="SHARED_FORMULA_7_156_7_156_26">#REF!*#REF!*#REF!*#REF!</definedName>
    <definedName name="SHARED_FORMULA_7_157_7_157_22">NA()</definedName>
    <definedName name="SHARED_FORMULA_7_1572_7_1572_26" localSheetId="2">#REF!*#REF!*#REF!*#REF!</definedName>
    <definedName name="SHARED_FORMULA_7_1572_7_1572_26" localSheetId="7">#REF!*#REF!*#REF!*#REF!</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 localSheetId="2">+#REF!*#REF!*#REF!*#REF!</definedName>
    <definedName name="SHARED_FORMULA_7_164_7_164_26" localSheetId="7">+#REF!*#REF!*#REF!*#REF!</definedName>
    <definedName name="SHARED_FORMULA_7_164_7_164_26">+#REF!*#REF!*#REF!*#REF!</definedName>
    <definedName name="SHARED_FORMULA_7_165_7_165_37" localSheetId="2">#REF!*#REF!*#REF!</definedName>
    <definedName name="SHARED_FORMULA_7_165_7_165_37" localSheetId="7">#REF!*#REF!*#REF!</definedName>
    <definedName name="SHARED_FORMULA_7_165_7_165_37" localSheetId="0">#REF!*#REF!*#REF!</definedName>
    <definedName name="SHARED_FORMULA_7_165_7_165_37">#REF!*#REF!*#REF!</definedName>
    <definedName name="SHARED_FORMULA_7_166_7_166_30" localSheetId="2">+#REF!*#REF!*#REF!*#REF!</definedName>
    <definedName name="SHARED_FORMULA_7_166_7_166_30" localSheetId="7">+#REF!*#REF!*#REF!*#REF!</definedName>
    <definedName name="SHARED_FORMULA_7_166_7_166_30" localSheetId="0">+#REF!*#REF!*#REF!*#REF!</definedName>
    <definedName name="SHARED_FORMULA_7_166_7_166_30">+#REF!*#REF!*#REF!*#REF!</definedName>
    <definedName name="SHARED_FORMULA_7_168_7_168_33">NA()</definedName>
    <definedName name="SHARED_FORMULA_7_169_7_169_26">NA()</definedName>
    <definedName name="SHARED_FORMULA_7_17_7_17_22" localSheetId="2">#REF!*#REF!*#REF!*#REF!</definedName>
    <definedName name="SHARED_FORMULA_7_17_7_17_22" localSheetId="7">#REF!*#REF!*#REF!*#REF!</definedName>
    <definedName name="SHARED_FORMULA_7_17_7_17_22">#REF!*#REF!*#REF!*#REF!</definedName>
    <definedName name="SHARED_FORMULA_7_172_7_172_22" localSheetId="2">#REF!*#REF!*#REF!*#REF!</definedName>
    <definedName name="SHARED_FORMULA_7_172_7_172_22" localSheetId="7">#REF!*#REF!*#REF!*#REF!</definedName>
    <definedName name="SHARED_FORMULA_7_172_7_172_22" localSheetId="0">#REF!*#REF!*#REF!*#REF!</definedName>
    <definedName name="SHARED_FORMULA_7_172_7_172_22">#REF!*#REF!*#REF!*#REF!</definedName>
    <definedName name="SHARED_FORMULA_7_172_7_172_26" localSheetId="2">#REF!*#REF!*#REF!*#REF!</definedName>
    <definedName name="SHARED_FORMULA_7_172_7_172_26" localSheetId="7">#REF!*#REF!*#REF!*#REF!</definedName>
    <definedName name="SHARED_FORMULA_7_172_7_172_26" localSheetId="0">#REF!*#REF!*#REF!*#REF!</definedName>
    <definedName name="SHARED_FORMULA_7_172_7_172_26">#REF!*#REF!*#REF!*#REF!</definedName>
    <definedName name="SHARED_FORMULA_7_172_7_172_37">NA()</definedName>
    <definedName name="SHARED_FORMULA_7_174_7_174_33" localSheetId="2">#REF!*#REF!*#REF!</definedName>
    <definedName name="SHARED_FORMULA_7_174_7_174_33" localSheetId="7">#REF!*#REF!*#REF!</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 localSheetId="2">#REF!*#REF!*#REF!</definedName>
    <definedName name="SHARED_FORMULA_7_178_7_178_37" localSheetId="7">#REF!*#REF!*#REF!</definedName>
    <definedName name="SHARED_FORMULA_7_178_7_178_37">#REF!*#REF!*#REF!</definedName>
    <definedName name="SHARED_FORMULA_7_181_7_181_26">NA()</definedName>
    <definedName name="SHARED_FORMULA_7_183_7_183_30" localSheetId="2">#REF!*#REF!*#REF!*#REF!</definedName>
    <definedName name="SHARED_FORMULA_7_183_7_183_30" localSheetId="7">#REF!*#REF!*#REF!*#REF!</definedName>
    <definedName name="SHARED_FORMULA_7_183_7_183_30">#REF!*#REF!*#REF!*#REF!</definedName>
    <definedName name="SHARED_FORMULA_7_184_7_184_26" localSheetId="2">#REF!*#REF!*#REF!*#REF!</definedName>
    <definedName name="SHARED_FORMULA_7_184_7_184_26" localSheetId="7">#REF!*#REF!*#REF!*#REF!</definedName>
    <definedName name="SHARED_FORMULA_7_184_7_184_26" localSheetId="0">#REF!*#REF!*#REF!*#REF!</definedName>
    <definedName name="SHARED_FORMULA_7_184_7_184_26">#REF!*#REF!*#REF!*#REF!</definedName>
    <definedName name="SHARED_FORMULA_7_185_7_185_37">NA()</definedName>
    <definedName name="SHARED_FORMULA_7_190_7_190_33">NA()</definedName>
    <definedName name="SHARED_FORMULA_7_191_7_191_37" localSheetId="2">#REF!*#REF!*#REF!</definedName>
    <definedName name="SHARED_FORMULA_7_191_7_191_37" localSheetId="7">#REF!*#REF!*#REF!</definedName>
    <definedName name="SHARED_FORMULA_7_191_7_191_37" localSheetId="0">#REF!*#REF!*#REF!</definedName>
    <definedName name="SHARED_FORMULA_7_191_7_191_37">#REF!*#REF!*#REF!</definedName>
    <definedName name="SHARED_FORMULA_7_193_7_193_30">NA()</definedName>
    <definedName name="SHARED_FORMULA_7_196_7_196_33" localSheetId="2">#REF!*#REF!*#REF!*#REF!*#REF!</definedName>
    <definedName name="SHARED_FORMULA_7_196_7_196_33" localSheetId="7">#REF!*#REF!*#REF!*#REF!*#REF!</definedName>
    <definedName name="SHARED_FORMULA_7_196_7_196_33" localSheetId="0">#REF!*#REF!*#REF!*#REF!*#REF!</definedName>
    <definedName name="SHARED_FORMULA_7_196_7_196_33">#REF!*#REF!*#REF!*#REF!*#REF!</definedName>
    <definedName name="SHARED_FORMULA_7_198_7_198_30" localSheetId="2">#REF!*#REF!*#REF!*#REF!*#REF!</definedName>
    <definedName name="SHARED_FORMULA_7_198_7_198_30" localSheetId="7">#REF!*#REF!*#REF!*#REF!*#REF!</definedName>
    <definedName name="SHARED_FORMULA_7_198_7_198_30" localSheetId="0">#REF!*#REF!*#REF!*#REF!*#REF!</definedName>
    <definedName name="SHARED_FORMULA_7_198_7_198_30">#REF!*#REF!*#REF!*#REF!*#REF!</definedName>
    <definedName name="SHARED_FORMULA_7_198_7_198_33">NA()</definedName>
    <definedName name="SHARED_FORMULA_7_200_7_200_26">NA()</definedName>
    <definedName name="SHARED_FORMULA_7_203_7_203_26" localSheetId="2">#REF!*#REF!*#REF!*#REF!</definedName>
    <definedName name="SHARED_FORMULA_7_203_7_203_26" localSheetId="7">#REF!*#REF!*#REF!*#REF!</definedName>
    <definedName name="SHARED_FORMULA_7_203_7_203_26" localSheetId="0">#REF!*#REF!*#REF!*#REF!</definedName>
    <definedName name="SHARED_FORMULA_7_203_7_203_26">#REF!*#REF!*#REF!*#REF!</definedName>
    <definedName name="SHARED_FORMULA_7_204_7_204_33" localSheetId="2">#REF!*#REF!*#REF!*#REF!*#REF!</definedName>
    <definedName name="SHARED_FORMULA_7_204_7_204_33" localSheetId="7">#REF!*#REF!*#REF!*#REF!*#REF!</definedName>
    <definedName name="SHARED_FORMULA_7_204_7_204_33" localSheetId="0">#REF!*#REF!*#REF!*#REF!*#REF!</definedName>
    <definedName name="SHARED_FORMULA_7_204_7_204_33">#REF!*#REF!*#REF!*#REF!*#REF!</definedName>
    <definedName name="SHARED_FORMULA_7_204_7_204_37">NA()</definedName>
    <definedName name="SHARED_FORMULA_7_207_7_207_26">NA()</definedName>
    <definedName name="SHARED_FORMULA_7_21_7_21_33" localSheetId="2">#REF!*#REF!*#REF!*#REF!</definedName>
    <definedName name="SHARED_FORMULA_7_21_7_21_33" localSheetId="7">#REF!*#REF!*#REF!*#REF!</definedName>
    <definedName name="SHARED_FORMULA_7_21_7_21_33" localSheetId="0">#REF!*#REF!*#REF!*#REF!</definedName>
    <definedName name="SHARED_FORMULA_7_21_7_21_33">#REF!*#REF!*#REF!*#REF!</definedName>
    <definedName name="SHARED_FORMULA_7_210_7_210_26" localSheetId="2">#REF!*#REF!*#REF!*#REF!</definedName>
    <definedName name="SHARED_FORMULA_7_210_7_210_26" localSheetId="7">#REF!*#REF!*#REF!*#REF!</definedName>
    <definedName name="SHARED_FORMULA_7_210_7_210_26" localSheetId="0">#REF!*#REF!*#REF!*#REF!</definedName>
    <definedName name="SHARED_FORMULA_7_210_7_210_26">#REF!*#REF!*#REF!*#REF!</definedName>
    <definedName name="SHARED_FORMULA_7_217_7_217_37" localSheetId="2">#REF!*#REF!*#REF!*#REF!</definedName>
    <definedName name="SHARED_FORMULA_7_217_7_217_37" localSheetId="7">#REF!*#REF!*#REF!*#REF!</definedName>
    <definedName name="SHARED_FORMULA_7_217_7_217_37" localSheetId="0">#REF!*#REF!*#REF!*#REF!</definedName>
    <definedName name="SHARED_FORMULA_7_217_7_217_37">#REF!*#REF!*#REF!*#REF!</definedName>
    <definedName name="SHARED_FORMULA_7_220_7_220_26">NA()</definedName>
    <definedName name="SHARED_FORMULA_7_2209_7_2209_9">12*2</definedName>
    <definedName name="SHARED_FORMULA_7_223_7_223_26" localSheetId="2">+#REF!*#REF!*#REF!*#REF!</definedName>
    <definedName name="SHARED_FORMULA_7_223_7_223_26" localSheetId="7">+#REF!*#REF!*#REF!*#REF!</definedName>
    <definedName name="SHARED_FORMULA_7_223_7_223_26" localSheetId="0">+#REF!*#REF!*#REF!*#REF!</definedName>
    <definedName name="SHARED_FORMULA_7_223_7_223_26">+#REF!*#REF!*#REF!*#REF!</definedName>
    <definedName name="SHARED_FORMULA_7_225_7_225_30" localSheetId="2">+#REF!*#REF!*#REF!*#REF!</definedName>
    <definedName name="SHARED_FORMULA_7_225_7_225_30" localSheetId="7">+#REF!*#REF!*#REF!*#REF!</definedName>
    <definedName name="SHARED_FORMULA_7_225_7_225_30" localSheetId="0">+#REF!*#REF!*#REF!*#REF!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 localSheetId="2">+#REF!*#REF!*#REF!*#REF!</definedName>
    <definedName name="SHARED_FORMULA_7_231_7_231_26" localSheetId="7">+#REF!*#REF!*#REF!*#REF!</definedName>
    <definedName name="SHARED_FORMULA_7_231_7_231_26" localSheetId="0">+#REF!*#REF!*#REF!*#REF!</definedName>
    <definedName name="SHARED_FORMULA_7_231_7_231_26">+#REF!*#REF!*#REF!*#REF!</definedName>
    <definedName name="SHARED_FORMULA_7_232_7_232_22" localSheetId="2">#REF!*#REF!*#REF!*#REF!</definedName>
    <definedName name="SHARED_FORMULA_7_232_7_232_22" localSheetId="7">#REF!*#REF!*#REF!*#REF!</definedName>
    <definedName name="SHARED_FORMULA_7_232_7_232_22" localSheetId="0">#REF!*#REF!*#REF!*#REF!</definedName>
    <definedName name="SHARED_FORMULA_7_232_7_232_22">#REF!*#REF!*#REF!*#REF!</definedName>
    <definedName name="SHARED_FORMULA_7_235_7_235_33" localSheetId="2">#REF!*#REF!*#REF!</definedName>
    <definedName name="SHARED_FORMULA_7_235_7_235_33" localSheetId="7">#REF!*#REF!*#REF!</definedName>
    <definedName name="SHARED_FORMULA_7_235_7_235_33" localSheetId="0">#REF!*#REF!*#REF!</definedName>
    <definedName name="SHARED_FORMULA_7_235_7_235_33">#REF!*#REF!*#REF!</definedName>
    <definedName name="SHARED_FORMULA_7_236_7_236_26">NA()</definedName>
    <definedName name="SHARED_FORMULA_7_239_7_239_26" localSheetId="2">+#REF!*#REF!*#REF!*#REF!</definedName>
    <definedName name="SHARED_FORMULA_7_239_7_239_26" localSheetId="7">+#REF!*#REF!*#REF!*#REF!</definedName>
    <definedName name="SHARED_FORMULA_7_239_7_239_26">+#REF!*#REF!*#REF!*#REF!</definedName>
    <definedName name="SHARED_FORMULA_7_24_7_24_37" localSheetId="2">#REF!*#REF!*#REF!*#REF!</definedName>
    <definedName name="SHARED_FORMULA_7_24_7_24_37" localSheetId="7">#REF!*#REF!*#REF!*#REF!</definedName>
    <definedName name="SHARED_FORMULA_7_24_7_24_37" localSheetId="0">#REF!*#REF!*#REF!*#REF!</definedName>
    <definedName name="SHARED_FORMULA_7_24_7_24_37">#REF!*#REF!*#REF!*#REF!</definedName>
    <definedName name="SHARED_FORMULA_7_241_7_241_22">NA()</definedName>
    <definedName name="SHARED_FORMULA_7_245_7_245_22" localSheetId="2">#REF!*#REF!*#REF!*#REF!</definedName>
    <definedName name="SHARED_FORMULA_7_245_7_245_22" localSheetId="7">#REF!*#REF!*#REF!*#REF!</definedName>
    <definedName name="SHARED_FORMULA_7_245_7_245_22" localSheetId="0">#REF!*#REF!*#REF!*#REF!</definedName>
    <definedName name="SHARED_FORMULA_7_245_7_245_22">#REF!*#REF!*#REF!*#REF!</definedName>
    <definedName name="SHARED_FORMULA_7_245_7_245_26">NA()</definedName>
    <definedName name="SHARED_FORMULA_7_245_7_245_30" localSheetId="2">+#REF!*#REF!*#REF!</definedName>
    <definedName name="SHARED_FORMULA_7_245_7_245_30" localSheetId="7">+#REF!*#REF!*#REF!</definedName>
    <definedName name="SHARED_FORMULA_7_245_7_245_30">+#REF!*#REF!*#REF!</definedName>
    <definedName name="SHARED_FORMULA_7_252_7_252_26" localSheetId="2">#REF!*#REF!*#REF!*#REF!</definedName>
    <definedName name="SHARED_FORMULA_7_252_7_252_26" localSheetId="7">#REF!*#REF!*#REF!*#REF!</definedName>
    <definedName name="SHARED_FORMULA_7_252_7_252_26" localSheetId="0">#REF!*#REF!*#REF!*#REF!</definedName>
    <definedName name="SHARED_FORMULA_7_252_7_252_26">#REF!*#REF!*#REF!*#REF!</definedName>
    <definedName name="SHARED_FORMULA_7_256_7_256_22">NA()</definedName>
    <definedName name="SHARED_FORMULA_7_260_7_260_22" localSheetId="2">#REF!*#REF!*#REF!*#REF!*#REF!</definedName>
    <definedName name="SHARED_FORMULA_7_260_7_260_22" localSheetId="7">#REF!*#REF!*#REF!*#REF!*#REF!</definedName>
    <definedName name="SHARED_FORMULA_7_260_7_260_22" localSheetId="0">#REF!*#REF!*#REF!*#REF!*#REF!</definedName>
    <definedName name="SHARED_FORMULA_7_260_7_260_22">#REF!*#REF!*#REF!*#REF!*#REF!</definedName>
    <definedName name="SHARED_FORMULA_7_261_7_261_26">NA()</definedName>
    <definedName name="SHARED_FORMULA_7_265_7_265_33">NA()</definedName>
    <definedName name="SHARED_FORMULA_7_271_7_271_33" localSheetId="2">#REF!*#REF!*#REF!*#REF!</definedName>
    <definedName name="SHARED_FORMULA_7_271_7_271_33" localSheetId="7">#REF!*#REF!*#REF!*#REF!</definedName>
    <definedName name="SHARED_FORMULA_7_271_7_271_33">#REF!*#REF!*#REF!*#REF!</definedName>
    <definedName name="SHARED_FORMULA_7_271_7_271_37">NA()</definedName>
    <definedName name="SHARED_FORMULA_7_272_7_272_22">NA()</definedName>
    <definedName name="SHARED_FORMULA_7_272_7_272_26" localSheetId="2">#REF!*#REF!*#REF!*#REF!</definedName>
    <definedName name="SHARED_FORMULA_7_272_7_272_26" localSheetId="7">#REF!*#REF!*#REF!*#REF!</definedName>
    <definedName name="SHARED_FORMULA_7_272_7_272_26">#REF!*#REF!*#REF!*#REF!</definedName>
    <definedName name="SHARED_FORMULA_7_273_7_273_33">NA()</definedName>
    <definedName name="SHARED_FORMULA_7_275_7_275_26">NA()</definedName>
    <definedName name="SHARED_FORMULA_7_276_7_276_22" localSheetId="2">#REF!*#REF!*#REF!*#REF!</definedName>
    <definedName name="SHARED_FORMULA_7_276_7_276_22" localSheetId="7">#REF!*#REF!*#REF!*#REF!</definedName>
    <definedName name="SHARED_FORMULA_7_276_7_276_22">#REF!*#REF!*#REF!*#REF!</definedName>
    <definedName name="SHARED_FORMULA_7_278_7_278_37">NA()</definedName>
    <definedName name="SHARED_FORMULA_7_279_7_279_33" localSheetId="2">#REF!*#REF!*#REF!*#REF!</definedName>
    <definedName name="SHARED_FORMULA_7_279_7_279_33" localSheetId="7">#REF!*#REF!*#REF!*#REF!</definedName>
    <definedName name="SHARED_FORMULA_7_279_7_279_33">#REF!*#REF!*#REF!*#REF!</definedName>
    <definedName name="SHARED_FORMULA_7_285_7_285_30" localSheetId="2">#REF!*#REF!*#REF!*#REF!</definedName>
    <definedName name="SHARED_FORMULA_7_285_7_285_30" localSheetId="7">#REF!*#REF!*#REF!*#REF!</definedName>
    <definedName name="SHARED_FORMULA_7_285_7_285_30" localSheetId="0">#REF!*#REF!*#REF!*#REF!</definedName>
    <definedName name="SHARED_FORMULA_7_285_7_285_30">#REF!*#REF!*#REF!*#REF!</definedName>
    <definedName name="SHARED_FORMULA_7_287_7_287_26" localSheetId="2">#REF!*#REF!*#REF!*#REF!</definedName>
    <definedName name="SHARED_FORMULA_7_287_7_287_26" localSheetId="7">#REF!*#REF!*#REF!*#REF!</definedName>
    <definedName name="SHARED_FORMULA_7_287_7_287_26" localSheetId="0">#REF!*#REF!*#REF!*#REF!</definedName>
    <definedName name="SHARED_FORMULA_7_287_7_287_26">#REF!*#REF!*#REF!*#REF!</definedName>
    <definedName name="SHARED_FORMULA_7_289_7_289_26">NA()</definedName>
    <definedName name="SHARED_FORMULA_7_290_7_290_37" localSheetId="2">#REF!*#REF!*#REF!*#REF!</definedName>
    <definedName name="SHARED_FORMULA_7_290_7_290_37" localSheetId="7">#REF!*#REF!*#REF!*#REF!</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 localSheetId="2">#REF!*#REF!*#REF!*#REF!</definedName>
    <definedName name="SHARED_FORMULA_7_295_7_295_22" localSheetId="7">#REF!*#REF!*#REF!*#REF!</definedName>
    <definedName name="SHARED_FORMULA_7_295_7_295_22">#REF!*#REF!*#REF!*#REF!</definedName>
    <definedName name="SHARED_FORMULA_7_297_7_297_37" localSheetId="2">#REF!*#REF!*#REF!*#REF!</definedName>
    <definedName name="SHARED_FORMULA_7_297_7_297_37" localSheetId="7">#REF!*#REF!*#REF!*#REF!</definedName>
    <definedName name="SHARED_FORMULA_7_297_7_297_37" localSheetId="0">#REF!*#REF!*#REF!*#REF!</definedName>
    <definedName name="SHARED_FORMULA_7_297_7_297_37">#REF!*#REF!*#REF!*#REF!</definedName>
    <definedName name="SHARED_FORMULA_7_3_7_3_25">NA()</definedName>
    <definedName name="SHARED_FORMULA_7_302_7_302_26" localSheetId="2">#REF!*#REF!*#REF!*#REF!</definedName>
    <definedName name="SHARED_FORMULA_7_302_7_302_26" localSheetId="7">#REF!*#REF!*#REF!*#REF!</definedName>
    <definedName name="SHARED_FORMULA_7_302_7_302_26" localSheetId="0">#REF!*#REF!*#REF!*#REF!</definedName>
    <definedName name="SHARED_FORMULA_7_302_7_302_26">#REF!*#REF!*#REF!*#REF!</definedName>
    <definedName name="SHARED_FORMULA_7_302_7_302_33">NA()</definedName>
    <definedName name="SHARED_FORMULA_7_306_7_306_22">NA()</definedName>
    <definedName name="SHARED_FORMULA_7_306_7_306_30" localSheetId="2">#REF!*#REF!*#REF!*#REF!</definedName>
    <definedName name="SHARED_FORMULA_7_306_7_306_30" localSheetId="7">#REF!*#REF!*#REF!*#REF!</definedName>
    <definedName name="SHARED_FORMULA_7_306_7_306_30">#REF!*#REF!*#REF!*#REF!</definedName>
    <definedName name="SHARED_FORMULA_7_308_7_308_33" localSheetId="2">#REF!*#REF!*#REF!</definedName>
    <definedName name="SHARED_FORMULA_7_308_7_308_33" localSheetId="7">#REF!*#REF!*#REF!</definedName>
    <definedName name="SHARED_FORMULA_7_308_7_308_33" localSheetId="0">#REF!*#REF!*#REF!</definedName>
    <definedName name="SHARED_FORMULA_7_308_7_308_33">#REF!*#REF!*#REF!</definedName>
    <definedName name="SHARED_FORMULA_7_31_7_31_22" localSheetId="2">#REF!*#REF!*#REF!*#REF!</definedName>
    <definedName name="SHARED_FORMULA_7_31_7_31_22" localSheetId="7">#REF!*#REF!*#REF!*#REF!</definedName>
    <definedName name="SHARED_FORMULA_7_31_7_31_22" localSheetId="0">#REF!*#REF!*#REF!*#REF!</definedName>
    <definedName name="SHARED_FORMULA_7_31_7_31_22">#REF!*#REF!*#REF!*#REF!</definedName>
    <definedName name="SHARED_FORMULA_7_310_7_310_22" localSheetId="2">#REF!*#REF!*#REF!*#REF!*#REF!</definedName>
    <definedName name="SHARED_FORMULA_7_310_7_310_22" localSheetId="7">#REF!*#REF!*#REF!*#REF!*#REF!</definedName>
    <definedName name="SHARED_FORMULA_7_310_7_310_22" localSheetId="0">#REF!*#REF!*#REF!*#REF!*#REF!</definedName>
    <definedName name="SHARED_FORMULA_7_310_7_310_22">#REF!*#REF!*#REF!*#REF!*#REF!</definedName>
    <definedName name="SHARED_FORMULA_7_312_7_312_37" localSheetId="2">+#REF!*#REF!*#REF!*#REF!</definedName>
    <definedName name="SHARED_FORMULA_7_312_7_312_37" localSheetId="7">+#REF!*#REF!*#REF!*#REF!</definedName>
    <definedName name="SHARED_FORMULA_7_312_7_312_37" localSheetId="0">+#REF!*#REF!*#REF!*#REF!</definedName>
    <definedName name="SHARED_FORMULA_7_312_7_312_37">+#REF!*#REF!*#REF!*#REF!</definedName>
    <definedName name="SHARED_FORMULA_7_316_7_316_30">NA()</definedName>
    <definedName name="SHARED_FORMULA_7_32_7_32_37" localSheetId="2">#REF!*#REF!*#REF!*#REF!</definedName>
    <definedName name="SHARED_FORMULA_7_32_7_32_37" localSheetId="7">#REF!*#REF!*#REF!*#REF!</definedName>
    <definedName name="SHARED_FORMULA_7_32_7_32_37">#REF!*#REF!*#REF!*#REF!</definedName>
    <definedName name="SHARED_FORMULA_7_320_7_320_33">NA()</definedName>
    <definedName name="SHARED_FORMULA_7_321_7_321_37" localSheetId="2">#REF!*#REF!*#REF!</definedName>
    <definedName name="SHARED_FORMULA_7_321_7_321_37" localSheetId="7">#REF!*#REF!*#REF!</definedName>
    <definedName name="SHARED_FORMULA_7_321_7_321_37">#REF!*#REF!*#REF!</definedName>
    <definedName name="SHARED_FORMULA_7_322_7_322_30" localSheetId="2">+#REF!*#REF!*#REF!*#REF!*#REF!</definedName>
    <definedName name="SHARED_FORMULA_7_322_7_322_30" localSheetId="7">+#REF!*#REF!*#REF!*#REF!*#REF!</definedName>
    <definedName name="SHARED_FORMULA_7_322_7_322_30" localSheetId="0">+#REF!*#REF!*#REF!*#REF!*#REF!</definedName>
    <definedName name="SHARED_FORMULA_7_322_7_322_30">+#REF!*#REF!*#REF!*#REF!*#REF!</definedName>
    <definedName name="SHARED_FORMULA_7_325_7_325_22">NA()</definedName>
    <definedName name="SHARED_FORMULA_7_326_7_326_33" localSheetId="2">#REF!*#REF!</definedName>
    <definedName name="SHARED_FORMULA_7_326_7_326_33" localSheetId="7">#REF!*#REF!</definedName>
    <definedName name="SHARED_FORMULA_7_326_7_326_33" localSheetId="0">#REF!*#REF!</definedName>
    <definedName name="SHARED_FORMULA_7_326_7_326_33">#REF!*#REF!</definedName>
    <definedName name="SHARED_FORMULA_7_329_7_329_22" localSheetId="2">#REF!*#REF!*#REF!*#REF!</definedName>
    <definedName name="SHARED_FORMULA_7_329_7_329_22" localSheetId="7">#REF!*#REF!*#REF!*#REF!</definedName>
    <definedName name="SHARED_FORMULA_7_329_7_329_22" localSheetId="0">#REF!*#REF!*#REF!*#REF!</definedName>
    <definedName name="SHARED_FORMULA_7_329_7_329_22">#REF!*#REF!*#REF!*#REF!</definedName>
    <definedName name="SHARED_FORMULA_7_329_7_329_26">NA()</definedName>
    <definedName name="SHARED_FORMULA_7_330_7_330_30" localSheetId="2">+#REF!*#REF!*#REF!</definedName>
    <definedName name="SHARED_FORMULA_7_330_7_330_30" localSheetId="7">+#REF!*#REF!*#REF!</definedName>
    <definedName name="SHARED_FORMULA_7_330_7_330_30" localSheetId="0">+#REF!*#REF!*#REF!</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 localSheetId="2">+#REF!*#REF!*#REF!*#REF!</definedName>
    <definedName name="SHARED_FORMULA_7_34_7_34_26" localSheetId="7">+#REF!*#REF!*#REF!*#REF!</definedName>
    <definedName name="SHARED_FORMULA_7_34_7_34_26">+#REF!*#REF!*#REF!*#REF!</definedName>
    <definedName name="SHARED_FORMULA_7_343_7_343_22">NA()</definedName>
    <definedName name="SHARED_FORMULA_7_344_7_344_37">NA()</definedName>
    <definedName name="SHARED_FORMULA_7_347_7_347_22" localSheetId="2">#REF!*#REF!*#REF!*#REF!</definedName>
    <definedName name="SHARED_FORMULA_7_347_7_347_22" localSheetId="7">#REF!*#REF!*#REF!*#REF!</definedName>
    <definedName name="SHARED_FORMULA_7_347_7_347_22">#REF!*#REF!*#REF!*#REF!</definedName>
    <definedName name="SHARED_FORMULA_7_347_7_347_30" localSheetId="2">#REF!*#REF!*#REF!</definedName>
    <definedName name="SHARED_FORMULA_7_347_7_347_30" localSheetId="7">#REF!*#REF!*#REF!</definedName>
    <definedName name="SHARED_FORMULA_7_347_7_347_30" localSheetId="0">#REF!*#REF!*#REF!</definedName>
    <definedName name="SHARED_FORMULA_7_347_7_347_30">#REF!*#REF!*#REF!</definedName>
    <definedName name="SHARED_FORMULA_7_348_7_348_26">NA()</definedName>
    <definedName name="SHARED_FORMULA_7_349_7_349_26" localSheetId="2">+#REF!*#REF!*#REF!*#REF!</definedName>
    <definedName name="SHARED_FORMULA_7_349_7_349_26" localSheetId="7">+#REF!*#REF!*#REF!*#REF!</definedName>
    <definedName name="SHARED_FORMULA_7_349_7_349_26" localSheetId="0">+#REF!*#REF!*#REF!*#REF!</definedName>
    <definedName name="SHARED_FORMULA_7_349_7_349_26">+#REF!*#REF!*#REF!*#REF!</definedName>
    <definedName name="SHARED_FORMULA_7_352_7_352_33">NA()</definedName>
    <definedName name="SHARED_FORMULA_7_356_7_356_26">NA()</definedName>
    <definedName name="SHARED_FORMULA_7_357_7_357_26" localSheetId="2">+#REF!*#REF!*#REF!*#REF!</definedName>
    <definedName name="SHARED_FORMULA_7_357_7_357_26" localSheetId="7">+#REF!*#REF!*#REF!*#REF!</definedName>
    <definedName name="SHARED_FORMULA_7_357_7_357_26">+#REF!*#REF!*#REF!*#REF!</definedName>
    <definedName name="SHARED_FORMULA_7_358_7_358_22">NA()</definedName>
    <definedName name="SHARED_FORMULA_7_358_7_358_33" localSheetId="2">#REF!*#REF!*#REF!</definedName>
    <definedName name="SHARED_FORMULA_7_358_7_358_33" localSheetId="7">#REF!*#REF!*#REF!</definedName>
    <definedName name="SHARED_FORMULA_7_358_7_358_33">#REF!*#REF!*#REF!</definedName>
    <definedName name="SHARED_FORMULA_7_362_7_362_22" localSheetId="2">#REF!*#REF!*#REF!*#REF!*#REF!</definedName>
    <definedName name="SHARED_FORMULA_7_362_7_362_22" localSheetId="7">#REF!*#REF!*#REF!*#REF!*#REF!</definedName>
    <definedName name="SHARED_FORMULA_7_362_7_362_22" localSheetId="0">#REF!*#REF!*#REF!*#REF!*#REF!</definedName>
    <definedName name="SHARED_FORMULA_7_362_7_362_22">#REF!*#REF!*#REF!*#REF!*#REF!</definedName>
    <definedName name="SHARED_FORMULA_7_362_7_362_37" localSheetId="2">#REF!*#REF!*#REF!*#REF!*#REF!</definedName>
    <definedName name="SHARED_FORMULA_7_362_7_362_37" localSheetId="7">#REF!*#REF!*#REF!*#REF!*#REF!</definedName>
    <definedName name="SHARED_FORMULA_7_362_7_362_37" localSheetId="0">#REF!*#REF!*#REF!*#REF!*#REF!</definedName>
    <definedName name="SHARED_FORMULA_7_362_7_362_37">#REF!*#REF!*#REF!*#REF!*#REF!</definedName>
    <definedName name="SHARED_FORMULA_7_366_7_366_30">NA()</definedName>
    <definedName name="SHARED_FORMULA_7_368_7_368_26" localSheetId="2">+#REF!*#REF!*#REF!*#REF!</definedName>
    <definedName name="SHARED_FORMULA_7_368_7_368_26" localSheetId="7">+#REF!*#REF!*#REF!*#REF!</definedName>
    <definedName name="SHARED_FORMULA_7_368_7_368_26">+#REF!*#REF!*#REF!*#REF!</definedName>
    <definedName name="SHARED_FORMULA_7_37_7_37_26">NA()</definedName>
    <definedName name="SHARED_FORMULA_7_370_7_370_30" localSheetId="2">#REF!*#REF!*#REF!*#REF!</definedName>
    <definedName name="SHARED_FORMULA_7_370_7_370_30" localSheetId="7">#REF!*#REF!*#REF!*#REF!</definedName>
    <definedName name="SHARED_FORMULA_7_370_7_370_30">#REF!*#REF!*#REF!*#REF!</definedName>
    <definedName name="SHARED_FORMULA_7_376_7_376_26" localSheetId="2">+#REF!*#REF!*#REF!*#REF!</definedName>
    <definedName name="SHARED_FORMULA_7_376_7_376_26" localSheetId="7">+#REF!*#REF!*#REF!*#REF!</definedName>
    <definedName name="SHARED_FORMULA_7_376_7_376_26" localSheetId="0">+#REF!*#REF!*#REF!*#REF!</definedName>
    <definedName name="SHARED_FORMULA_7_376_7_376_26">+#REF!*#REF!*#REF!*#REF!</definedName>
    <definedName name="SHARED_FORMULA_7_378_7_378_30">NA()</definedName>
    <definedName name="SHARED_FORMULA_7_379_7_379_30" localSheetId="2">#REF!*#REF!*#REF!</definedName>
    <definedName name="SHARED_FORMULA_7_379_7_379_30" localSheetId="7">#REF!*#REF!*#REF!</definedName>
    <definedName name="SHARED_FORMULA_7_379_7_379_30" localSheetId="0">#REF!*#REF!*#REF!</definedName>
    <definedName name="SHARED_FORMULA_7_379_7_379_30">#REF!*#REF!*#REF!</definedName>
    <definedName name="SHARED_FORMULA_7_38_7_38_30" localSheetId="2">+#REF!*#REF!*#REF!*#REF!</definedName>
    <definedName name="SHARED_FORMULA_7_38_7_38_30" localSheetId="7">+#REF!*#REF!*#REF!*#REF!</definedName>
    <definedName name="SHARED_FORMULA_7_38_7_38_30" localSheetId="0">+#REF!*#REF!*#REF!*#REF!</definedName>
    <definedName name="SHARED_FORMULA_7_38_7_38_30">+#REF!*#REF!*#REF!*#REF!</definedName>
    <definedName name="SHARED_FORMULA_7_388_7_388_26" localSheetId="2">+#REF!*#REF!*#REF!*#REF!</definedName>
    <definedName name="SHARED_FORMULA_7_388_7_388_26" localSheetId="7">+#REF!*#REF!*#REF!*#REF!</definedName>
    <definedName name="SHARED_FORMULA_7_388_7_388_26" localSheetId="0">+#REF!*#REF!*#REF!*#REF!</definedName>
    <definedName name="SHARED_FORMULA_7_388_7_388_26">+#REF!*#REF!*#REF!*#REF!</definedName>
    <definedName name="SHARED_FORMULA_7_39_7_39_37" localSheetId="2">#REF!*#REF!*#REF!*#REF!</definedName>
    <definedName name="SHARED_FORMULA_7_39_7_39_37" localSheetId="7">#REF!*#REF!*#REF!*#REF!</definedName>
    <definedName name="SHARED_FORMULA_7_39_7_39_37" localSheetId="0">#REF!*#REF!*#REF!*#REF!</definedName>
    <definedName name="SHARED_FORMULA_7_39_7_39_37">#REF!*#REF!*#REF!*#REF!</definedName>
    <definedName name="SHARED_FORMULA_7_39_7_39_8">NA()</definedName>
    <definedName name="SHARED_FORMULA_7_396_7_396_26" localSheetId="2">+#REF!*#REF!*#REF!*#REF!</definedName>
    <definedName name="SHARED_FORMULA_7_396_7_396_26" localSheetId="7">+#REF!*#REF!*#REF!*#REF!</definedName>
    <definedName name="SHARED_FORMULA_7_396_7_396_26">+#REF!*#REF!*#REF!*#REF!</definedName>
    <definedName name="SHARED_FORMULA_7_397_7_397_30">NA()</definedName>
    <definedName name="SHARED_FORMULA_7_398_7_398_22">NA()</definedName>
    <definedName name="SHARED_FORMULA_7_399_7_399_30" localSheetId="2">#REF!*#REF!*#REF!</definedName>
    <definedName name="SHARED_FORMULA_7_399_7_399_30" localSheetId="7">#REF!*#REF!*#REF!</definedName>
    <definedName name="SHARED_FORMULA_7_399_7_399_30">#REF!*#REF!*#REF!</definedName>
    <definedName name="SHARED_FORMULA_7_4_7_4_26" localSheetId="2">+#REF!*#REF!*#REF!*#REF!</definedName>
    <definedName name="SHARED_FORMULA_7_4_7_4_26" localSheetId="7">+#REF!*#REF!*#REF!*#REF!</definedName>
    <definedName name="SHARED_FORMULA_7_4_7_4_26" localSheetId="0">+#REF!*#REF!*#REF!*#REF!</definedName>
    <definedName name="SHARED_FORMULA_7_4_7_4_26">+#REF!*#REF!*#REF!*#REF!</definedName>
    <definedName name="SHARED_FORMULA_7_408_7_408_26" localSheetId="2">+#REF!*#REF!*#REF!*#REF!</definedName>
    <definedName name="SHARED_FORMULA_7_408_7_408_26" localSheetId="7">+#REF!*#REF!*#REF!*#REF!</definedName>
    <definedName name="SHARED_FORMULA_7_408_7_408_26" localSheetId="0">+#REF!*#REF!*#REF!*#REF!</definedName>
    <definedName name="SHARED_FORMULA_7_408_7_408_26">+#REF!*#REF!*#REF!*#REF!</definedName>
    <definedName name="SHARED_FORMULA_7_41_7_41_30">NA()</definedName>
    <definedName name="SHARED_FORMULA_7_411_7_411_22">NA()</definedName>
    <definedName name="SHARED_FORMULA_7_412_7_412_22" localSheetId="2">#REF!*#REF!*#REF!*#REF!</definedName>
    <definedName name="SHARED_FORMULA_7_412_7_412_22" localSheetId="7">#REF!*#REF!*#REF!*#REF!</definedName>
    <definedName name="SHARED_FORMULA_7_412_7_412_22">#REF!*#REF!*#REF!*#REF!</definedName>
    <definedName name="SHARED_FORMULA_7_414_7_414_37">NA()</definedName>
    <definedName name="SHARED_FORMULA_7_416_7_416_26" localSheetId="2">+#REF!*#REF!*#REF!*#REF!</definedName>
    <definedName name="SHARED_FORMULA_7_416_7_416_26" localSheetId="7">+#REF!*#REF!*#REF!*#REF!</definedName>
    <definedName name="SHARED_FORMULA_7_416_7_416_26">+#REF!*#REF!*#REF!*#REF!</definedName>
    <definedName name="SHARED_FORMULA_7_418_7_418_30" localSheetId="2">+#REF!*#REF!*#REF!</definedName>
    <definedName name="SHARED_FORMULA_7_418_7_418_30" localSheetId="7">+#REF!*#REF!*#REF!</definedName>
    <definedName name="SHARED_FORMULA_7_418_7_418_30" localSheetId="0">+#REF!*#REF!*#REF!</definedName>
    <definedName name="SHARED_FORMULA_7_418_7_418_30">+#REF!*#REF!*#REF!</definedName>
    <definedName name="SHARED_FORMULA_7_42_7_42_26" localSheetId="2">+#REF!*#REF!*#REF!*#REF!</definedName>
    <definedName name="SHARED_FORMULA_7_42_7_42_26" localSheetId="7">+#REF!*#REF!*#REF!*#REF!</definedName>
    <definedName name="SHARED_FORMULA_7_42_7_42_26" localSheetId="0">+#REF!*#REF!*#REF!*#REF!</definedName>
    <definedName name="SHARED_FORMULA_7_42_7_42_26">+#REF!*#REF!*#REF!*#REF!</definedName>
    <definedName name="SHARED_FORMULA_7_431_7_431_22" localSheetId="2">#REF!*#REF!*#REF!*#REF!</definedName>
    <definedName name="SHARED_FORMULA_7_431_7_431_22" localSheetId="7">#REF!*#REF!*#REF!*#REF!</definedName>
    <definedName name="SHARED_FORMULA_7_431_7_431_22" localSheetId="0">#REF!*#REF!*#REF!*#REF!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 localSheetId="2">+#REF!*#REF!*#REF!*#REF!</definedName>
    <definedName name="SHARED_FORMULA_7_451_7_451_37" localSheetId="7">+#REF!*#REF!*#REF!*#REF!</definedName>
    <definedName name="SHARED_FORMULA_7_451_7_451_37">+#REF!*#REF!*#REF!*#REF!</definedName>
    <definedName name="SHARED_FORMULA_7_453_7_453_30">NA()</definedName>
    <definedName name="SHARED_FORMULA_7_453_7_453_37">NA()</definedName>
    <definedName name="SHARED_FORMULA_7_457_7_457_30" localSheetId="2">+#REF!*#REF!*#REF!</definedName>
    <definedName name="SHARED_FORMULA_7_457_7_457_30" localSheetId="7">+#REF!*#REF!*#REF!</definedName>
    <definedName name="SHARED_FORMULA_7_457_7_457_30">+#REF!*#REF!*#REF!</definedName>
    <definedName name="SHARED_FORMULA_7_46_7_46_22" localSheetId="2">#REF!*#REF!*#REF!*#REF!</definedName>
    <definedName name="SHARED_FORMULA_7_46_7_46_22" localSheetId="7">#REF!*#REF!*#REF!*#REF!</definedName>
    <definedName name="SHARED_FORMULA_7_46_7_46_22" localSheetId="0">#REF!*#REF!*#REF!*#REF!</definedName>
    <definedName name="SHARED_FORMULA_7_46_7_46_22">#REF!*#REF!*#REF!*#REF!</definedName>
    <definedName name="SHARED_FORMULA_7_472_7_472_37" localSheetId="2">+#REF!*#REF!*#REF!*#REF!</definedName>
    <definedName name="SHARED_FORMULA_7_472_7_472_37" localSheetId="7">+#REF!*#REF!*#REF!*#REF!</definedName>
    <definedName name="SHARED_FORMULA_7_472_7_472_37" localSheetId="0">+#REF!*#REF!*#REF!*#REF!</definedName>
    <definedName name="SHARED_FORMULA_7_472_7_472_37">+#REF!*#REF!*#REF!*#REF!</definedName>
    <definedName name="SHARED_FORMULA_7_473_7_473_22">NA()</definedName>
    <definedName name="SHARED_FORMULA_7_479_7_479_30" localSheetId="2">+#REF!*#REF!*#REF!</definedName>
    <definedName name="SHARED_FORMULA_7_479_7_479_30" localSheetId="7">+#REF!*#REF!*#REF!</definedName>
    <definedName name="SHARED_FORMULA_7_479_7_479_30">+#REF!*#REF!*#REF!</definedName>
    <definedName name="SHARED_FORMULA_7_49_7_49_22">NA()</definedName>
    <definedName name="SHARED_FORMULA_7_494_7_494_37" localSheetId="2">+#REF!*#REF!*#REF!*#REF!</definedName>
    <definedName name="SHARED_FORMULA_7_494_7_494_37" localSheetId="7">+#REF!*#REF!*#REF!*#REF!</definedName>
    <definedName name="SHARED_FORMULA_7_494_7_494_37">+#REF!*#REF!*#REF!*#REF!</definedName>
    <definedName name="SHARED_FORMULA_7_5_7_5_22" localSheetId="2">#REF!*#REF!*#REF!*#REF!</definedName>
    <definedName name="SHARED_FORMULA_7_5_7_5_22" localSheetId="7">#REF!*#REF!*#REF!*#REF!</definedName>
    <definedName name="SHARED_FORMULA_7_5_7_5_22" localSheetId="0">#REF!*#REF!*#REF!*#REF!</definedName>
    <definedName name="SHARED_FORMULA_7_5_7_5_22">#REF!*#REF!*#REF!*#REF!</definedName>
    <definedName name="SHARED_FORMULA_7_500_7_500_22" localSheetId="2">#REF!*#REF!*#REF!*#REF!</definedName>
    <definedName name="SHARED_FORMULA_7_500_7_500_22" localSheetId="7">#REF!*#REF!*#REF!*#REF!</definedName>
    <definedName name="SHARED_FORMULA_7_500_7_500_22" localSheetId="0">#REF!*#REF!*#REF!*#REF!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 localSheetId="2">#REF!*#REF!*#REF!*#REF!</definedName>
    <definedName name="SHARED_FORMULA_7_532_7_532_22" localSheetId="7">#REF!*#REF!*#REF!*#REF!</definedName>
    <definedName name="SHARED_FORMULA_7_532_7_532_22">#REF!*#REF!*#REF!*#REF!</definedName>
    <definedName name="SHARED_FORMULA_7_538_7_538_22">NA()</definedName>
    <definedName name="SHARED_FORMULA_7_539_7_539_37" localSheetId="2">#REF!*#REF!*#REF!</definedName>
    <definedName name="SHARED_FORMULA_7_539_7_539_37" localSheetId="7">#REF!*#REF!*#REF!</definedName>
    <definedName name="SHARED_FORMULA_7_539_7_539_37">#REF!*#REF!*#REF!</definedName>
    <definedName name="SHARED_FORMULA_7_541_7_541_26" localSheetId="2">#REF!*#REF!</definedName>
    <definedName name="SHARED_FORMULA_7_541_7_541_26" localSheetId="7">#REF!*#REF!</definedName>
    <definedName name="SHARED_FORMULA_7_541_7_541_26" localSheetId="0">#REF!*#REF!</definedName>
    <definedName name="SHARED_FORMULA_7_541_7_541_26">#REF!*#REF!</definedName>
    <definedName name="SHARED_FORMULA_7_544_7_544_37">NA()</definedName>
    <definedName name="SHARED_FORMULA_7_549_7_549_22">NA()</definedName>
    <definedName name="SHARED_FORMULA_7_565_7_565_22" localSheetId="2">#REF!*#REF!*#REF!*#REF!</definedName>
    <definedName name="SHARED_FORMULA_7_565_7_565_22" localSheetId="7">#REF!*#REF!*#REF!*#REF!</definedName>
    <definedName name="SHARED_FORMULA_7_565_7_565_22" localSheetId="0">#REF!*#REF!*#REF!*#REF!</definedName>
    <definedName name="SHARED_FORMULA_7_565_7_565_22">#REF!*#REF!*#REF!*#REF!</definedName>
    <definedName name="SHARED_FORMULA_7_565_7_565_37" localSheetId="2">+#REF!*#REF!*#REF!</definedName>
    <definedName name="SHARED_FORMULA_7_565_7_565_37" localSheetId="7">+#REF!*#REF!*#REF!</definedName>
    <definedName name="SHARED_FORMULA_7_565_7_565_37" localSheetId="0">+#REF!*#REF!*#REF!</definedName>
    <definedName name="SHARED_FORMULA_7_565_7_565_37">+#REF!*#REF!*#REF!</definedName>
    <definedName name="SHARED_FORMULA_7_57_7_57_22" localSheetId="2">#REF!*#REF!*#REF!*#REF!</definedName>
    <definedName name="SHARED_FORMULA_7_57_7_57_22" localSheetId="7">#REF!*#REF!*#REF!*#REF!</definedName>
    <definedName name="SHARED_FORMULA_7_57_7_57_22" localSheetId="0">#REF!*#REF!*#REF!*#REF!</definedName>
    <definedName name="SHARED_FORMULA_7_57_7_57_22">#REF!*#REF!*#REF!*#REF!</definedName>
    <definedName name="SHARED_FORMULA_7_57_7_57_30" localSheetId="2">#REF!*#REF!*#REF!*#REF!</definedName>
    <definedName name="SHARED_FORMULA_7_57_7_57_30" localSheetId="7">#REF!*#REF!*#REF!*#REF!</definedName>
    <definedName name="SHARED_FORMULA_7_57_7_57_30" localSheetId="0">#REF!*#REF!*#REF!*#REF!</definedName>
    <definedName name="SHARED_FORMULA_7_57_7_57_30">#REF!*#REF!*#REF!*#REF!</definedName>
    <definedName name="SHARED_FORMULA_7_571_7_571_26">NA()</definedName>
    <definedName name="SHARED_FORMULA_7_577_7_577_22" localSheetId="2">#REF!*#REF!*#REF!*#REF!</definedName>
    <definedName name="SHARED_FORMULA_7_577_7_577_22" localSheetId="7">#REF!*#REF!*#REF!*#REF!</definedName>
    <definedName name="SHARED_FORMULA_7_577_7_577_22">#REF!*#REF!*#REF!*#REF!</definedName>
    <definedName name="SHARED_FORMULA_7_581_7_581_22">NA()</definedName>
    <definedName name="SHARED_FORMULA_7_589_7_589_37" localSheetId="2">+#REF!*#REF!*#REF!*#REF!</definedName>
    <definedName name="SHARED_FORMULA_7_589_7_589_37" localSheetId="7">+#REF!*#REF!*#REF!*#REF!</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 localSheetId="2">#REF!*#REF!*#REF!*#REF!</definedName>
    <definedName name="SHARED_FORMULA_7_609_7_609_22" localSheetId="7">#REF!*#REF!*#REF!*#REF!</definedName>
    <definedName name="SHARED_FORMULA_7_609_7_609_22">#REF!*#REF!*#REF!*#REF!</definedName>
    <definedName name="SHARED_FORMULA_7_609_7_609_26" localSheetId="2">#REF!*#REF!*#REF!*#REF!*#REF!</definedName>
    <definedName name="SHARED_FORMULA_7_609_7_609_26" localSheetId="7">#REF!*#REF!*#REF!*#REF!*#REF!</definedName>
    <definedName name="SHARED_FORMULA_7_609_7_609_26" localSheetId="0">#REF!*#REF!*#REF!*#REF!*#REF!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 localSheetId="2">+#REF!*#REF!*#REF!*#REF!</definedName>
    <definedName name="SHARED_FORMULA_7_63_7_63_26" localSheetId="7">+#REF!*#REF!*#REF!*#REF!</definedName>
    <definedName name="SHARED_FORMULA_7_63_7_63_26" localSheetId="0">+#REF!*#REF!*#REF!*#REF!</definedName>
    <definedName name="SHARED_FORMULA_7_63_7_63_26">+#REF!*#REF!*#REF!*#REF!</definedName>
    <definedName name="SHARED_FORMULA_7_637_7_637_26" localSheetId="2">#REF!*#REF!*#REF!*#REF!</definedName>
    <definedName name="SHARED_FORMULA_7_637_7_637_26" localSheetId="7">#REF!*#REF!*#REF!*#REF!</definedName>
    <definedName name="SHARED_FORMULA_7_637_7_637_26" localSheetId="0">#REF!*#REF!*#REF!*#REF!</definedName>
    <definedName name="SHARED_FORMULA_7_637_7_637_26">#REF!*#REF!*#REF!*#REF!</definedName>
    <definedName name="SHARED_FORMULA_7_638_7_638_22" localSheetId="2">#REF!*#REF!*#REF!*#REF!</definedName>
    <definedName name="SHARED_FORMULA_7_638_7_638_22" localSheetId="7">#REF!*#REF!*#REF!*#REF!</definedName>
    <definedName name="SHARED_FORMULA_7_638_7_638_22" localSheetId="0">#REF!*#REF!*#REF!*#REF!</definedName>
    <definedName name="SHARED_FORMULA_7_638_7_638_22">#REF!*#REF!*#REF!*#REF!</definedName>
    <definedName name="SHARED_FORMULA_7_638_7_638_26">NA()</definedName>
    <definedName name="SHARED_FORMULA_7_640_7_640_22">NA()</definedName>
    <definedName name="SHARED_FORMULA_7_648_7_648_22" localSheetId="2">#REF!*#REF!*#REF!*#REF!</definedName>
    <definedName name="SHARED_FORMULA_7_648_7_648_22" localSheetId="7">#REF!*#REF!*#REF!*#REF!</definedName>
    <definedName name="SHARED_FORMULA_7_648_7_648_22">#REF!*#REF!*#REF!*#REF!</definedName>
    <definedName name="SHARED_FORMULA_7_649_7_649_26" localSheetId="2">#REF!*#REF!*#REF!*#REF!*#REF!</definedName>
    <definedName name="SHARED_FORMULA_7_649_7_649_26" localSheetId="7">#REF!*#REF!*#REF!*#REF!*#REF!</definedName>
    <definedName name="SHARED_FORMULA_7_649_7_649_26" localSheetId="0">#REF!*#REF!*#REF!*#REF!*#REF!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 localSheetId="2">#REF!*#REF!*#REF!</definedName>
    <definedName name="SHARED_FORMULA_7_660_7_660_22" localSheetId="7">#REF!*#REF!*#REF!</definedName>
    <definedName name="SHARED_FORMULA_7_660_7_660_22" localSheetId="0">#REF!*#REF!*#REF!</definedName>
    <definedName name="SHARED_FORMULA_7_660_7_660_22">#REF!*#REF!*#REF!</definedName>
    <definedName name="SHARED_FORMULA_7_664_7_664_22">NA()</definedName>
    <definedName name="SHARED_FORMULA_7_665_7_665_26">NA()</definedName>
    <definedName name="SHARED_FORMULA_7_666_7_666_26" localSheetId="2">+#REF!*#REF!*#REF!*#REF!</definedName>
    <definedName name="SHARED_FORMULA_7_666_7_666_26" localSheetId="7">+#REF!*#REF!*#REF!*#REF!</definedName>
    <definedName name="SHARED_FORMULA_7_666_7_666_26">+#REF!*#REF!*#REF!*#REF!</definedName>
    <definedName name="SHARED_FORMULA_7_67_7_67_30" localSheetId="2">+#REF!*#REF!*#REF!*#REF!</definedName>
    <definedName name="SHARED_FORMULA_7_67_7_67_30" localSheetId="7">+#REF!*#REF!*#REF!*#REF!</definedName>
    <definedName name="SHARED_FORMULA_7_67_7_67_30" localSheetId="0">+#REF!*#REF!*#REF!*#REF!</definedName>
    <definedName name="SHARED_FORMULA_7_67_7_67_30">+#REF!*#REF!*#REF!*#REF!</definedName>
    <definedName name="SHARED_FORMULA_7_674_7_674_26" localSheetId="2">#REF!*#REF!*#REF!*#REF!*#REF!</definedName>
    <definedName name="SHARED_FORMULA_7_674_7_674_26" localSheetId="7">#REF!*#REF!*#REF!*#REF!*#REF!</definedName>
    <definedName name="SHARED_FORMULA_7_674_7_674_26" localSheetId="0">#REF!*#REF!*#REF!*#REF!*#REF!</definedName>
    <definedName name="SHARED_FORMULA_7_674_7_674_26">#REF!*#REF!*#REF!*#REF!*#REF!</definedName>
    <definedName name="SHARED_FORMULA_7_677_7_677_22">NA()</definedName>
    <definedName name="SHARED_FORMULA_7_680_7_680_22" localSheetId="2">#REF!*#REF!*#REF!</definedName>
    <definedName name="SHARED_FORMULA_7_680_7_680_22" localSheetId="7">#REF!*#REF!*#REF!</definedName>
    <definedName name="SHARED_FORMULA_7_680_7_680_22">#REF!*#REF!*#REF!</definedName>
    <definedName name="SHARED_FORMULA_7_682_7_682_26">NA()</definedName>
    <definedName name="SHARED_FORMULA_7_691_7_691_26" localSheetId="2">+#REF!*#REF!*#REF!*#REF!</definedName>
    <definedName name="SHARED_FORMULA_7_691_7_691_26" localSheetId="7">+#REF!*#REF!*#REF!*#REF!</definedName>
    <definedName name="SHARED_FORMULA_7_691_7_691_26">+#REF!*#REF!*#REF!*#REF!</definedName>
    <definedName name="SHARED_FORMULA_7_697_7_697_26">NA()</definedName>
    <definedName name="SHARED_FORMULA_7_699_7_699_26" localSheetId="2">#REF!*#REF!*#REF!*#REF!*#REF!</definedName>
    <definedName name="SHARED_FORMULA_7_699_7_699_26" localSheetId="7">#REF!*#REF!*#REF!*#REF!*#REF!</definedName>
    <definedName name="SHARED_FORMULA_7_699_7_699_26">#REF!*#REF!*#REF!*#REF!*#REF!</definedName>
    <definedName name="SHARED_FORMULA_7_7_7_7_33" localSheetId="2">#REF!*#REF!*#REF!*#REF!</definedName>
    <definedName name="SHARED_FORMULA_7_7_7_7_33" localSheetId="7">#REF!*#REF!*#REF!*#REF!</definedName>
    <definedName name="SHARED_FORMULA_7_7_7_7_33" localSheetId="0">#REF!*#REF!*#REF!*#REF!</definedName>
    <definedName name="SHARED_FORMULA_7_7_7_7_33">#REF!*#REF!*#REF!*#REF!</definedName>
    <definedName name="SHARED_FORMULA_7_70_7_70_30">NA()</definedName>
    <definedName name="SHARED_FORMULA_7_707_7_707_22" localSheetId="2">#REF!*#REF!*#REF!*#REF!*#REF!</definedName>
    <definedName name="SHARED_FORMULA_7_707_7_707_22" localSheetId="7">#REF!*#REF!*#REF!*#REF!*#REF!</definedName>
    <definedName name="SHARED_FORMULA_7_707_7_707_22" localSheetId="0">#REF!*#REF!*#REF!*#REF!*#REF!</definedName>
    <definedName name="SHARED_FORMULA_7_707_7_707_22">#REF!*#REF!*#REF!*#REF!*#REF!</definedName>
    <definedName name="SHARED_FORMULA_7_716_7_716_26" localSheetId="2">#REF!*#REF!*#REF!*#REF!</definedName>
    <definedName name="SHARED_FORMULA_7_716_7_716_26" localSheetId="7">#REF!*#REF!*#REF!*#REF!</definedName>
    <definedName name="SHARED_FORMULA_7_716_7_716_26" localSheetId="0">#REF!*#REF!*#REF!*#REF!</definedName>
    <definedName name="SHARED_FORMULA_7_716_7_716_26">#REF!*#REF!*#REF!*#REF!</definedName>
    <definedName name="SHARED_FORMULA_7_72_7_72_22" localSheetId="2">#REF!*#REF!*#REF!*#REF!</definedName>
    <definedName name="SHARED_FORMULA_7_72_7_72_22" localSheetId="7">#REF!*#REF!*#REF!*#REF!</definedName>
    <definedName name="SHARED_FORMULA_7_72_7_72_22" localSheetId="0">#REF!*#REF!*#REF!*#REF!</definedName>
    <definedName name="SHARED_FORMULA_7_72_7_72_22">#REF!*#REF!*#REF!*#REF!</definedName>
    <definedName name="SHARED_FORMULA_7_720_7_720_22" localSheetId="2">#REF!*#REF!*#REF!*#REF!*#REF!</definedName>
    <definedName name="SHARED_FORMULA_7_720_7_720_22" localSheetId="7">#REF!*#REF!*#REF!*#REF!*#REF!</definedName>
    <definedName name="SHARED_FORMULA_7_720_7_720_22" localSheetId="0">#REF!*#REF!*#REF!*#REF!*#REF!</definedName>
    <definedName name="SHARED_FORMULA_7_720_7_720_22">#REF!*#REF!*#REF!*#REF!*#REF!</definedName>
    <definedName name="SHARED_FORMULA_7_722_7_722_26">NA()</definedName>
    <definedName name="SHARED_FORMULA_7_732_7_732_26" localSheetId="2">#REF!*#REF!*#REF!*#REF!</definedName>
    <definedName name="SHARED_FORMULA_7_732_7_732_26" localSheetId="7">#REF!*#REF!*#REF!*#REF!</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 localSheetId="2">#REF!*#REF!*#REF!*#REF!</definedName>
    <definedName name="SHARED_FORMULA_7_757_7_757_26" localSheetId="7">#REF!*#REF!*#REF!*#REF!</definedName>
    <definedName name="SHARED_FORMULA_7_757_7_757_26">#REF!*#REF!*#REF!*#REF!</definedName>
    <definedName name="SHARED_FORMULA_7_760_7_760_26">NA()</definedName>
    <definedName name="SHARED_FORMULA_7_769_7_769_22">NA()</definedName>
    <definedName name="SHARED_FORMULA_7_776_7_776_26" localSheetId="2">#REF!*#REF!*#REF!*#REF!</definedName>
    <definedName name="SHARED_FORMULA_7_776_7_776_26" localSheetId="7">#REF!*#REF!*#REF!*#REF!</definedName>
    <definedName name="SHARED_FORMULA_7_776_7_776_26">#REF!*#REF!*#REF!*#REF!</definedName>
    <definedName name="SHARED_FORMULA_7_780_7_780_26">NA()</definedName>
    <definedName name="SHARED_FORMULA_7_792_7_792_26">NA()</definedName>
    <definedName name="SHARED_FORMULA_7_795_7_795_26" localSheetId="2">#REF!*#REF!*#REF!*#REF!</definedName>
    <definedName name="SHARED_FORMULA_7_795_7_795_26" localSheetId="7">#REF!*#REF!*#REF!*#REF!</definedName>
    <definedName name="SHARED_FORMULA_7_795_7_795_26">#REF!*#REF!*#REF!*#REF!</definedName>
    <definedName name="SHARED_FORMULA_7_801_7_801_22">NA()</definedName>
    <definedName name="SHARED_FORMULA_7_803_7_803_26">NA()</definedName>
    <definedName name="SHARED_FORMULA_7_805_7_805_22" localSheetId="2">#REF!*#REF!*#REF!*#REF!</definedName>
    <definedName name="SHARED_FORMULA_7_805_7_805_22" localSheetId="7">#REF!*#REF!*#REF!*#REF!</definedName>
    <definedName name="SHARED_FORMULA_7_805_7_805_22">#REF!*#REF!*#REF!*#REF!</definedName>
    <definedName name="SHARED_FORMULA_7_813_7_813_22">NA()</definedName>
    <definedName name="SHARED_FORMULA_7_814_7_814_26">NA()</definedName>
    <definedName name="SHARED_FORMULA_7_815_7_815_26" localSheetId="2">+#REF!*#REF!*#REF!*#REF!*#REF!</definedName>
    <definedName name="SHARED_FORMULA_7_815_7_815_26" localSheetId="7">+#REF!*#REF!*#REF!*#REF!*#REF!</definedName>
    <definedName name="SHARED_FORMULA_7_815_7_815_26">+#REF!*#REF!*#REF!*#REF!*#REF!</definedName>
    <definedName name="SHARED_FORMULA_7_826_7_826_26">NA()</definedName>
    <definedName name="SHARED_FORMULA_7_827_7_827_26" localSheetId="2">+#REF!*#REF!*#REF!*#REF!*#REF!</definedName>
    <definedName name="SHARED_FORMULA_7_827_7_827_26" localSheetId="7">+#REF!*#REF!*#REF!*#REF!*#REF!</definedName>
    <definedName name="SHARED_FORMULA_7_827_7_827_26">+#REF!*#REF!*#REF!*#REF!*#REF!</definedName>
    <definedName name="SHARED_FORMULA_7_828_7_828_22">NA()</definedName>
    <definedName name="SHARED_FORMULA_7_837_7_837_26" localSheetId="2">+#REF!*#REF!*#REF!*#REF!*#REF!</definedName>
    <definedName name="SHARED_FORMULA_7_837_7_837_26" localSheetId="7">+#REF!*#REF!*#REF!*#REF!*#REF!</definedName>
    <definedName name="SHARED_FORMULA_7_837_7_837_26">+#REF!*#REF!*#REF!*#REF!*#REF!</definedName>
    <definedName name="SHARED_FORMULA_7_84_7_84_26" localSheetId="2">#REF!*#REF!*#REF!*#REF!</definedName>
    <definedName name="SHARED_FORMULA_7_84_7_84_26" localSheetId="7">#REF!*#REF!*#REF!*#REF!</definedName>
    <definedName name="SHARED_FORMULA_7_84_7_84_26" localSheetId="0">#REF!*#REF!*#REF!*#REF!</definedName>
    <definedName name="SHARED_FORMULA_7_84_7_84_26">#REF!*#REF!*#REF!*#REF!</definedName>
    <definedName name="SHARED_FORMULA_7_84_7_84_30" localSheetId="2">+#REF!*#REF!*#REF!*#REF!</definedName>
    <definedName name="SHARED_FORMULA_7_84_7_84_30" localSheetId="7">+#REF!*#REF!*#REF!*#REF!</definedName>
    <definedName name="SHARED_FORMULA_7_84_7_84_30" localSheetId="0">+#REF!*#REF!*#REF!*#REF!</definedName>
    <definedName name="SHARED_FORMULA_7_84_7_84_30">+#REF!*#REF!*#REF!*#REF!</definedName>
    <definedName name="SHARED_FORMULA_7_84_7_84_37">NA()</definedName>
    <definedName name="SHARED_FORMULA_7_843_7_843_22" localSheetId="2">#REF!*#REF!*#REF!*#REF!</definedName>
    <definedName name="SHARED_FORMULA_7_843_7_843_22" localSheetId="7">#REF!*#REF!*#REF!*#REF!</definedName>
    <definedName name="SHARED_FORMULA_7_843_7_843_22">#REF!*#REF!*#REF!*#REF!</definedName>
    <definedName name="SHARED_FORMULA_7_847_7_847_26" localSheetId="2">+#REF!*#REF!*#REF!*#REF!*#REF!</definedName>
    <definedName name="SHARED_FORMULA_7_847_7_847_26" localSheetId="7">+#REF!*#REF!*#REF!*#REF!*#REF!</definedName>
    <definedName name="SHARED_FORMULA_7_847_7_847_26" localSheetId="0">+#REF!*#REF!*#REF!*#REF!*#REF!</definedName>
    <definedName name="SHARED_FORMULA_7_847_7_847_26">+#REF!*#REF!*#REF!*#REF!*#REF!</definedName>
    <definedName name="SHARED_FORMULA_7_850_7_850_26">NA()</definedName>
    <definedName name="SHARED_FORMULA_7_853_7_853_22" localSheetId="2">#REF!*#REF!*#REF!*#REF!</definedName>
    <definedName name="SHARED_FORMULA_7_853_7_853_22" localSheetId="7">#REF!*#REF!*#REF!*#REF!</definedName>
    <definedName name="SHARED_FORMULA_7_853_7_853_22" localSheetId="0">#REF!*#REF!*#REF!*#REF!</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 localSheetId="2">+#REF!*#REF!*#REF!</definedName>
    <definedName name="SHARED_FORMULA_7_869_7_869_26" localSheetId="7">+#REF!*#REF!*#REF!</definedName>
    <definedName name="SHARED_FORMULA_7_869_7_869_26">+#REF!*#REF!*#REF!</definedName>
    <definedName name="SHARED_FORMULA_7_87_7_87_26">NA()</definedName>
    <definedName name="SHARED_FORMULA_7_87_7_87_37" localSheetId="2">#REF!*#REF!*#REF!*#REF!</definedName>
    <definedName name="SHARED_FORMULA_7_87_7_87_37" localSheetId="7">#REF!*#REF!*#REF!*#REF!</definedName>
    <definedName name="SHARED_FORMULA_7_87_7_87_37">#REF!*#REF!*#REF!*#REF!</definedName>
    <definedName name="SHARED_FORMULA_7_870_7_870_22">NA()</definedName>
    <definedName name="SHARED_FORMULA_7_882_7_882_26">NA()</definedName>
    <definedName name="SHARED_FORMULA_7_893_7_893_26" localSheetId="2">+#REF!*#REF!*#REF!</definedName>
    <definedName name="SHARED_FORMULA_7_893_7_893_26" localSheetId="7">+#REF!*#REF!*#REF!</definedName>
    <definedName name="SHARED_FORMULA_7_893_7_893_26">+#REF!*#REF!*#REF!</definedName>
    <definedName name="SHARED_FORMULA_7_895_7_895_22" localSheetId="2">#REF!*#REF!*#REF!*#REF!</definedName>
    <definedName name="SHARED_FORMULA_7_895_7_895_22" localSheetId="7">#REF!*#REF!*#REF!*#REF!</definedName>
    <definedName name="SHARED_FORMULA_7_895_7_895_22" localSheetId="0">#REF!*#REF!*#REF!*#REF!</definedName>
    <definedName name="SHARED_FORMULA_7_895_7_895_22">#REF!*#REF!*#REF!*#REF!</definedName>
    <definedName name="SHARED_FORMULA_7_9_7_9_37" localSheetId="2">#REF!*#REF!*#REF!*#REF!</definedName>
    <definedName name="SHARED_FORMULA_7_9_7_9_37" localSheetId="7">#REF!*#REF!*#REF!*#REF!</definedName>
    <definedName name="SHARED_FORMULA_7_9_7_9_37" localSheetId="0">#REF!*#REF!*#REF!*#REF!</definedName>
    <definedName name="SHARED_FORMULA_7_9_7_9_37">#REF!*#REF!*#REF!*#REF!</definedName>
    <definedName name="SHARED_FORMULA_7_900_7_900_22">NA()</definedName>
    <definedName name="SHARED_FORMULA_7_900_7_900_26">NA()</definedName>
    <definedName name="SHARED_FORMULA_7_906_7_906_22" localSheetId="2">#REF!*#REF!*#REF!*#REF!</definedName>
    <definedName name="SHARED_FORMULA_7_906_7_906_22" localSheetId="7">#REF!*#REF!*#REF!*#REF!</definedName>
    <definedName name="SHARED_FORMULA_7_906_7_906_22">#REF!*#REF!*#REF!*#REF!</definedName>
    <definedName name="SHARED_FORMULA_7_909_7_909_26" localSheetId="2">+#REF!*#REF!*#REF!</definedName>
    <definedName name="SHARED_FORMULA_7_909_7_909_26" localSheetId="7">+#REF!*#REF!*#REF!</definedName>
    <definedName name="SHARED_FORMULA_7_909_7_909_26" localSheetId="0">+#REF!*#REF!*#REF!</definedName>
    <definedName name="SHARED_FORMULA_7_909_7_909_26">+#REF!*#REF!*#REF!</definedName>
    <definedName name="SHARED_FORMULA_7_91_7_91_37">NA()</definedName>
    <definedName name="SHARED_FORMULA_7_925_7_925_26" localSheetId="2">+#REF!*#REF!*#REF!</definedName>
    <definedName name="SHARED_FORMULA_7_925_7_925_26" localSheetId="7">+#REF!*#REF!*#REF!</definedName>
    <definedName name="SHARED_FORMULA_7_925_7_925_26" localSheetId="0">+#REF!*#REF!*#REF!</definedName>
    <definedName name="SHARED_FORMULA_7_925_7_925_26">+#REF!*#REF!*#REF!</definedName>
    <definedName name="SHARED_FORMULA_7_926_7_926_22" localSheetId="2">#REF!*#REF!*#REF!*#REF!</definedName>
    <definedName name="SHARED_FORMULA_7_926_7_926_22" localSheetId="7">#REF!*#REF!*#REF!*#REF!</definedName>
    <definedName name="SHARED_FORMULA_7_926_7_926_22" localSheetId="0">#REF!*#REF!*#REF!*#REF!</definedName>
    <definedName name="SHARED_FORMULA_7_926_7_926_22">#REF!*#REF!*#REF!*#REF!</definedName>
    <definedName name="SHARED_FORMULA_7_932_7_932_22">NA()</definedName>
    <definedName name="SHARED_FORMULA_7_932_7_932_26">NA()</definedName>
    <definedName name="SHARED_FORMULA_7_94_7_94_37" localSheetId="2">#REF!*#REF!*#REF!*#REF!</definedName>
    <definedName name="SHARED_FORMULA_7_94_7_94_37" localSheetId="7">#REF!*#REF!*#REF!*#REF!</definedName>
    <definedName name="SHARED_FORMULA_7_94_7_94_37" localSheetId="0">#REF!*#REF!*#REF!*#REF!</definedName>
    <definedName name="SHARED_FORMULA_7_94_7_94_37">#REF!*#REF!*#REF!*#REF!</definedName>
    <definedName name="SHARED_FORMULA_7_941_7_941_22">NA()</definedName>
    <definedName name="SHARED_FORMULA_7_945_7_945_26" localSheetId="2">#REF!*#REF!*#REF!*#REF!</definedName>
    <definedName name="SHARED_FORMULA_7_945_7_945_26" localSheetId="7">#REF!*#REF!*#REF!*#REF!</definedName>
    <definedName name="SHARED_FORMULA_7_945_7_945_26">#REF!*#REF!*#REF!*#REF!</definedName>
    <definedName name="SHARED_FORMULA_7_947_7_947_22" localSheetId="2">#REF!*#REF!*#REF!*#REF!</definedName>
    <definedName name="SHARED_FORMULA_7_947_7_947_22" localSheetId="7">#REF!*#REF!*#REF!*#REF!</definedName>
    <definedName name="SHARED_FORMULA_7_947_7_947_22" localSheetId="0">#REF!*#REF!*#REF!*#REF!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 localSheetId="2">#REF!*#REF!*#REF!*#REF!</definedName>
    <definedName name="SHARED_FORMULA_7_977_7_977_22" localSheetId="7">#REF!*#REF!*#REF!*#REF!</definedName>
    <definedName name="SHARED_FORMULA_7_977_7_977_22" localSheetId="0">#REF!*#REF!*#REF!*#REF!</definedName>
    <definedName name="SHARED_FORMULA_7_977_7_977_22">#REF!*#REF!*#REF!*#REF!</definedName>
    <definedName name="SHARED_FORMULA_7_982_7_982_26" localSheetId="2">#REF!*#REF!*#REF!*#REF!</definedName>
    <definedName name="SHARED_FORMULA_7_982_7_982_26" localSheetId="7">#REF!*#REF!*#REF!*#REF!</definedName>
    <definedName name="SHARED_FORMULA_7_982_7_982_26" localSheetId="0">#REF!*#REF!*#REF!*#REF!</definedName>
    <definedName name="SHARED_FORMULA_7_982_7_982_26">#REF!*#REF!*#REF!*#REF!</definedName>
    <definedName name="SHARED_FORMULA_7_988_7_988_22">NA()</definedName>
    <definedName name="SHARED_FORMULA_7_992_7_992_26" localSheetId="2">#REF!*#REF!*#REF!*#REF!</definedName>
    <definedName name="SHARED_FORMULA_7_992_7_992_26" localSheetId="7">#REF!*#REF!*#REF!*#REF!</definedName>
    <definedName name="SHARED_FORMULA_7_992_7_992_26" localSheetId="0">#REF!*#REF!*#REF!*#REF!</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 localSheetId="2">#REF!</definedName>
    <definedName name="SIDEWALLSSEVENTOTHIRTEEN" localSheetId="7">#REF!</definedName>
    <definedName name="SIDEWALLSSEVENTOTHIRTEEN" localSheetId="0">#REF!</definedName>
    <definedName name="SIDEWALLSSEVENTOTHIRTEEN">#REF!</definedName>
    <definedName name="signage">"'[141]14'!$a$1:$u$65536"</definedName>
    <definedName name="single">NA()</definedName>
    <definedName name="sir">NA()</definedName>
    <definedName name="Siri" localSheetId="5">Scheduled_Payment+Extra_Payment</definedName>
    <definedName name="Siri" localSheetId="2">Scheduled_Payment+Extra_Payment</definedName>
    <definedName name="Siri" localSheetId="3">Scheduled_Payment+Extra_Payment</definedName>
    <definedName name="Siri" localSheetId="7">Scheduled_Payment+Extra_Payment</definedName>
    <definedName name="Siri" localSheetId="4">Scheduled_Payment+Extra_Payment</definedName>
    <definedName name="Siri" localSheetId="1">Scheduled_Payment+Extra_Payment</definedName>
    <definedName name="Siri" localSheetId="0">Scheduled_Payment+Extra_Payment</definedName>
    <definedName name="Siri">Scheduled_Payment+Extra_Payment</definedName>
    <definedName name="SITE" localSheetId="2">#REF!</definedName>
    <definedName name="SITE" localSheetId="7">#REF!</definedName>
    <definedName name="SITE" localSheetId="0">#REF!</definedName>
    <definedName name="SITE">#REF!</definedName>
    <definedName name="SIXTOTHIRTEEN" localSheetId="2">#REF!</definedName>
    <definedName name="SIXTOTHIRTEEN" localSheetId="7">#REF!</definedName>
    <definedName name="SIXTOTHIRTEEN" localSheetId="0">#REF!</definedName>
    <definedName name="SIXTOTHIRTEEN">#REF!</definedName>
    <definedName name="size">NA()</definedName>
    <definedName name="SKDIRD" localSheetId="7">{"'ridftotal'!$A$4:$S$27"}</definedName>
    <definedName name="SKDIRD">{"'ridftotal'!$A$4:$S$27"}</definedName>
    <definedName name="skirting_shahbad">NA()</definedName>
    <definedName name="sla">NA()</definedName>
    <definedName name="SLAB">[9]DATA!$H$113</definedName>
    <definedName name="slab_8">NA()</definedName>
    <definedName name="SLAB1">NA()</definedName>
    <definedName name="SLOAD">[29]MRATES!$AD$10</definedName>
    <definedName name="sluicevalve">NA()</definedName>
    <definedName name="SLUICEVALVES">NA()</definedName>
    <definedName name="Slushy_soil_and_silt_clearance_upto_0_60_metres_depth_SS_20_B">NA()</definedName>
    <definedName name="sm">'[33]Lead statement'!$P$6</definedName>
    <definedName name="sma">NA()</definedName>
    <definedName name="SMAZDOOR" localSheetId="7">[145]MRATES!$F$38</definedName>
    <definedName name="SMAZDOOR" localSheetId="0">[145]MRATES!$F$38</definedName>
    <definedName name="SMAZDOOR">[145]MRATES!$F$38</definedName>
    <definedName name="smc">'[146]Lead statement'!$P$7</definedName>
    <definedName name="smetal">NA()</definedName>
    <definedName name="sn">'[74]Lead statement'!$P$6</definedName>
    <definedName name="sngsd">[117]l!$J$9</definedName>
    <definedName name="sngst">[117]l!$J$8</definedName>
    <definedName name="so_desgn">[147]Data_Base!$E$2:$F$11</definedName>
    <definedName name="Soft_disentigrated_rock___removable_by_pick_axes_and_crow_bars">NA()</definedName>
    <definedName name="soil_types">'[148]data existing_do not delete'!$I$2:$I$9</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'[44]Road data'!$C$356</definedName>
    <definedName name="SP_148_BCCP">NA()</definedName>
    <definedName name="SP_BACKFILL">NA()</definedName>
    <definedName name="SP_BED_HP">NA()</definedName>
    <definedName name="Sp_BetweenBodywalls">'[44]Road data'!$C$451</definedName>
    <definedName name="SP_BM" localSheetId="2">'[51]Road data'!#REF!</definedName>
    <definedName name="SP_BM" localSheetId="7">'[51]Road data'!#REF!</definedName>
    <definedName name="SP_BM">'[51]Road data'!#REF!</definedName>
    <definedName name="SP_BM_50">NA()</definedName>
    <definedName name="SP_BT_PATCH_40">NA()</definedName>
    <definedName name="SP_Diversion_Road" localSheetId="2">'[135]Road data'!#REF!</definedName>
    <definedName name="SP_Diversion_Road" localSheetId="7">'[135]Road data'!#REF!</definedName>
    <definedName name="SP_Diversion_Road">'[135]Road data'!#REF!</definedName>
    <definedName name="sp_eew">'[44]Road data'!$C$316</definedName>
    <definedName name="SP_EW_C">NA()</definedName>
    <definedName name="SP_EW_Car" localSheetId="2">'[51]Road data'!#REF!</definedName>
    <definedName name="SP_EW_Car" localSheetId="7">'[51]Road data'!#REF!</definedName>
    <definedName name="SP_EW_Car">'[51]Road data'!#REF!</definedName>
    <definedName name="SP_EW_FMC_Side">'[135]Road data'!$C$15</definedName>
    <definedName name="SP_EW_Form_OMC">'[44]Road data'!$C$32</definedName>
    <definedName name="SP_EW_FOUND">NA()</definedName>
    <definedName name="SP_EW_Man" localSheetId="2">'[135]Road data'!#REF!</definedName>
    <definedName name="SP_EW_Man" localSheetId="7">'[135]Road data'!#REF!</definedName>
    <definedName name="SP_EW_Man">'[135]Road data'!#REF!</definedName>
    <definedName name="SP_EW_OMC_Car" localSheetId="2">'[51]Road data'!#REF!</definedName>
    <definedName name="SP_EW_OMC_Car" localSheetId="7">'[51]Road data'!#REF!</definedName>
    <definedName name="SP_EW_OMC_Car">'[51]Road data'!#REF!</definedName>
    <definedName name="SP_EW_OMC_Side" localSheetId="2">'[51]Road data'!#REF!</definedName>
    <definedName name="SP_EW_OMC_Side" localSheetId="7">'[51]Road data'!#REF!</definedName>
    <definedName name="SP_EW_OMC_Side">'[51]Road data'!#REF!</definedName>
    <definedName name="SP_EW_S">NA()</definedName>
    <definedName name="SP_EW_SIDE">NA()</definedName>
    <definedName name="sp_EW_side_OMC">'[44]Road data'!$C$7</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'[44]Road data'!$C$336</definedName>
    <definedName name="SP_Gravel_Quardrent" localSheetId="2">'[135]Road data'!#REF!</definedName>
    <definedName name="SP_Gravel_Quardrent" localSheetId="7">'[135]Road data'!#REF!</definedName>
    <definedName name="SP_Gravel_Quardrent">'[135]Road data'!#REF!</definedName>
    <definedName name="SP_GROUT_REV">NA()</definedName>
    <definedName name="SP_GS">NA()</definedName>
    <definedName name="Sp_GSB">'[44]Road data'!$C$60</definedName>
    <definedName name="SP_HP_600" localSheetId="2">'[51]Road data'!#REF!</definedName>
    <definedName name="SP_HP_600" localSheetId="7">'[51]Road data'!#REF!</definedName>
    <definedName name="SP_HP_600">'[51]Road data'!#REF!</definedName>
    <definedName name="Sp_HPC">'[44]Road data'!$C$404</definedName>
    <definedName name="SP_HPL_600" localSheetId="2">'[51]Road data'!#REF!</definedName>
    <definedName name="SP_HPL_600" localSheetId="7">'[51]Road data'!#REF!</definedName>
    <definedName name="SP_HPL_600">'[51]Road data'!#REF!</definedName>
    <definedName name="SP_HYSD_FOUND">NA()</definedName>
    <definedName name="SP_HYSD_SUB">NA()</definedName>
    <definedName name="SP_HYSD_Super" localSheetId="2">'[51]Road data'!#REF!</definedName>
    <definedName name="SP_HYSD_Super" localSheetId="7">'[51]Road data'!#REF!</definedName>
    <definedName name="SP_HYSD_Super">'[51]Road data'!#REF!</definedName>
    <definedName name="SP_M10_base" localSheetId="2">'[135]Road data'!#REF!</definedName>
    <definedName name="SP_M10_base" localSheetId="7">'[135]Road data'!#REF!</definedName>
    <definedName name="SP_M10_base">'[135]Road data'!#REF!</definedName>
    <definedName name="sp_M10_bCC" localSheetId="2">'[51]Road data'!#REF!</definedName>
    <definedName name="sp_M10_bCC" localSheetId="7">'[51]Road data'!#REF!</definedName>
    <definedName name="sp_M10_bCC">'[51]Road data'!#REF!</definedName>
    <definedName name="SP_M10_drainS" localSheetId="2">'[135]Road data'!#REF!</definedName>
    <definedName name="SP_M10_drainS">'[135]Road data'!#REF!</definedName>
    <definedName name="SP_M15_deviders" localSheetId="2">'[135]Road data'!#REF!</definedName>
    <definedName name="SP_M15_deviders">'[135]Road data'!#REF!</definedName>
    <definedName name="SP_M15_DIVIDERS">NA()</definedName>
    <definedName name="SP_M15_footing" localSheetId="2">'[51]Road data'!#REF!</definedName>
    <definedName name="SP_M15_footing">'[51]Road data'!#REF!</definedName>
    <definedName name="SP_M15_FOUND">NA()</definedName>
    <definedName name="SP_M15_LEVEL">NA()</definedName>
    <definedName name="SP_M15_SUB" localSheetId="2">'[51]Road data'!#REF!</definedName>
    <definedName name="SP_M15_SUB">'[51]Road data'!#REF!</definedName>
    <definedName name="Sp_M20_Bed">'[44]Road data'!$C$559</definedName>
    <definedName name="SP_M20_BedBack" localSheetId="2">'[51]Road data'!#REF!</definedName>
    <definedName name="SP_M20_BedBack" localSheetId="7">'[51]Road data'!#REF!</definedName>
    <definedName name="SP_M20_BedBack">'[51]Road data'!#REF!</definedName>
    <definedName name="SP_M20_COVER" localSheetId="2">'[51]Road data'!#REF!</definedName>
    <definedName name="SP_M20_COVER" localSheetId="7">'[51]Road data'!#REF!</definedName>
    <definedName name="SP_M20_COVER">'[51]Road data'!#REF!</definedName>
    <definedName name="SP_M20_Slab" localSheetId="2">'[51]Road data'!#REF!</definedName>
    <definedName name="SP_M20_Slab" localSheetId="7">'[51]Road data'!#REF!</definedName>
    <definedName name="SP_M20_Slab">'[51]Road data'!#REF!</definedName>
    <definedName name="SP_M20R_BEDBLOCKS">NA()</definedName>
    <definedName name="SP_M20R_COVER_SLAB">NA()</definedName>
    <definedName name="SP_M20R_DECK">NA()</definedName>
    <definedName name="SP_M20R_RAIL">NA()</definedName>
    <definedName name="SP_M25_ApproachSlab" localSheetId="2">'[51]Road data'!#REF!</definedName>
    <definedName name="SP_M25_ApproachSlab" localSheetId="7">'[51]Road data'!#REF!</definedName>
    <definedName name="SP_M25_ApproachSlab">'[51]Road data'!#REF!</definedName>
    <definedName name="SP_M25R_APP">NA()</definedName>
    <definedName name="SP_M30_WC" localSheetId="2">'[51]Road data'!#REF!</definedName>
    <definedName name="SP_M30_WC">'[51]Road data'!#REF!</definedName>
    <definedName name="SP_M30R_WC">NA()</definedName>
    <definedName name="SP_M35_CC" localSheetId="2">'[135]Road data'!#REF!</definedName>
    <definedName name="SP_M35_CC">'[135]Road data'!#REF!</definedName>
    <definedName name="SP_M35_CCP">NA()</definedName>
    <definedName name="SP_M35_fLY_CCP">NA()</definedName>
    <definedName name="SP_M35_FlyAsh" localSheetId="2">'[51]Road data'!#REF!</definedName>
    <definedName name="SP_M35_FlyAsh">'[51]Road data'!#REF!</definedName>
    <definedName name="SP_Mild" localSheetId="2">'[51]Road data'!#REF!</definedName>
    <definedName name="SP_Mild">'[51]Road data'!#REF!</definedName>
    <definedName name="Sp_MSS">'[44]Road data'!$C$220</definedName>
    <definedName name="SP_PAINT">NA()</definedName>
    <definedName name="SP_Painting" localSheetId="2">'[51]Road data'!#REF!</definedName>
    <definedName name="SP_Painting" localSheetId="7">'[51]Road data'!#REF!</definedName>
    <definedName name="SP_Painting">'[51]Road data'!#REF!</definedName>
    <definedName name="SP_Pick">'[135]Road data'!$C$79</definedName>
    <definedName name="SP_PLAST">NA()</definedName>
    <definedName name="SP_Plastering" localSheetId="2">'[51]Road data'!#REF!</definedName>
    <definedName name="SP_Plastering" localSheetId="7">'[51]Road data'!#REF!</definedName>
    <definedName name="SP_Plastering">'[51]Road data'!#REF!</definedName>
    <definedName name="SP_Rev_A300" localSheetId="2">'[135]Road data'!#REF!</definedName>
    <definedName name="SP_Rev_A300" localSheetId="7">'[135]Road data'!#REF!</definedName>
    <definedName name="SP_Rev_A300">'[135]Road data'!#REF!</definedName>
    <definedName name="SP_Rev_Q300" localSheetId="2">'[135]Road data'!#REF!</definedName>
    <definedName name="SP_Rev_Q300" localSheetId="7">'[135]Road data'!#REF!</definedName>
    <definedName name="SP_Rev_Q300">'[135]Road data'!#REF!</definedName>
    <definedName name="SP_REV300">NA()</definedName>
    <definedName name="SP_SANDFILL">NA()</definedName>
    <definedName name="SP_Sandfilling" localSheetId="2">'[51]Road data'!#REF!</definedName>
    <definedName name="SP_Sandfilling" localSheetId="7">'[51]Road data'!#REF!</definedName>
    <definedName name="SP_Sandfilling">'[51]Road data'!#REF!</definedName>
    <definedName name="SP_Scar_BT" localSheetId="2">'[51]Road data'!#REF!</definedName>
    <definedName name="SP_Scar_BT">'[51]Road data'!#REF!</definedName>
    <definedName name="SP_SCAR_GRA">NA()</definedName>
    <definedName name="SP_Scar_GSB" localSheetId="2">'[51]Road data'!#REF!</definedName>
    <definedName name="SP_Scar_GSB">'[51]Road data'!#REF!</definedName>
    <definedName name="Sp_Scarf">'[44]Road data'!$C$84</definedName>
    <definedName name="SP_SCSD">'[44]Road data'!$C$174</definedName>
    <definedName name="SP_SCSD_6070">NA()</definedName>
    <definedName name="SP_SCSD_80100" localSheetId="2">'[51]Road data'!#REF!</definedName>
    <definedName name="SP_SCSD_80100" localSheetId="7">'[51]Road data'!#REF!</definedName>
    <definedName name="SP_SCSD_80100">'[51]Road data'!#REF!</definedName>
    <definedName name="SP_SDBC">NA()</definedName>
    <definedName name="Sp_Shoulders">'[44]Road data'!$C$249</definedName>
    <definedName name="SP_Tack">'[44]Road data'!$C$200</definedName>
    <definedName name="Sp_WBM_G2">'[44]Road data'!$C$99</definedName>
    <definedName name="SP_WBM_G3">'[44]Road data'!$C$123</definedName>
    <definedName name="SP_WBM2" localSheetId="2">'[51]Road data'!#REF!</definedName>
    <definedName name="SP_WBM2" localSheetId="7">'[51]Road data'!#REF!</definedName>
    <definedName name="SP_WBM2">'[51]Road data'!#REF!</definedName>
    <definedName name="SP_WBM2_HVR" localSheetId="2">'[51]Road data'!#REF!</definedName>
    <definedName name="SP_WBM2_HVR" localSheetId="7">'[51]Road data'!#REF!</definedName>
    <definedName name="SP_WBM2_HVR">'[51]Road data'!#REF!</definedName>
    <definedName name="SP_WBM2_MCS" localSheetId="2">'[51]Road data'!#REF!</definedName>
    <definedName name="SP_WBM2_MCS" localSheetId="7">'[51]Road data'!#REF!</definedName>
    <definedName name="SP_WBM2_MCS">'[51]Road data'!#REF!</definedName>
    <definedName name="SP_WBM2_MVR" localSheetId="2">'[51]Road data'!#REF!</definedName>
    <definedName name="SP_WBM2_MVR" localSheetId="7">'[51]Road data'!#REF!</definedName>
    <definedName name="SP_WBM2_MVR">'[51]Road data'!#REF!</definedName>
    <definedName name="SP_WBM3" localSheetId="2">'[51]Road data'!#REF!</definedName>
    <definedName name="SP_WBM3">'[51]Road data'!#REF!</definedName>
    <definedName name="SP_WBM3_HVR" localSheetId="2">'[51]Road data'!#REF!</definedName>
    <definedName name="SP_WBM3_HVR">'[51]Road data'!#REF!</definedName>
    <definedName name="SP_WBM3_MCS" localSheetId="2">'[51]Road data'!#REF!</definedName>
    <definedName name="SP_WBM3_MCS">'[51]Road data'!#REF!</definedName>
    <definedName name="SP_Weepholes" localSheetId="2">'[51]Road data'!#REF!</definedName>
    <definedName name="SP_Weepholes">'[51]Road data'!#REF!</definedName>
    <definedName name="SP_WMM" localSheetId="2">'[51]Road data'!#REF!</definedName>
    <definedName name="SP_WMM">'[51]Road data'!#REF!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localSheetId="2" hidden="1">#REF!</definedName>
    <definedName name="SpecialPrice" localSheetId="7" hidden="1">#REF!</definedName>
    <definedName name="SpecialPrice" localSheetId="0" hidden="1">#REF!</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'[38]Common '!$D$308</definedName>
    <definedName name="sprev">NA()</definedName>
    <definedName name="spryer">NA()</definedName>
    <definedName name="Spülfreqenz_Filter">"[148]balan1!#ref!"</definedName>
    <definedName name="sri">[120]m!$D$149</definedName>
    <definedName name="srinu">[120]m!$M$3</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[148]LEADS!$AD$1</definedName>
    <definedName name="sss" localSheetId="2">#REF!</definedName>
    <definedName name="sss" localSheetId="7">#REF!</definedName>
    <definedName name="sss" localSheetId="0">#REF!</definedName>
    <definedName name="sss">#REF!</definedName>
    <definedName name="sssaaa">NA()</definedName>
    <definedName name="ssss">NA()</definedName>
    <definedName name="SSSSS">"[113]data.f8.btr!#ref!"</definedName>
    <definedName name="ssssss">'[149]Lead statement'!$P$13</definedName>
    <definedName name="ssssssa">"[71]material!#ref!"</definedName>
    <definedName name="ssssssssssssssss">"[71]material!#ref!"</definedName>
    <definedName name="sst">NA()</definedName>
    <definedName name="SSTACK">[29]MRATES!$AD$12</definedName>
    <definedName name="sstype3drop">NA()</definedName>
    <definedName name="SSTYPE3DROP1">NA()</definedName>
    <definedName name="sstype3slab">NA()</definedName>
    <definedName name="SSTYPESLAB1">NA()</definedName>
    <definedName name="st">'[33]Lead statement'!$P$22</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 localSheetId="2">#REF!</definedName>
    <definedName name="stack" localSheetId="7">#REF!</definedName>
    <definedName name="stack" localSheetId="0">#REF!</definedName>
    <definedName name="stack">#REF!</definedName>
    <definedName name="stack1" localSheetId="2">#REF!</definedName>
    <definedName name="stack1" localSheetId="7">#REF!</definedName>
    <definedName name="stack1" localSheetId="0">#REF!</definedName>
    <definedName name="stack1">#REF!</definedName>
    <definedName name="stack4" localSheetId="2">#REF!</definedName>
    <definedName name="stack4" localSheetId="7">#REF!</definedName>
    <definedName name="stack4" localSheetId="0">#REF!</definedName>
    <definedName name="stack4">#REF!</definedName>
    <definedName name="stack5">NA()</definedName>
    <definedName name="stacking">NA()</definedName>
    <definedName name="stacking_gravel">NA()</definedName>
    <definedName name="stacking_metal">NA()</definedName>
    <definedName name="staf" localSheetId="2">[59]v!#REF!</definedName>
    <definedName name="staf" localSheetId="7">[59]v!#REF!</definedName>
    <definedName name="staf" localSheetId="0">[59]v!#REF!</definedName>
    <definedName name="staf">[59]v!#REF!</definedName>
    <definedName name="staff" localSheetId="2">[59]v!#REF!</definedName>
    <definedName name="staff" localSheetId="7">[59]v!#REF!</definedName>
    <definedName name="staff" localSheetId="0">[59]v!#REF!</definedName>
    <definedName name="staff">[59]v!#REF!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 localSheetId="2">#REF!</definedName>
    <definedName name="State" localSheetId="7">#REF!</definedName>
    <definedName name="State" localSheetId="0">#REF!</definedName>
    <definedName name="State">#REF!</definedName>
    <definedName name="STE">NA()</definedName>
    <definedName name="steel">NA()</definedName>
    <definedName name="steel_hysd">NA()</definedName>
    <definedName name="steel_mildbar">NA()</definedName>
    <definedName name="STEEL_WOODEN_SCAFFOLDING">'[54]BACK BONE'!$EI$1:$EI$8</definedName>
    <definedName name="steelcenA">NA()</definedName>
    <definedName name="steelcenB">NA()</definedName>
    <definedName name="steelcenpb">NA()</definedName>
    <definedName name="sth">NA()</definedName>
    <definedName name="stock">NA()</definedName>
    <definedName name="stone">[150]stone!$A$1:$N$202</definedName>
    <definedName name="stone_dust">NA()</definedName>
    <definedName name="Stone_matrix">NA()</definedName>
    <definedName name="STONEDUST">NA()</definedName>
    <definedName name="stoneld">"[222]leads!#ref!"</definedName>
    <definedName name="STONES_UPTO_25MM">'[54]BASIC DATA'!$B$547:$B$557</definedName>
    <definedName name="STONEWARE_SP1">'[54]BASIC DATA'!$B$390:$B$398</definedName>
    <definedName name="STONEWARE_SP2">'[54]BASIC DATA'!$B$399:$B$407</definedName>
    <definedName name="STONEWARE_SP3">'[54]BASIC DATA'!$B$408:$B$416</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[151]MRATES!$H$52</definedName>
    <definedName name="SUMFINAL">NA()</definedName>
    <definedName name="summar" localSheetId="2">[49]data!#REF!</definedName>
    <definedName name="summar" localSheetId="7">[49]data!#REF!</definedName>
    <definedName name="summar" localSheetId="0">[49]data!#REF!</definedName>
    <definedName name="summar">[49]data!#REF!</definedName>
    <definedName name="summary" localSheetId="2">[49]data!#REF!</definedName>
    <definedName name="summary" localSheetId="7">[49]data!#REF!</definedName>
    <definedName name="summary" localSheetId="0">[49]data!#REF!</definedName>
    <definedName name="summary">[49]data!#REF!</definedName>
    <definedName name="SUMP">NA()</definedName>
    <definedName name="sumrisk">NA()</definedName>
    <definedName name="sun">[76]DATA_PRG!$H$180</definedName>
    <definedName name="SUNLOAD">[29]MRATES!$AD$11</definedName>
    <definedName name="Sunshade_0_6_m_wide">NA()</definedName>
    <definedName name="Sunshade_0_8_m_wide">NA()</definedName>
    <definedName name="Sunshade_1_0_m_wide">NA()</definedName>
    <definedName name="sunshade_width">'[71]data existing_do not delete'!$A$98:$A$100</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 localSheetId="2">#REF!</definedName>
    <definedName name="SWARE" localSheetId="7">#REF!</definedName>
    <definedName name="SWARE" localSheetId="0">#REF!</definedName>
    <definedName name="SWARE">#REF!</definedName>
    <definedName name="sware2" localSheetId="2">#REF!</definedName>
    <definedName name="sware2" localSheetId="7">#REF!</definedName>
    <definedName name="sware2" localSheetId="0">#REF!</definedName>
    <definedName name="sware2">#REF!</definedName>
    <definedName name="swc">NA()</definedName>
    <definedName name="swci">NA()</definedName>
    <definedName name="SWFR">NA()</definedName>
    <definedName name="SWG">NA()</definedName>
    <definedName name="Sy">NA()</definedName>
    <definedName name="t">NA()</definedName>
    <definedName name="t_beam">[76]DATA_PRG!$H$166</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 localSheetId="2">'[51]abs road'!#REF!</definedName>
    <definedName name="TAEW" localSheetId="7">'[51]abs road'!#REF!</definedName>
    <definedName name="TAEW" localSheetId="0">'[51]abs road'!#REF!</definedName>
    <definedName name="TAEW">'[51]abs road'!#REF!</definedName>
    <definedName name="tailpiece">[65]maya!$B$343:$B$348</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localSheetId="2" hidden="1">#REF!</definedName>
    <definedName name="tbl_ProdInfo" localSheetId="7" hidden="1">#REF!</definedName>
    <definedName name="tbl_ProdInfo" localSheetId="0" hidden="1">#REF!</definedName>
    <definedName name="tbl_ProdInfo" hidden="1">#REF!</definedName>
    <definedName name="td">NA()</definedName>
    <definedName name="TECV">NA()</definedName>
    <definedName name="TEI">NA()</definedName>
    <definedName name="TEI_8">NA()</definedName>
    <definedName name="tekmal" localSheetId="2">#REF!</definedName>
    <definedName name="tekmal" localSheetId="7">#REF!</definedName>
    <definedName name="tekmal" localSheetId="0">#REF!</definedName>
    <definedName name="tekmal">#REF!</definedName>
    <definedName name="temp">[6]r!$F$2</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'[80]DATA-ABSTRACT'!$A$11:$B$13</definedName>
    <definedName name="TOPDOMEONETOSIX" localSheetId="2">#REF!</definedName>
    <definedName name="TOPDOMEONETOSIX" localSheetId="7">#REF!</definedName>
    <definedName name="TOPDOMEONETOSIX" localSheetId="0">#REF!</definedName>
    <definedName name="TOPDOMEONETOSIX">#REF!</definedName>
    <definedName name="TOPDOMESEVENTOTHIRTEEN" localSheetId="2">#REF!</definedName>
    <definedName name="TOPDOMESEVENTOTHIRTEEN" localSheetId="7">#REF!</definedName>
    <definedName name="TOPDOMESEVENTOTHIRTEEN" localSheetId="0">#REF!</definedName>
    <definedName name="TOPDOMESEVENTOTHIRTEEN">#REF!</definedName>
    <definedName name="topl">NA()</definedName>
    <definedName name="topn">NA()</definedName>
    <definedName name="TOPRINGGIRDERONETOSIX" localSheetId="2">#REF!</definedName>
    <definedName name="TOPRINGGIRDERONETOSIX" localSheetId="7">#REF!</definedName>
    <definedName name="TOPRINGGIRDERONETOSIX" localSheetId="0">#REF!</definedName>
    <definedName name="TOPRINGGIRDERONETOSIX">#REF!</definedName>
    <definedName name="TOPRINGGIRDERSEVENTOTHIRTEEN" localSheetId="2">#REF!</definedName>
    <definedName name="TOPRINGGIRDERSEVENTOTHIRTEEN" localSheetId="7">#REF!</definedName>
    <definedName name="TOPRINGGIRDERSEVENTOTHIRTEEN" localSheetId="0">#REF!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'[54]BASIC DATA'!$B$631:$B$648</definedName>
    <definedName name="TPR">NA()</definedName>
    <definedName name="TQBM">NA()</definedName>
    <definedName name="TQEW">"[384]r_det!#ref!"</definedName>
    <definedName name="TQGSB">NA()</definedName>
    <definedName name="TQVCC">NA()</definedName>
    <definedName name="TQVRCC">NA()</definedName>
    <definedName name="TQWBM" localSheetId="2">[132]R_Det!#REF!</definedName>
    <definedName name="TQWBM" localSheetId="7">[132]R_Det!#REF!</definedName>
    <definedName name="TQWBM" localSheetId="0">[132]R_Det!#REF!</definedName>
    <definedName name="TQWBM">[132]R_Det!#REF!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 localSheetId="2">#REF!</definedName>
    <definedName name="uetyyuwefgyusdhj" localSheetId="7">#REF!</definedName>
    <definedName name="uetyyuwefgyusdhj" localSheetId="0">#REF!</definedName>
    <definedName name="uetyyuwefgyusdhj">#REF!</definedName>
    <definedName name="uil" localSheetId="2">#REF!</definedName>
    <definedName name="uil" localSheetId="7">#REF!</definedName>
    <definedName name="uil" localSheetId="0">#REF!</definedName>
    <definedName name="uil">#REF!</definedName>
    <definedName name="ULTI_LPM">[53]input!$H$10</definedName>
    <definedName name="ULTI_MLD">[53]input!$K$10</definedName>
    <definedName name="ULTI_PERIOD">[53]input!$C$6</definedName>
    <definedName name="ULTI_POP">[53]input!$F$10</definedName>
    <definedName name="ULTI_YEAR">[53]input!$C$10</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 localSheetId="2">#REF!</definedName>
    <definedName name="US" localSheetId="7">#REF!</definedName>
    <definedName name="US" localSheetId="0">#REF!</definedName>
    <definedName name="US">#REF!</definedName>
    <definedName name="usd" localSheetId="2">[152]Summary!#REF!</definedName>
    <definedName name="usd" localSheetId="7">[152]Summary!#REF!</definedName>
    <definedName name="usd" localSheetId="0">[152]Summary!#REF!</definedName>
    <definedName name="usd">[152]Summary!#REF!</definedName>
    <definedName name="utgg.jk.b." localSheetId="5">Scheduled_Payment+Extra_Payment</definedName>
    <definedName name="utgg.jk.b." localSheetId="2">Scheduled_Payment+Extra_Payment</definedName>
    <definedName name="utgg.jk.b." localSheetId="3">Scheduled_Payment+Extra_Payment</definedName>
    <definedName name="utgg.jk.b." localSheetId="7">Scheduled_Payment+Extra_Payment</definedName>
    <definedName name="utgg.jk.b." localSheetId="4">Scheduled_Payment+Extra_Payment</definedName>
    <definedName name="utgg.jk.b." localSheetId="1">Scheduled_Payment+Extra_Payment</definedName>
    <definedName name="utgg.jk.b." localSheetId="0">Scheduled_Payment+Extra_Payment</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[65]maya!$A$247:$A$273</definedName>
    <definedName name="VALVES">NA()</definedName>
    <definedName name="vandy">"[442]footings!#ref!"</definedName>
    <definedName name="var" localSheetId="2">#REF!</definedName>
    <definedName name="var" localSheetId="7">#REF!</definedName>
    <definedName name="var" localSheetId="0">#REF!</definedName>
    <definedName name="var">#REF!</definedName>
    <definedName name="vara">NA()</definedName>
    <definedName name="vark">NA()</definedName>
    <definedName name="VAT">[29]MRATES!$C$37</definedName>
    <definedName name="vat_name">NA()</definedName>
    <definedName name="vat_rate">NA()</definedName>
    <definedName name="VATCESS">NA()</definedName>
    <definedName name="vatname">NA()</definedName>
    <definedName name="VB" localSheetId="7">{"'ridftotal'!$A$4:$S$27"}</definedName>
    <definedName name="VB">{"'ridftotal'!$A$4:$S$27"}</definedName>
    <definedName name="vc">NA()</definedName>
    <definedName name="vcc">NA()</definedName>
    <definedName name="vcdfe">NA()</definedName>
    <definedName name="ver" localSheetId="2">#REF!</definedName>
    <definedName name="ver" localSheetId="7">#REF!</definedName>
    <definedName name="ver" localSheetId="0">#REF!</definedName>
    <definedName name="ver">#REF!</definedName>
    <definedName name="ver.con">[153]detls!$A$3:$O$18</definedName>
    <definedName name="vertical">[96]detls!$A$3:$O$18</definedName>
    <definedName name="VGFSS" localSheetId="2">#REF!</definedName>
    <definedName name="VGFSS" localSheetId="7">#REF!</definedName>
    <definedName name="VGFSS" localSheetId="0">#REF!</definedName>
    <definedName name="VGFSS">#REF!</definedName>
    <definedName name="vh">NA()</definedName>
    <definedName name="Vibchr">NA()</definedName>
    <definedName name="vibrater">'[33]SSR 2014-15 Rates'!$E$63</definedName>
    <definedName name="vibrating_concrete">NA()</definedName>
    <definedName name="Vibrating_Roller">NA()</definedName>
    <definedName name="Vibratory_Roller">NA()</definedName>
    <definedName name="vil">[76]DATA_PRG!$B$4</definedName>
    <definedName name="vitrified">NA()</definedName>
    <definedName name="VITRIFIED_TILES">'[54]BUILDING ITEMS'!$C$43:$C$53</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[126]Labour!$D$14</definedName>
    <definedName name="vwf">[12]DATA_PRG!$H$326</definedName>
    <definedName name="Vz">NA()</definedName>
    <definedName name="w" localSheetId="2">#REF!</definedName>
    <definedName name="w" localSheetId="7">#REF!</definedName>
    <definedName name="w" localSheetId="0">#REF!</definedName>
    <definedName name="w">#REF!</definedName>
    <definedName name="w3e">NA()</definedName>
    <definedName name="Was">NA()</definedName>
    <definedName name="wasi">NA()</definedName>
    <definedName name="water">'[33]SSR 2014-15 Rates'!$E$61</definedName>
    <definedName name="Water_Tanker">NA()</definedName>
    <definedName name="waterproof_paint">NA()</definedName>
    <definedName name="wbag">NA()</definedName>
    <definedName name="wbs">NA()</definedName>
    <definedName name="wbsi">NA()</definedName>
    <definedName name="wc">[64]r!$F$48</definedName>
    <definedName name="wcc">"[447]leads!$j$8"</definedName>
    <definedName name="wd">NA()</definedName>
    <definedName name="wdd">"[449]rateanalysis!$a$1:$ay$65536"</definedName>
    <definedName name="wdtd">NA()</definedName>
    <definedName name="we" localSheetId="2">#REF!</definedName>
    <definedName name="we" localSheetId="7">#REF!</definedName>
    <definedName name="we" localSheetId="0">#REF!</definedName>
    <definedName name="we">#REF!</definedName>
    <definedName name="wei">NA()</definedName>
    <definedName name="Wet_Mix_Plant">NA()</definedName>
    <definedName name="wgl" localSheetId="7">{"'ridftotal'!$A$4:$S$27"}</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'[54]BASIC DATA'!$B$586:$B$601</definedName>
    <definedName name="word">NA()</definedName>
    <definedName name="work">NA()</definedName>
    <definedName name="wp">NA()</definedName>
    <definedName name="wr">NA()</definedName>
    <definedName name="wrb">NA()</definedName>
    <definedName name="wrbi">NA()</definedName>
    <definedName name="wrn.detailed." localSheetId="7" hidden="1">{#N/A,#N/A,FALSE,"no"}</definedName>
    <definedName name="wrn.detailed." localSheetId="0" hidden="1">{#N/A,#N/A,FALSE,"no"}</definedName>
    <definedName name="wrn.detailed." hidden="1">{#N/A,#N/A,FALSE,"no"}</definedName>
    <definedName name="wrn_detailed_">NA()</definedName>
    <definedName name="wrn_pl_">NA()</definedName>
    <definedName name="wrn_pl_td_">NA()</definedName>
    <definedName name="ws">[76]DATA_PRG!$F$371</definedName>
    <definedName name="wsss" localSheetId="2">#REF!</definedName>
    <definedName name="wsss" localSheetId="7">#REF!</definedName>
    <definedName name="wsss" localSheetId="0">#REF!</definedName>
    <definedName name="wsss">#REF!</definedName>
    <definedName name="wsw">NA()</definedName>
    <definedName name="wtd">NA()</definedName>
    <definedName name="ww">[77]DATA_PRG!$H$328</definedName>
    <definedName name="WWEEW" localSheetId="2">#REF!</definedName>
    <definedName name="WWEEW" localSheetId="7">#REF!</definedName>
    <definedName name="WWEEW" localSheetId="0">#REF!</definedName>
    <definedName name="WWEEW">#REF!</definedName>
    <definedName name="wwi">NA()</definedName>
    <definedName name="wwknr" localSheetId="2">#REF!</definedName>
    <definedName name="wwknr" localSheetId="7">#REF!</definedName>
    <definedName name="wwknr" localSheetId="0">#REF!</definedName>
    <definedName name="wwknr">#REF!</definedName>
    <definedName name="www">NA()</definedName>
    <definedName name="wwwwwwwwwwwwwwwww">"[71]material!#ref!"</definedName>
    <definedName name="wwwwwwwwwwwwwwwwwwww">"[71]material!#ref!"</definedName>
    <definedName name="wz">NA()</definedName>
    <definedName name="x" localSheetId="2" hidden="1">'[40]final abstract'!#REF!</definedName>
    <definedName name="x" localSheetId="7" hidden="1">'[40]final abstract'!#REF!</definedName>
    <definedName name="x" localSheetId="0" hidden="1">'[40]final abstract'!#REF!</definedName>
    <definedName name="x" hidden="1">'[40]final abstract'!#REF!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[20]hdpe_basic!$G$37</definedName>
    <definedName name="xhb2258">NA()</definedName>
    <definedName name="xhb25010">NA()</definedName>
    <definedName name="xhb2504">NA()</definedName>
    <definedName name="xhb2506">[20]hdpe_basic!$G$38</definedName>
    <definedName name="xhb2508">NA()</definedName>
    <definedName name="xhb28010">NA()</definedName>
    <definedName name="xhb2804">NA()</definedName>
    <definedName name="xhb2806">[20]hdpe_basic!$G$39</definedName>
    <definedName name="xhb2808">NA()</definedName>
    <definedName name="xhb31510">NA()</definedName>
    <definedName name="xhb3154">NA()</definedName>
    <definedName name="xhb3156">[20]hdpe_basic!$G$40</definedName>
    <definedName name="xhb3158">NA()</definedName>
    <definedName name="xhb6310">NA()</definedName>
    <definedName name="xhb634">[20]hdpe_basic!$G$14</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 localSheetId="2">#REF!</definedName>
    <definedName name="XOTOXSIX" localSheetId="7">#REF!</definedName>
    <definedName name="XOTOXSIX" localSheetId="0">#REF!</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10">NA()</definedName>
    <definedName name="xpb1604">[20]pvc_basic!$G$19</definedName>
    <definedName name="xpb1606">[20]pvc_basic!$G$33</definedName>
    <definedName name="xpb18010">NA()</definedName>
    <definedName name="xpb1804">[20]pvc_basic!$G$20</definedName>
    <definedName name="xpb1806">[20]pvc_basic!$G$34</definedName>
    <definedName name="xpb20010">NA()</definedName>
    <definedName name="xpb2004">NA()</definedName>
    <definedName name="xpb2006">[20]pvc_basic!$G$35</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[20]pvc_basic!$G$41</definedName>
    <definedName name="xpb6311">[154]pvc_basic!$G$41</definedName>
    <definedName name="xpb634">NA()</definedName>
    <definedName name="xpb636">[20]pvc_basic!$G$27</definedName>
    <definedName name="xpb7510">[20]pvc_basic!$G$42</definedName>
    <definedName name="xpb754">[20]pvc_basic!$G$14</definedName>
    <definedName name="xpb756">[20]pvc_basic!$G$28</definedName>
    <definedName name="xpb9010">NA()</definedName>
    <definedName name="xpb904">[20]pvc_basic!$G$15</definedName>
    <definedName name="xpb906">[20]pvc_basic!$G$29</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 localSheetId="2">#REF!</definedName>
    <definedName name="XSIXTOXTHIRTEEN" localSheetId="7">#REF!</definedName>
    <definedName name="XSIXTOXTHIRTEEN" localSheetId="0">#REF!</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 localSheetId="2">#REF!</definedName>
    <definedName name="xx" localSheetId="7">#REF!</definedName>
    <definedName name="xx" localSheetId="0">#REF!</definedName>
    <definedName name="xx">#REF!</definedName>
    <definedName name="xxx" localSheetId="2">#REF!</definedName>
    <definedName name="xxx" localSheetId="7">#REF!</definedName>
    <definedName name="xxx" localSheetId="0">#REF!</definedName>
    <definedName name="xxx">#REF!</definedName>
    <definedName name="xxx_8">NA()</definedName>
    <definedName name="xxxbxb">NA()</definedName>
    <definedName name="xxxx" localSheetId="2">#REF!</definedName>
    <definedName name="xxxx" localSheetId="7">#REF!</definedName>
    <definedName name="xxxx" localSheetId="0">#REF!</definedName>
    <definedName name="xxxx">#REF!</definedName>
    <definedName name="XXXXX">"[453]data!#ref!"</definedName>
    <definedName name="xxxxxx">"[454]data!#ref!"</definedName>
    <definedName name="xxxxxxx">"[455]data!#ref!"</definedName>
    <definedName name="y">NA()</definedName>
    <definedName name="ycode">'[155]0000000000000'!$D$3</definedName>
    <definedName name="year">NA()</definedName>
    <definedName name="yearssr">[150]index!$A$1:$M$2</definedName>
    <definedName name="YEN">NA()</definedName>
    <definedName name="ypr">"[459]data!#ref!"</definedName>
    <definedName name="ys">NA()</definedName>
    <definedName name="YTR">[76]DATA_PRG!$B$4</definedName>
    <definedName name="yturtyhfh" localSheetId="2">#REF!</definedName>
    <definedName name="yturtyhfh" localSheetId="7">#REF!</definedName>
    <definedName name="yturtyhfh" localSheetId="0">#REF!</definedName>
    <definedName name="yturtyhfh">#REF!</definedName>
    <definedName name="yu">NA()</definedName>
    <definedName name="YY">[76]DATA_PRG!$H$5</definedName>
    <definedName name="YYYY" localSheetId="2">#REF!</definedName>
    <definedName name="YYYY" localSheetId="7">#REF!</definedName>
    <definedName name="YYYY" localSheetId="0">#REF!</definedName>
    <definedName name="YYYY">#REF!</definedName>
    <definedName name="yyyyy">NA()</definedName>
    <definedName name="yyyyyyyyyyyyy">"[71]material!#ref!"</definedName>
    <definedName name="z" localSheetId="2" hidden="1">'[40]final abstract'!#REF!</definedName>
    <definedName name="z" localSheetId="7" hidden="1">'[40]final abstract'!#REF!</definedName>
    <definedName name="z" localSheetId="0" hidden="1">'[40]final abstract'!#REF!</definedName>
    <definedName name="z" hidden="1">'[40]final abstract'!#REF!</definedName>
    <definedName name="zam">NA()</definedName>
    <definedName name="zcr">NA()</definedName>
    <definedName name="ZEROTOSIX">NA()</definedName>
    <definedName name="Zins_Garantee">NA()</definedName>
    <definedName name="Zins_Monat">NA()</definedName>
    <definedName name="Zinz_ÖKB">NA()</definedName>
    <definedName name="Zip" localSheetId="2">#REF!</definedName>
    <definedName name="Zip" localSheetId="7">#REF!</definedName>
    <definedName name="Zip" localSheetId="0">#REF!</definedName>
    <definedName name="Zip">#REF!</definedName>
    <definedName name="ZSW">[76]DATA_PRG!$H$351</definedName>
    <definedName name="zxy">NA()</definedName>
    <definedName name="zz">NA()</definedName>
    <definedName name="전체">NA()</definedName>
    <definedName name="工場内部壁１" localSheetId="7">[156]細目!$G$204</definedName>
    <definedName name="工場内部壁１">[157]細目!$G$204</definedName>
    <definedName name="工場内部壁２" localSheetId="7">[156]細目!$K$204</definedName>
    <definedName name="工場内部壁２">[157]細目!$K$204</definedName>
    <definedName name="工場内部天井１" localSheetId="7">[156]細目!$G$273</definedName>
    <definedName name="工場内部天井１">[157]細目!$G$273</definedName>
    <definedName name="工場内部天井２" localSheetId="7">[156]細目!$K$273</definedName>
    <definedName name="工場内部天井２">[157]細目!$K$273</definedName>
    <definedName name="工場内部天井ドル" localSheetId="7">[156]細目!$S$273</definedName>
    <definedName name="工場内部天井ドル">[157]細目!$S$273</definedName>
    <definedName name="工場内部床１" localSheetId="7">[156]細目!$G$184</definedName>
    <definedName name="工場内部床１">[157]細目!$G$184</definedName>
    <definedName name="工場内部床２" localSheetId="7">[156]細目!$K$184</definedName>
    <definedName name="工場内部床２">[157]細目!$K$184</definedName>
    <definedName name="工場内部建具１" localSheetId="7">[156]細目!$G$260</definedName>
    <definedName name="工場内部建具１">[157]細目!$G$260</definedName>
    <definedName name="工場内部建具２" localSheetId="7">[156]細目!$K$260</definedName>
    <definedName name="工場内部建具２">[157]細目!$K$260</definedName>
    <definedName name="工場内部建具ドル" localSheetId="7">[156]細目!$S$260</definedName>
    <definedName name="工場内部建具ドル">[157]細目!$S$260</definedName>
    <definedName name="工場内部雑１" localSheetId="7">[156]細目!$G$314</definedName>
    <definedName name="工場内部雑１">[157]細目!$G$314</definedName>
    <definedName name="工場内部雑2" localSheetId="7">[156]細目!$K$314</definedName>
    <definedName name="工場内部雑2">[157]細目!$K$314</definedName>
    <definedName name="工場土工事１" localSheetId="7">[156]細目!$G$18</definedName>
    <definedName name="工場土工事１">[157]細目!$G$18</definedName>
    <definedName name="工場土工事２" localSheetId="7">[156]細目!$K$18</definedName>
    <definedName name="工場土工事２">[157]細目!$K$18</definedName>
    <definedName name="工場外壁１" localSheetId="7">[156]細目!$G$105</definedName>
    <definedName name="工場外壁１">[157]細目!$G$105</definedName>
    <definedName name="工場外壁２" localSheetId="7">[156]細目!$K$105</definedName>
    <definedName name="工場外壁２">[157]細目!$K$105</definedName>
    <definedName name="工場外部建具１" localSheetId="7">[156]細目!$G$167</definedName>
    <definedName name="工場外部建具１">[157]細目!$G$167</definedName>
    <definedName name="工場外部建具２" localSheetId="7">[156]細目!$K$167</definedName>
    <definedName name="工場外部建具２">[157]細目!$K$167</definedName>
    <definedName name="工場外部建具ドル" localSheetId="7">[156]細目!$S$167</definedName>
    <definedName name="工場外部建具ドル">[157]細目!$S$167</definedName>
    <definedName name="工場外部雑１" localSheetId="7">[156]細目!$G$176</definedName>
    <definedName name="工場外部雑１">[157]細目!$G$176</definedName>
    <definedName name="工場外部雑２" localSheetId="7">[156]細目!$K$176</definedName>
    <definedName name="工場外部雑２">[157]細目!$K$176</definedName>
    <definedName name="工場屋根１" localSheetId="7">[156]細目!$G$95</definedName>
    <definedName name="工場屋根１">[157]細目!$G$95</definedName>
    <definedName name="工場屋根２" localSheetId="7">[156]細目!$K$95</definedName>
    <definedName name="工場屋根２">[157]細目!$K$95</definedName>
    <definedName name="工場屋根ドル" localSheetId="7">[156]細目!$S$95</definedName>
    <definedName name="工場屋根ドル">[157]細目!$S$95</definedName>
    <definedName name="工場躯体１" localSheetId="7">[156]細目!$G$65</definedName>
    <definedName name="工場躯体１">[157]細目!$G$65</definedName>
    <definedName name="工場躯体２" localSheetId="7">[156]細目!$K$65</definedName>
    <definedName name="工場躯体２">[157]細目!$K$65</definedName>
    <definedName name="掛率">NA()</definedName>
    <definedName name="管理内部天井１" localSheetId="7">[156]細目!$G$563</definedName>
    <definedName name="管理内部天井１">[157]細目!$G$563</definedName>
    <definedName name="管理内部天井２" localSheetId="7">[156]細目!$K$563</definedName>
    <definedName name="管理内部天井２">[157]細目!$K$563</definedName>
    <definedName name="管理内部床１" localSheetId="7">[156]細目!$G$486</definedName>
    <definedName name="管理内部床１">[157]細目!$G$486</definedName>
    <definedName name="管理内部床２" localSheetId="7">[156]細目!$K$486</definedName>
    <definedName name="管理内部床２">[157]細目!$K$486</definedName>
    <definedName name="管理内部建具１" localSheetId="7">[156]細目!$G$549</definedName>
    <definedName name="管理内部建具１">[157]細目!$G$549</definedName>
    <definedName name="管理内部建具２" localSheetId="7">[156]細目!$K$549</definedName>
    <definedName name="管理内部建具２">[157]細目!$K$549</definedName>
    <definedName name="管理内部建具ドル" localSheetId="7">[156]細目!$S$549</definedName>
    <definedName name="管理内部建具ドル">[157]細目!$S$549</definedName>
    <definedName name="管理内部雑１" localSheetId="7">[156]細目!$G$584</definedName>
    <definedName name="管理内部雑１">[157]細目!$G$584</definedName>
    <definedName name="管理内部雑２" localSheetId="7">[156]細目!$K$584</definedName>
    <definedName name="管理内部雑２">[157]細目!$K$584</definedName>
    <definedName name="管理土工事１" localSheetId="7">[156]細目!$G$355</definedName>
    <definedName name="管理土工事１">[157]細目!$G$355</definedName>
    <definedName name="管理土工事２" localSheetId="7">[156]細目!$K$355</definedName>
    <definedName name="管理土工事２">[157]細目!$K$355</definedName>
    <definedName name="管理外壁１" localSheetId="7">[156]細目!$G$426</definedName>
    <definedName name="管理外壁１">[157]細目!$G$426</definedName>
    <definedName name="管理外壁２" localSheetId="7">[156]細目!$K$426</definedName>
    <definedName name="管理外壁２">[157]細目!$K$426</definedName>
    <definedName name="管理外部建具１" localSheetId="7">[156]細目!$G$452</definedName>
    <definedName name="管理外部建具１">[157]細目!$G$452</definedName>
    <definedName name="管理外部建具２" localSheetId="7">[156]細目!$K$452</definedName>
    <definedName name="管理外部建具２">[157]細目!$K$452</definedName>
    <definedName name="管理外部建具ドル" localSheetId="7">[156]細目!$S$452</definedName>
    <definedName name="管理外部建具ドル">[157]細目!$S$452</definedName>
    <definedName name="管理外部雑１" localSheetId="7">[156]細目!$G$463</definedName>
    <definedName name="管理外部雑１">[157]細目!$G$463</definedName>
    <definedName name="管理外部雑２" localSheetId="7">[156]細目!$K$463</definedName>
    <definedName name="管理外部雑２">[157]細目!$K$463</definedName>
    <definedName name="管理屋根１" localSheetId="7">[156]細目!$G$416</definedName>
    <definedName name="管理屋根１">[157]細目!$G$416</definedName>
    <definedName name="管理屋根２" localSheetId="7">[156]細目!$K$416</definedName>
    <definedName name="管理屋根２">[157]細目!$K$416</definedName>
    <definedName name="管理躯体１" localSheetId="7">[156]細目!$G$395</definedName>
    <definedName name="管理躯体１">[157]細目!$G$395</definedName>
    <definedName name="管理躯体２" localSheetId="7">[156]細目!$K$395</definedName>
    <definedName name="管理躯体２">[157]細目!$K$395</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8" i="28" l="1"/>
  <c r="H37" i="36"/>
  <c r="G37" i="36"/>
  <c r="H36" i="36"/>
  <c r="G36" i="36"/>
  <c r="G37" i="26"/>
  <c r="H37" i="26"/>
  <c r="H36" i="26"/>
  <c r="G36" i="26"/>
  <c r="K577" i="28"/>
  <c r="L577" i="28" s="1"/>
  <c r="M577" i="28" s="1"/>
  <c r="I133" i="34"/>
  <c r="I131" i="34"/>
  <c r="I132" i="34"/>
  <c r="I129" i="34"/>
  <c r="I130" i="34"/>
  <c r="I128" i="34"/>
  <c r="I124" i="34"/>
  <c r="I125" i="34"/>
  <c r="I126" i="34"/>
  <c r="I123" i="34"/>
  <c r="I120" i="34"/>
  <c r="I121" i="34"/>
  <c r="I119" i="34"/>
  <c r="I107" i="34"/>
  <c r="I108" i="34" s="1"/>
  <c r="I76" i="34"/>
  <c r="I77" i="34" s="1"/>
  <c r="I52" i="34"/>
  <c r="I30" i="34"/>
  <c r="F5" i="34"/>
  <c r="I5" i="34" s="1"/>
  <c r="D717" i="28"/>
  <c r="I134" i="34" l="1"/>
  <c r="I139" i="34" s="1"/>
  <c r="I145" i="34" s="1"/>
  <c r="I147" i="34" s="1"/>
  <c r="I148" i="34" s="1"/>
  <c r="K662" i="28" s="1"/>
  <c r="N577" i="28"/>
  <c r="D30" i="32"/>
  <c r="D31" i="32"/>
  <c r="D32" i="32"/>
  <c r="D34" i="32"/>
  <c r="D35" i="32"/>
  <c r="D28" i="32"/>
  <c r="D27" i="32"/>
  <c r="D731" i="28"/>
  <c r="D722" i="28"/>
  <c r="D721" i="28"/>
  <c r="D720" i="28"/>
  <c r="D719" i="28"/>
  <c r="D718" i="28"/>
  <c r="D707" i="28"/>
  <c r="D714" i="28"/>
  <c r="D713" i="28"/>
  <c r="D710" i="28"/>
  <c r="D704" i="28"/>
  <c r="D701" i="28"/>
  <c r="D698" i="28"/>
  <c r="D671" i="28"/>
  <c r="D695" i="28"/>
  <c r="D694" i="28"/>
  <c r="D690" i="28"/>
  <c r="D688" i="28"/>
  <c r="D667" i="28"/>
  <c r="D666" i="28"/>
  <c r="D662" i="28"/>
  <c r="D658" i="28"/>
  <c r="D657" i="28"/>
  <c r="D654" i="28"/>
  <c r="D651" i="28"/>
  <c r="D648" i="28"/>
  <c r="D645" i="28"/>
  <c r="D644" i="28"/>
  <c r="B210" i="35"/>
  <c r="J209" i="35"/>
  <c r="J201" i="35"/>
  <c r="J200" i="35"/>
  <c r="J199" i="35"/>
  <c r="J196" i="35"/>
  <c r="J195" i="35"/>
  <c r="J194" i="35"/>
  <c r="J184" i="35"/>
  <c r="J185" i="35" s="1"/>
  <c r="J180" i="35"/>
  <c r="J179" i="35"/>
  <c r="J178" i="35"/>
  <c r="J168" i="35"/>
  <c r="J167" i="35"/>
  <c r="J166" i="35"/>
  <c r="J165" i="35"/>
  <c r="J164" i="35"/>
  <c r="J163" i="35"/>
  <c r="J162" i="35"/>
  <c r="J158" i="35"/>
  <c r="J157" i="35"/>
  <c r="J156" i="35"/>
  <c r="J155" i="35"/>
  <c r="J144" i="35"/>
  <c r="J145" i="35" s="1"/>
  <c r="J140" i="35"/>
  <c r="J139" i="35"/>
  <c r="J138" i="35"/>
  <c r="J127" i="35"/>
  <c r="J128" i="35" s="1"/>
  <c r="J123" i="35"/>
  <c r="J122" i="35"/>
  <c r="J121" i="35"/>
  <c r="J116" i="35"/>
  <c r="J117" i="35" s="1"/>
  <c r="K718" i="28" s="1"/>
  <c r="J108" i="35"/>
  <c r="J107" i="35"/>
  <c r="J106" i="35"/>
  <c r="J105" i="35"/>
  <c r="J102" i="35"/>
  <c r="J101" i="35"/>
  <c r="J100" i="35"/>
  <c r="I91" i="35"/>
  <c r="J91" i="35" s="1"/>
  <c r="J89" i="35"/>
  <c r="J86" i="35"/>
  <c r="J87" i="35" s="1"/>
  <c r="J76" i="35"/>
  <c r="J77" i="35" s="1"/>
  <c r="J78" i="35" s="1"/>
  <c r="J67" i="35"/>
  <c r="J66" i="35"/>
  <c r="J65" i="35"/>
  <c r="J63" i="35"/>
  <c r="J62" i="35"/>
  <c r="J61" i="35"/>
  <c r="J52" i="35"/>
  <c r="J51" i="35"/>
  <c r="J50" i="35"/>
  <c r="J49" i="35"/>
  <c r="J46" i="35"/>
  <c r="J45" i="35"/>
  <c r="J38" i="35"/>
  <c r="J39" i="35" s="1"/>
  <c r="J30" i="35"/>
  <c r="J31" i="35" s="1"/>
  <c r="J27" i="35"/>
  <c r="J26" i="35"/>
  <c r="J19" i="35"/>
  <c r="J20" i="35" s="1"/>
  <c r="J11" i="35"/>
  <c r="J9" i="35"/>
  <c r="J6" i="35"/>
  <c r="J5" i="35"/>
  <c r="C233" i="34"/>
  <c r="I230" i="34"/>
  <c r="C230" i="34"/>
  <c r="I228" i="34"/>
  <c r="C228" i="34"/>
  <c r="I227" i="34"/>
  <c r="I226" i="34"/>
  <c r="I225" i="34"/>
  <c r="I224" i="34"/>
  <c r="I222" i="34"/>
  <c r="D221" i="34"/>
  <c r="I221" i="34" s="1"/>
  <c r="G219" i="34"/>
  <c r="D223" i="34" s="1"/>
  <c r="I223" i="34" s="1"/>
  <c r="G217" i="34"/>
  <c r="G215" i="34"/>
  <c r="H213" i="34"/>
  <c r="D207" i="34"/>
  <c r="C207" i="34"/>
  <c r="D205" i="34"/>
  <c r="C205" i="34"/>
  <c r="I204" i="34"/>
  <c r="F205" i="34" s="1"/>
  <c r="D198" i="34"/>
  <c r="C198" i="34"/>
  <c r="I197" i="34"/>
  <c r="D192" i="34"/>
  <c r="C192" i="34"/>
  <c r="F191" i="34"/>
  <c r="I191" i="34" s="1"/>
  <c r="D186" i="34"/>
  <c r="C186" i="34"/>
  <c r="I185" i="34"/>
  <c r="F186" i="34" s="1"/>
  <c r="O180" i="34"/>
  <c r="N180" i="34"/>
  <c r="D180" i="34"/>
  <c r="C180" i="34"/>
  <c r="O177" i="34"/>
  <c r="N177" i="34"/>
  <c r="D177" i="34"/>
  <c r="C177" i="34"/>
  <c r="Q176" i="34"/>
  <c r="F176" i="34"/>
  <c r="Q175" i="34"/>
  <c r="F175" i="34"/>
  <c r="Q174" i="34"/>
  <c r="T174" i="34" s="1"/>
  <c r="F174" i="34"/>
  <c r="I174" i="34" s="1"/>
  <c r="Q173" i="34"/>
  <c r="F173" i="34"/>
  <c r="Q172" i="34"/>
  <c r="F172" i="34"/>
  <c r="Q168" i="34"/>
  <c r="F168" i="34"/>
  <c r="Q167" i="34"/>
  <c r="F167" i="34"/>
  <c r="S165" i="34"/>
  <c r="O173" i="34" s="1"/>
  <c r="T173" i="34" s="1"/>
  <c r="H165" i="34"/>
  <c r="D173" i="34" s="1"/>
  <c r="S164" i="34"/>
  <c r="H164" i="34"/>
  <c r="O163" i="34"/>
  <c r="D162" i="34"/>
  <c r="D157" i="34"/>
  <c r="C157" i="34"/>
  <c r="D155" i="34"/>
  <c r="I155" i="34" s="1"/>
  <c r="C155" i="34"/>
  <c r="I154" i="34"/>
  <c r="C110" i="34"/>
  <c r="F108" i="34"/>
  <c r="E108" i="34"/>
  <c r="C108" i="34"/>
  <c r="H107" i="34"/>
  <c r="H108" i="34" s="1"/>
  <c r="G107" i="34"/>
  <c r="G108" i="34" s="1"/>
  <c r="F107" i="34"/>
  <c r="D101" i="34"/>
  <c r="C101" i="34"/>
  <c r="F100" i="34"/>
  <c r="I100" i="34" s="1"/>
  <c r="F99" i="34"/>
  <c r="I99" i="34" s="1"/>
  <c r="D98" i="34"/>
  <c r="C98" i="34"/>
  <c r="F97" i="34"/>
  <c r="I97" i="34" s="1"/>
  <c r="F96" i="34"/>
  <c r="I96" i="34" s="1"/>
  <c r="F95" i="34"/>
  <c r="F93" i="34"/>
  <c r="I93" i="34" s="1"/>
  <c r="F92" i="34"/>
  <c r="I92" i="34" s="1"/>
  <c r="F91" i="34"/>
  <c r="I91" i="34" s="1"/>
  <c r="F90" i="34"/>
  <c r="I90" i="34" s="1"/>
  <c r="F89" i="34"/>
  <c r="I89" i="34" s="1"/>
  <c r="C79" i="34"/>
  <c r="E77" i="34"/>
  <c r="D77" i="34"/>
  <c r="C77" i="34"/>
  <c r="H76" i="34"/>
  <c r="H77" i="34" s="1"/>
  <c r="G76" i="34"/>
  <c r="G77" i="34" s="1"/>
  <c r="F76" i="34"/>
  <c r="F77" i="34" s="1"/>
  <c r="D70" i="34"/>
  <c r="C70" i="34"/>
  <c r="F69" i="34"/>
  <c r="I69" i="34" s="1"/>
  <c r="F68" i="34"/>
  <c r="I68" i="34" s="1"/>
  <c r="F67" i="34"/>
  <c r="I67" i="34" s="1"/>
  <c r="F65" i="34"/>
  <c r="I65" i="34" s="1"/>
  <c r="F64" i="34"/>
  <c r="I64" i="34" s="1"/>
  <c r="F63" i="34"/>
  <c r="I63" i="34" s="1"/>
  <c r="F62" i="34"/>
  <c r="I62" i="34" s="1"/>
  <c r="F61" i="34"/>
  <c r="I61" i="34" s="1"/>
  <c r="D53" i="34"/>
  <c r="C53" i="34"/>
  <c r="D47" i="34"/>
  <c r="C47" i="34"/>
  <c r="D45" i="34"/>
  <c r="C45" i="34"/>
  <c r="F44" i="34"/>
  <c r="I44" i="34" s="1"/>
  <c r="F43" i="34"/>
  <c r="D41" i="34"/>
  <c r="C41" i="34"/>
  <c r="F40" i="34"/>
  <c r="D34" i="34"/>
  <c r="C34" i="34"/>
  <c r="D31" i="34"/>
  <c r="C31" i="34"/>
  <c r="D25" i="34"/>
  <c r="C25" i="34"/>
  <c r="D23" i="34"/>
  <c r="C23" i="34"/>
  <c r="F22" i="34"/>
  <c r="I22" i="34" s="1"/>
  <c r="D15" i="34"/>
  <c r="C15" i="34"/>
  <c r="D12" i="34"/>
  <c r="C12" i="34"/>
  <c r="I11" i="34"/>
  <c r="H11" i="34"/>
  <c r="C11" i="34"/>
  <c r="I10" i="34"/>
  <c r="H10" i="34"/>
  <c r="I9" i="34"/>
  <c r="H9" i="34"/>
  <c r="I8" i="34"/>
  <c r="H8" i="34"/>
  <c r="H7" i="34"/>
  <c r="F7" i="34"/>
  <c r="I7" i="34" s="1"/>
  <c r="H6" i="34"/>
  <c r="F6" i="34"/>
  <c r="I6" i="34" s="1"/>
  <c r="H5" i="34"/>
  <c r="I205" i="34" l="1"/>
  <c r="I206" i="34" s="1"/>
  <c r="F207" i="34" s="1"/>
  <c r="I207" i="34" s="1"/>
  <c r="I208" i="34" s="1"/>
  <c r="I209" i="34" s="1"/>
  <c r="K667" i="28" s="1"/>
  <c r="F169" i="34"/>
  <c r="H169" i="34" s="1"/>
  <c r="D172" i="34" s="1"/>
  <c r="I172" i="34" s="1"/>
  <c r="J12" i="35"/>
  <c r="F12" i="34"/>
  <c r="I12" i="34" s="1"/>
  <c r="F13" i="34" s="1"/>
  <c r="I43" i="34"/>
  <c r="F45" i="34" s="1"/>
  <c r="I45" i="34" s="1"/>
  <c r="J47" i="35"/>
  <c r="J54" i="35" s="1"/>
  <c r="J55" i="35" s="1"/>
  <c r="J56" i="35" s="1"/>
  <c r="J57" i="35" s="1"/>
  <c r="K710" i="28" s="1"/>
  <c r="J181" i="35"/>
  <c r="J182" i="35" s="1"/>
  <c r="J186" i="35" s="1"/>
  <c r="J187" i="35" s="1"/>
  <c r="J188" i="35" s="1"/>
  <c r="J189" i="35" s="1"/>
  <c r="K721" i="28" s="1"/>
  <c r="J197" i="35"/>
  <c r="I95" i="34"/>
  <c r="F98" i="34" s="1"/>
  <c r="I98" i="34" s="1"/>
  <c r="I40" i="34"/>
  <c r="F41" i="34" s="1"/>
  <c r="I41" i="34" s="1"/>
  <c r="J53" i="35"/>
  <c r="G218" i="34"/>
  <c r="J103" i="35"/>
  <c r="J141" i="35"/>
  <c r="J142" i="35" s="1"/>
  <c r="J146" i="35" s="1"/>
  <c r="J147" i="35" s="1"/>
  <c r="J148" i="35" s="1"/>
  <c r="J149" i="35" s="1"/>
  <c r="J68" i="35"/>
  <c r="F101" i="34"/>
  <c r="I101" i="34" s="1"/>
  <c r="F70" i="34"/>
  <c r="I70" i="34" s="1"/>
  <c r="J28" i="35"/>
  <c r="J32" i="35" s="1"/>
  <c r="J33" i="35" s="1"/>
  <c r="J34" i="35" s="1"/>
  <c r="J35" i="35" s="1"/>
  <c r="K704" i="28" s="1"/>
  <c r="J202" i="35"/>
  <c r="J203" i="35" s="1"/>
  <c r="J7" i="35"/>
  <c r="J13" i="35" s="1"/>
  <c r="J14" i="35" s="1"/>
  <c r="J15" i="35" s="1"/>
  <c r="J16" i="35" s="1"/>
  <c r="K698" i="28" s="1"/>
  <c r="J124" i="35"/>
  <c r="J125" i="35" s="1"/>
  <c r="J129" i="35" s="1"/>
  <c r="J130" i="35" s="1"/>
  <c r="J131" i="35" s="1"/>
  <c r="J132" i="35" s="1"/>
  <c r="Q169" i="34"/>
  <c r="S169" i="34" s="1"/>
  <c r="O172" i="34" s="1"/>
  <c r="T172" i="34" s="1"/>
  <c r="I156" i="34"/>
  <c r="F157" i="34" s="1"/>
  <c r="I157" i="34" s="1"/>
  <c r="I186" i="34"/>
  <c r="I187" i="34" s="1"/>
  <c r="I188" i="34" s="1"/>
  <c r="K690" i="28" s="1"/>
  <c r="J159" i="35"/>
  <c r="J160" i="35" s="1"/>
  <c r="J64" i="35"/>
  <c r="J69" i="35" s="1"/>
  <c r="J70" i="35" s="1"/>
  <c r="I173" i="34"/>
  <c r="J90" i="35"/>
  <c r="J93" i="35" s="1"/>
  <c r="J109" i="35"/>
  <c r="J169" i="35"/>
  <c r="J170" i="35" s="1"/>
  <c r="J79" i="35"/>
  <c r="J80" i="35" s="1"/>
  <c r="J81" i="35" s="1"/>
  <c r="K713" i="28" s="1"/>
  <c r="J40" i="35"/>
  <c r="J41" i="35" s="1"/>
  <c r="J21" i="35"/>
  <c r="J22" i="35" s="1"/>
  <c r="K701" i="28" s="1"/>
  <c r="E210" i="35"/>
  <c r="J210" i="35" s="1"/>
  <c r="J211" i="35" s="1"/>
  <c r="J212" i="35" s="1"/>
  <c r="K731" i="28" s="1"/>
  <c r="F192" i="34"/>
  <c r="I192" i="34" s="1"/>
  <c r="I193" i="34" s="1"/>
  <c r="I194" i="34" s="1"/>
  <c r="K694" i="28" s="1"/>
  <c r="D229" i="34"/>
  <c r="I229" i="34" s="1"/>
  <c r="I232" i="34" s="1"/>
  <c r="F198" i="34"/>
  <c r="I198" i="34" s="1"/>
  <c r="I199" i="34" s="1"/>
  <c r="I200" i="34" s="1"/>
  <c r="K695" i="28" s="1"/>
  <c r="F53" i="34"/>
  <c r="F23" i="34"/>
  <c r="I23" i="34" s="1"/>
  <c r="I24" i="34" s="1"/>
  <c r="F31" i="34"/>
  <c r="I31" i="34" s="1"/>
  <c r="I14" i="34" l="1"/>
  <c r="F15" i="34" s="1"/>
  <c r="H170" i="34"/>
  <c r="I46" i="34"/>
  <c r="F47" i="34" s="1"/>
  <c r="I32" i="34"/>
  <c r="I33" i="34" s="1"/>
  <c r="F34" i="34" s="1"/>
  <c r="I53" i="34"/>
  <c r="I54" i="34" s="1"/>
  <c r="I55" i="34" s="1"/>
  <c r="K657" i="28" s="1"/>
  <c r="F71" i="34"/>
  <c r="I71" i="34" s="1"/>
  <c r="I72" i="34" s="1"/>
  <c r="F75" i="34" s="1"/>
  <c r="J71" i="35"/>
  <c r="J72" i="35" s="1"/>
  <c r="K714" i="28" s="1"/>
  <c r="J110" i="35"/>
  <c r="J111" i="35" s="1"/>
  <c r="J112" i="35" s="1"/>
  <c r="J113" i="35" s="1"/>
  <c r="K717" i="28" s="1"/>
  <c r="S170" i="34"/>
  <c r="O175" i="34" s="1"/>
  <c r="T175" i="34" s="1"/>
  <c r="I158" i="34"/>
  <c r="I159" i="34" s="1"/>
  <c r="K666" i="28" s="1"/>
  <c r="J92" i="35"/>
  <c r="J94" i="35" s="1"/>
  <c r="J95" i="35" s="1"/>
  <c r="K707" i="28" s="1"/>
  <c r="J171" i="35"/>
  <c r="J172" i="35" s="1"/>
  <c r="J173" i="35" s="1"/>
  <c r="J174" i="35" s="1"/>
  <c r="J204" i="35"/>
  <c r="J205" i="35" s="1"/>
  <c r="J206" i="35" s="1"/>
  <c r="K722" i="28" s="1"/>
  <c r="F233" i="34"/>
  <c r="I233" i="34" s="1"/>
  <c r="I234" i="34" s="1"/>
  <c r="I235" i="34" s="1"/>
  <c r="I236" i="34" s="1"/>
  <c r="K671" i="28" s="1"/>
  <c r="F25" i="34"/>
  <c r="F102" i="34"/>
  <c r="I102" i="34" s="1"/>
  <c r="I103" i="34" s="1"/>
  <c r="D175" i="34"/>
  <c r="I175" i="34" s="1"/>
  <c r="D176" i="34"/>
  <c r="I176" i="34" s="1"/>
  <c r="O176" i="34" l="1"/>
  <c r="T176" i="34" s="1"/>
  <c r="E75" i="34"/>
  <c r="E78" i="34" s="1"/>
  <c r="E79" i="34" s="1"/>
  <c r="E80" i="34" s="1"/>
  <c r="E81" i="34" s="1"/>
  <c r="E82" i="34" s="1"/>
  <c r="D75" i="34"/>
  <c r="D78" i="34" s="1"/>
  <c r="D79" i="34" s="1"/>
  <c r="D80" i="34" s="1"/>
  <c r="D81" i="34" s="1"/>
  <c r="D82" i="34" s="1"/>
  <c r="I25" i="34"/>
  <c r="I26" i="34" s="1"/>
  <c r="I27" i="34" s="1"/>
  <c r="K645" i="28" s="1"/>
  <c r="I34" i="34"/>
  <c r="I35" i="34" s="1"/>
  <c r="I36" i="34" s="1"/>
  <c r="K648" i="28" s="1"/>
  <c r="I15" i="34"/>
  <c r="I16" i="34" s="1"/>
  <c r="I17" i="34" s="1"/>
  <c r="I18" i="34" s="1"/>
  <c r="K644" i="28" s="1"/>
  <c r="D106" i="34"/>
  <c r="E106" i="34" s="1"/>
  <c r="I47" i="34"/>
  <c r="I48" i="34" s="1"/>
  <c r="I49" i="34" s="1"/>
  <c r="K651" i="28" s="1"/>
  <c r="J150" i="35"/>
  <c r="J151" i="35" s="1"/>
  <c r="K720" i="28" s="1"/>
  <c r="J133" i="35"/>
  <c r="J134" i="35" s="1"/>
  <c r="K719" i="28" s="1"/>
  <c r="Q177" i="34"/>
  <c r="T177" i="34" s="1"/>
  <c r="T178" i="34" s="1"/>
  <c r="T179" i="34" s="1"/>
  <c r="F177" i="34"/>
  <c r="I177" i="34" s="1"/>
  <c r="I178" i="34" s="1"/>
  <c r="I179" i="34" s="1"/>
  <c r="F78" i="34"/>
  <c r="G75" i="34"/>
  <c r="D109" i="34" l="1"/>
  <c r="D110" i="34" s="1"/>
  <c r="D111" i="34" s="1"/>
  <c r="D112" i="34" s="1"/>
  <c r="D113" i="34" s="1"/>
  <c r="Q180" i="34"/>
  <c r="T180" i="34" s="1"/>
  <c r="T181" i="34" s="1"/>
  <c r="T182" i="34" s="1"/>
  <c r="G78" i="34"/>
  <c r="H75" i="34"/>
  <c r="I75" i="34" s="1"/>
  <c r="F79" i="34"/>
  <c r="F80" i="34" s="1"/>
  <c r="F81" i="34" s="1"/>
  <c r="F82" i="34" s="1"/>
  <c r="E109" i="34"/>
  <c r="F106" i="34"/>
  <c r="F180" i="34"/>
  <c r="I180" i="34" s="1"/>
  <c r="I181" i="34" s="1"/>
  <c r="I182" i="34" l="1"/>
  <c r="K688" i="28" s="1"/>
  <c r="G79" i="34"/>
  <c r="G80" i="34" s="1"/>
  <c r="G81" i="34" s="1"/>
  <c r="G82" i="34" s="1"/>
  <c r="F109" i="34"/>
  <c r="G106" i="34"/>
  <c r="E110" i="34"/>
  <c r="E111" i="34" s="1"/>
  <c r="E112" i="34" s="1"/>
  <c r="E113" i="34" s="1"/>
  <c r="H78" i="34"/>
  <c r="I78" i="34"/>
  <c r="I79" i="34" l="1"/>
  <c r="I80" i="34" s="1"/>
  <c r="I81" i="34" s="1"/>
  <c r="I82" i="34" s="1"/>
  <c r="K654" i="28" s="1"/>
  <c r="H79" i="34"/>
  <c r="H80" i="34" s="1"/>
  <c r="H81" i="34" s="1"/>
  <c r="H82" i="34" s="1"/>
  <c r="H106" i="34"/>
  <c r="I106" i="34" s="1"/>
  <c r="G109" i="34"/>
  <c r="F110" i="34"/>
  <c r="F111" i="34" s="1"/>
  <c r="F112" i="34" s="1"/>
  <c r="F113" i="34" s="1"/>
  <c r="G110" i="34" l="1"/>
  <c r="G111" i="34" s="1"/>
  <c r="G112" i="34" s="1"/>
  <c r="G113" i="34" s="1"/>
  <c r="I109" i="34"/>
  <c r="I110" i="34" s="1"/>
  <c r="H109" i="34"/>
  <c r="I111" i="34" l="1"/>
  <c r="H110" i="34"/>
  <c r="H111" i="34" s="1"/>
  <c r="H112" i="34" s="1"/>
  <c r="H113" i="34" s="1"/>
  <c r="I112" i="34" l="1"/>
  <c r="I113" i="34" s="1"/>
  <c r="K658" i="28" s="1"/>
  <c r="H36" i="32"/>
  <c r="G36" i="32"/>
  <c r="R14" i="28"/>
  <c r="R15" i="28"/>
  <c r="R16" i="28"/>
  <c r="R17" i="28"/>
  <c r="R18" i="28"/>
  <c r="R19" i="28"/>
  <c r="R20" i="28"/>
  <c r="I388" i="28"/>
  <c r="L695" i="28"/>
  <c r="E21" i="26" l="1"/>
  <c r="E21" i="32" s="1"/>
  <c r="E21" i="36"/>
  <c r="E22" i="26"/>
  <c r="E22" i="32" s="1"/>
  <c r="E22" i="36"/>
  <c r="E18" i="26"/>
  <c r="E18" i="32" s="1"/>
  <c r="E18" i="36"/>
  <c r="E20" i="26"/>
  <c r="E20" i="32" s="1"/>
  <c r="E20" i="36"/>
  <c r="E17" i="26"/>
  <c r="E17" i="32" s="1"/>
  <c r="E17" i="36"/>
  <c r="E19" i="26"/>
  <c r="E19" i="32" s="1"/>
  <c r="E19" i="36"/>
  <c r="E16" i="26"/>
  <c r="E16" i="32" s="1"/>
  <c r="E16" i="36"/>
  <c r="H753" i="28"/>
  <c r="L751" i="28"/>
  <c r="N751" i="28" s="1"/>
  <c r="L750" i="28"/>
  <c r="N750" i="28" s="1"/>
  <c r="L749" i="28"/>
  <c r="N749" i="28" s="1"/>
  <c r="L748" i="28"/>
  <c r="N748" i="28" s="1"/>
  <c r="L747" i="28"/>
  <c r="N747" i="28" s="1"/>
  <c r="J747" i="28"/>
  <c r="L746" i="28"/>
  <c r="N746" i="28" s="1"/>
  <c r="J746" i="28"/>
  <c r="L745" i="28"/>
  <c r="N745" i="28" s="1"/>
  <c r="J745" i="28"/>
  <c r="L744" i="28"/>
  <c r="N744" i="28" s="1"/>
  <c r="J744" i="28"/>
  <c r="L743" i="28"/>
  <c r="J743" i="28"/>
  <c r="L742" i="28"/>
  <c r="J742" i="28"/>
  <c r="L739" i="28"/>
  <c r="N739" i="28" s="1"/>
  <c r="L738" i="28"/>
  <c r="N738" i="28" s="1"/>
  <c r="L737" i="28"/>
  <c r="N737" i="28" s="1"/>
  <c r="L736" i="28"/>
  <c r="N736" i="28" s="1"/>
  <c r="L735" i="28"/>
  <c r="L731" i="28"/>
  <c r="L728" i="28"/>
  <c r="N728" i="28" s="1"/>
  <c r="L727" i="28"/>
  <c r="N727" i="28" s="1"/>
  <c r="L726" i="28"/>
  <c r="N726" i="28" s="1"/>
  <c r="L725" i="28"/>
  <c r="N725" i="28" s="1"/>
  <c r="L722" i="28"/>
  <c r="N722" i="28" s="1"/>
  <c r="L721" i="28"/>
  <c r="N721" i="28" s="1"/>
  <c r="L720" i="28"/>
  <c r="N720" i="28" s="1"/>
  <c r="L719" i="28"/>
  <c r="N719" i="28" s="1"/>
  <c r="L718" i="28"/>
  <c r="N718" i="28" s="1"/>
  <c r="L717" i="28"/>
  <c r="N717" i="28" s="1"/>
  <c r="L707" i="28"/>
  <c r="N707" i="28" s="1"/>
  <c r="L714" i="28"/>
  <c r="N714" i="28" s="1"/>
  <c r="L713" i="28"/>
  <c r="N713" i="28" s="1"/>
  <c r="L710" i="28"/>
  <c r="N710" i="28" s="1"/>
  <c r="L704" i="28"/>
  <c r="N704" i="28" s="1"/>
  <c r="L701" i="28"/>
  <c r="L698" i="28"/>
  <c r="N695" i="28"/>
  <c r="L694" i="28"/>
  <c r="S16" i="28" s="1"/>
  <c r="F18" i="36" s="1"/>
  <c r="L690" i="28"/>
  <c r="N690" i="28" s="1"/>
  <c r="L689" i="28"/>
  <c r="N689" i="28" s="1"/>
  <c r="I688" i="28"/>
  <c r="L688" i="28" s="1"/>
  <c r="L687" i="28"/>
  <c r="N687" i="28" s="1"/>
  <c r="S686" i="28"/>
  <c r="L686" i="28"/>
  <c r="N686" i="28" s="1"/>
  <c r="L685" i="28"/>
  <c r="N685" i="28" s="1"/>
  <c r="L684" i="28"/>
  <c r="N684" i="28" s="1"/>
  <c r="L683" i="28"/>
  <c r="N683" i="28" s="1"/>
  <c r="L682" i="28"/>
  <c r="N682" i="28" s="1"/>
  <c r="L681" i="28"/>
  <c r="N681" i="28" s="1"/>
  <c r="L680" i="28"/>
  <c r="N680" i="28" s="1"/>
  <c r="L679" i="28"/>
  <c r="N679" i="28" s="1"/>
  <c r="L678" i="28"/>
  <c r="N678" i="28" s="1"/>
  <c r="L677" i="28"/>
  <c r="N677" i="28" s="1"/>
  <c r="L676" i="28"/>
  <c r="N676" i="28" s="1"/>
  <c r="L675" i="28"/>
  <c r="N675" i="28" s="1"/>
  <c r="L674" i="28"/>
  <c r="N674" i="28" s="1"/>
  <c r="L673" i="28"/>
  <c r="N673" i="28" s="1"/>
  <c r="L672" i="28"/>
  <c r="N672" i="28" s="1"/>
  <c r="I671" i="28"/>
  <c r="L671" i="28" s="1"/>
  <c r="L670" i="28"/>
  <c r="N670" i="28" s="1"/>
  <c r="L669" i="28"/>
  <c r="N669" i="28" s="1"/>
  <c r="L668" i="28"/>
  <c r="N668" i="28" s="1"/>
  <c r="L667" i="28"/>
  <c r="N667" i="28" s="1"/>
  <c r="L666" i="28"/>
  <c r="N666" i="28" s="1"/>
  <c r="L665" i="28"/>
  <c r="N665" i="28" s="1"/>
  <c r="L662" i="28"/>
  <c r="M662" i="28" s="1"/>
  <c r="L661" i="28"/>
  <c r="N661" i="28" s="1"/>
  <c r="L658" i="28"/>
  <c r="N658" i="28" s="1"/>
  <c r="L657" i="28"/>
  <c r="N657" i="28" s="1"/>
  <c r="L654" i="28"/>
  <c r="N654" i="28" s="1"/>
  <c r="L651" i="28"/>
  <c r="L648" i="28"/>
  <c r="N648" i="28" s="1"/>
  <c r="L645" i="28"/>
  <c r="R644" i="28"/>
  <c r="S644" i="28" s="1"/>
  <c r="L644" i="28"/>
  <c r="L641" i="28"/>
  <c r="L640" i="28"/>
  <c r="N640" i="28" s="1"/>
  <c r="L639" i="28"/>
  <c r="N639" i="28" s="1"/>
  <c r="L638" i="28"/>
  <c r="N638" i="28" s="1"/>
  <c r="L637" i="28"/>
  <c r="L636" i="28"/>
  <c r="M636" i="28" s="1"/>
  <c r="L635" i="28"/>
  <c r="N635" i="28" s="1"/>
  <c r="L634" i="28"/>
  <c r="N634" i="28" s="1"/>
  <c r="L633" i="28"/>
  <c r="L632" i="28"/>
  <c r="N632" i="28" s="1"/>
  <c r="L631" i="28"/>
  <c r="N631" i="28" s="1"/>
  <c r="L630" i="28"/>
  <c r="N630" i="28" s="1"/>
  <c r="L629" i="28"/>
  <c r="L628" i="28"/>
  <c r="N628" i="28" s="1"/>
  <c r="L627" i="28"/>
  <c r="N627" i="28" s="1"/>
  <c r="L626" i="28"/>
  <c r="N626" i="28" s="1"/>
  <c r="L625" i="28"/>
  <c r="L624" i="28"/>
  <c r="N624" i="28" s="1"/>
  <c r="L623" i="28"/>
  <c r="B622" i="28"/>
  <c r="B620" i="28"/>
  <c r="B619" i="28"/>
  <c r="B617" i="28"/>
  <c r="K616" i="28"/>
  <c r="J616" i="28"/>
  <c r="I616" i="28"/>
  <c r="H616" i="28"/>
  <c r="B616" i="28"/>
  <c r="C616" i="28" s="1"/>
  <c r="B614" i="28"/>
  <c r="K613" i="28"/>
  <c r="J613" i="28"/>
  <c r="I613" i="28"/>
  <c r="H613" i="28"/>
  <c r="B613" i="28"/>
  <c r="C613" i="28" s="1"/>
  <c r="B611" i="28"/>
  <c r="K610" i="28"/>
  <c r="J610" i="28"/>
  <c r="I610" i="28"/>
  <c r="H610" i="28"/>
  <c r="B610" i="28"/>
  <c r="C610" i="28" s="1"/>
  <c r="B608" i="28"/>
  <c r="B607" i="28"/>
  <c r="K606" i="28"/>
  <c r="K607" i="28" s="1"/>
  <c r="L607" i="28" s="1"/>
  <c r="N607" i="28" s="1"/>
  <c r="J606" i="28"/>
  <c r="J607" i="28" s="1"/>
  <c r="I606" i="28"/>
  <c r="H606" i="28"/>
  <c r="B606" i="28"/>
  <c r="C606" i="28" s="1"/>
  <c r="B604" i="28"/>
  <c r="K603" i="28"/>
  <c r="J603" i="28"/>
  <c r="I603" i="28"/>
  <c r="H603" i="28"/>
  <c r="B603" i="28"/>
  <c r="C603" i="28" s="1"/>
  <c r="B601" i="28"/>
  <c r="K600" i="28"/>
  <c r="J600" i="28"/>
  <c r="I600" i="28"/>
  <c r="H600" i="28"/>
  <c r="B600" i="28"/>
  <c r="C600" i="28" s="1"/>
  <c r="B598" i="28"/>
  <c r="B597" i="28"/>
  <c r="K596" i="28"/>
  <c r="K597" i="28" s="1"/>
  <c r="L597" i="28" s="1"/>
  <c r="M597" i="28" s="1"/>
  <c r="J596" i="28"/>
  <c r="I596" i="28"/>
  <c r="H596" i="28"/>
  <c r="B596" i="28"/>
  <c r="C596" i="28" s="1"/>
  <c r="B594" i="28"/>
  <c r="B593" i="28"/>
  <c r="K592" i="28"/>
  <c r="K593" i="28" s="1"/>
  <c r="L593" i="28" s="1"/>
  <c r="J592" i="28"/>
  <c r="I592" i="28"/>
  <c r="H592" i="28"/>
  <c r="B592" i="28"/>
  <c r="C592" i="28" s="1"/>
  <c r="B590" i="28"/>
  <c r="B589" i="28"/>
  <c r="K588" i="28"/>
  <c r="K589" i="28" s="1"/>
  <c r="L589" i="28" s="1"/>
  <c r="J588" i="28"/>
  <c r="I588" i="28"/>
  <c r="H588" i="28"/>
  <c r="B588" i="28"/>
  <c r="C588" i="28" s="1"/>
  <c r="B586" i="28"/>
  <c r="B585" i="28"/>
  <c r="K584" i="28"/>
  <c r="K585" i="28" s="1"/>
  <c r="L585" i="28" s="1"/>
  <c r="J584" i="28"/>
  <c r="I584" i="28"/>
  <c r="H584" i="28"/>
  <c r="B584" i="28"/>
  <c r="C584" i="28" s="1"/>
  <c r="B582" i="28"/>
  <c r="C581" i="28"/>
  <c r="K580" i="28"/>
  <c r="K581" i="28" s="1"/>
  <c r="L581" i="28" s="1"/>
  <c r="N581" i="28" s="1"/>
  <c r="J580" i="28"/>
  <c r="I580" i="28"/>
  <c r="H580" i="28"/>
  <c r="B580" i="28"/>
  <c r="C580" i="28" s="1"/>
  <c r="B578" i="28"/>
  <c r="K576" i="28"/>
  <c r="J576" i="28"/>
  <c r="J577" i="28" s="1"/>
  <c r="I576" i="28"/>
  <c r="H576" i="28"/>
  <c r="B576" i="28"/>
  <c r="C576" i="28" s="1"/>
  <c r="B574" i="28"/>
  <c r="K573" i="28"/>
  <c r="J573" i="28"/>
  <c r="I573" i="28"/>
  <c r="H573" i="28"/>
  <c r="B573" i="28"/>
  <c r="C573" i="28" s="1"/>
  <c r="B571" i="28"/>
  <c r="K570" i="28"/>
  <c r="J570" i="28"/>
  <c r="I570" i="28"/>
  <c r="H570" i="28"/>
  <c r="B570" i="28"/>
  <c r="C570" i="28" s="1"/>
  <c r="B568" i="28"/>
  <c r="K567" i="28"/>
  <c r="L567" i="28" s="1"/>
  <c r="B567" i="28"/>
  <c r="K566" i="28"/>
  <c r="J566" i="28"/>
  <c r="I566" i="28"/>
  <c r="H566" i="28"/>
  <c r="B566" i="28"/>
  <c r="C566" i="28" s="1"/>
  <c r="B564" i="28"/>
  <c r="K563" i="28"/>
  <c r="L563" i="28" s="1"/>
  <c r="B563" i="28"/>
  <c r="K562" i="28"/>
  <c r="L562" i="28" s="1"/>
  <c r="J562" i="28"/>
  <c r="H562" i="28"/>
  <c r="B562" i="28"/>
  <c r="C562" i="28" s="1"/>
  <c r="B560" i="28"/>
  <c r="K559" i="28"/>
  <c r="J559" i="28"/>
  <c r="I559" i="28"/>
  <c r="H559" i="28"/>
  <c r="B559" i="28"/>
  <c r="C559" i="28" s="1"/>
  <c r="B558" i="28"/>
  <c r="B557" i="28"/>
  <c r="L556" i="28"/>
  <c r="N556" i="28" s="1"/>
  <c r="B556" i="28"/>
  <c r="K555" i="28"/>
  <c r="L555" i="28" s="1"/>
  <c r="J555" i="28"/>
  <c r="H555" i="28"/>
  <c r="B555" i="28"/>
  <c r="C555" i="28" s="1"/>
  <c r="B554" i="28"/>
  <c r="L553" i="28"/>
  <c r="N553" i="28" s="1"/>
  <c r="B553" i="28"/>
  <c r="K552" i="28"/>
  <c r="L552" i="28" s="1"/>
  <c r="J552" i="28"/>
  <c r="H552" i="28"/>
  <c r="B552" i="28"/>
  <c r="C552" i="28" s="1"/>
  <c r="B551" i="28"/>
  <c r="L549" i="28"/>
  <c r="N549" i="28" s="1"/>
  <c r="B549" i="28"/>
  <c r="K548" i="28"/>
  <c r="L548" i="28" s="1"/>
  <c r="J548" i="28"/>
  <c r="H548" i="28"/>
  <c r="B548" i="28"/>
  <c r="C548" i="28" s="1"/>
  <c r="K545" i="28"/>
  <c r="L545" i="28" s="1"/>
  <c r="J545" i="28"/>
  <c r="H545" i="28"/>
  <c r="B545" i="28"/>
  <c r="C545" i="28" s="1"/>
  <c r="B544" i="28"/>
  <c r="K542" i="28"/>
  <c r="L542" i="28" s="1"/>
  <c r="J542" i="28"/>
  <c r="H542" i="28"/>
  <c r="B542" i="28"/>
  <c r="C542" i="28" s="1"/>
  <c r="B541" i="28"/>
  <c r="L539" i="28"/>
  <c r="N539" i="28" s="1"/>
  <c r="B539" i="28"/>
  <c r="K538" i="28"/>
  <c r="L538" i="28" s="1"/>
  <c r="J538" i="28"/>
  <c r="H538" i="28"/>
  <c r="B538" i="28"/>
  <c r="C538" i="28" s="1"/>
  <c r="B537" i="28"/>
  <c r="K535" i="28"/>
  <c r="L535" i="28" s="1"/>
  <c r="J535" i="28"/>
  <c r="H535" i="28"/>
  <c r="B535" i="28"/>
  <c r="C535" i="28" s="1"/>
  <c r="B534" i="28"/>
  <c r="K532" i="28"/>
  <c r="L532" i="28" s="1"/>
  <c r="J532" i="28"/>
  <c r="H532" i="28"/>
  <c r="B532" i="28"/>
  <c r="C532" i="28" s="1"/>
  <c r="B530" i="28"/>
  <c r="K529" i="28"/>
  <c r="L529" i="28" s="1"/>
  <c r="J529" i="28"/>
  <c r="H529" i="28"/>
  <c r="B529" i="28"/>
  <c r="C529" i="28" s="1"/>
  <c r="B527" i="28"/>
  <c r="K526" i="28"/>
  <c r="L526" i="28" s="1"/>
  <c r="J526" i="28"/>
  <c r="H526" i="28"/>
  <c r="B526" i="28"/>
  <c r="C526" i="28" s="1"/>
  <c r="B524" i="28"/>
  <c r="L523" i="28"/>
  <c r="M523" i="28" s="1"/>
  <c r="B523" i="28"/>
  <c r="K522" i="28"/>
  <c r="L522" i="28" s="1"/>
  <c r="J522" i="28"/>
  <c r="H522" i="28"/>
  <c r="B522" i="28"/>
  <c r="C522" i="28" s="1"/>
  <c r="B520" i="28"/>
  <c r="K519" i="28"/>
  <c r="L519" i="28" s="1"/>
  <c r="J519" i="28"/>
  <c r="H519" i="28"/>
  <c r="B519" i="28"/>
  <c r="C519" i="28" s="1"/>
  <c r="B517" i="28"/>
  <c r="K516" i="28"/>
  <c r="L516" i="28" s="1"/>
  <c r="J516" i="28"/>
  <c r="H516" i="28"/>
  <c r="B516" i="28"/>
  <c r="C516" i="28" s="1"/>
  <c r="B514" i="28"/>
  <c r="K513" i="28"/>
  <c r="L513" i="28" s="1"/>
  <c r="J513" i="28"/>
  <c r="H513" i="28"/>
  <c r="B513" i="28"/>
  <c r="C513" i="28" s="1"/>
  <c r="B511" i="28"/>
  <c r="K510" i="28"/>
  <c r="L510" i="28" s="1"/>
  <c r="J510" i="28"/>
  <c r="H510" i="28"/>
  <c r="B510" i="28"/>
  <c r="C510" i="28" s="1"/>
  <c r="B508" i="28"/>
  <c r="L507" i="28"/>
  <c r="N507" i="28" s="1"/>
  <c r="B507" i="28"/>
  <c r="K506" i="28"/>
  <c r="L506" i="28" s="1"/>
  <c r="J506" i="28"/>
  <c r="H506" i="28"/>
  <c r="B506" i="28"/>
  <c r="C506" i="28" s="1"/>
  <c r="K503" i="28"/>
  <c r="L503" i="28" s="1"/>
  <c r="J503" i="28"/>
  <c r="H503" i="28"/>
  <c r="B503" i="28"/>
  <c r="C503" i="28" s="1"/>
  <c r="B501" i="28"/>
  <c r="L500" i="28"/>
  <c r="N500" i="28" s="1"/>
  <c r="B500" i="28"/>
  <c r="K499" i="28"/>
  <c r="L499" i="28" s="1"/>
  <c r="J499" i="28"/>
  <c r="H499" i="28"/>
  <c r="B499" i="28"/>
  <c r="C499" i="28" s="1"/>
  <c r="B497" i="28"/>
  <c r="L496" i="28"/>
  <c r="M496" i="28" s="1"/>
  <c r="B496" i="28"/>
  <c r="K495" i="28"/>
  <c r="L495" i="28" s="1"/>
  <c r="J495" i="28"/>
  <c r="H495" i="28"/>
  <c r="B495" i="28"/>
  <c r="C495" i="28" s="1"/>
  <c r="B493" i="28"/>
  <c r="K492" i="28"/>
  <c r="L492" i="28" s="1"/>
  <c r="J492" i="28"/>
  <c r="H492" i="28"/>
  <c r="B492" i="28"/>
  <c r="C492" i="28" s="1"/>
  <c r="B490" i="28"/>
  <c r="K489" i="28"/>
  <c r="L489" i="28" s="1"/>
  <c r="J489" i="28"/>
  <c r="H489" i="28"/>
  <c r="B489" i="28"/>
  <c r="C489" i="28" s="1"/>
  <c r="B487" i="28"/>
  <c r="K486" i="28"/>
  <c r="L486" i="28" s="1"/>
  <c r="J486" i="28"/>
  <c r="H486" i="28"/>
  <c r="B486" i="28"/>
  <c r="C486" i="28" s="1"/>
  <c r="B485" i="28"/>
  <c r="K484" i="28"/>
  <c r="L484" i="28" s="1"/>
  <c r="J484" i="28"/>
  <c r="H484" i="28"/>
  <c r="B484" i="28"/>
  <c r="C484" i="28" s="1"/>
  <c r="B482" i="28"/>
  <c r="K481" i="28"/>
  <c r="L481" i="28" s="1"/>
  <c r="J481" i="28"/>
  <c r="H481" i="28"/>
  <c r="B481" i="28"/>
  <c r="C481" i="28" s="1"/>
  <c r="B480" i="28"/>
  <c r="K479" i="28"/>
  <c r="L479" i="28" s="1"/>
  <c r="J479" i="28"/>
  <c r="H479" i="28"/>
  <c r="B479" i="28"/>
  <c r="C479" i="28" s="1"/>
  <c r="B477" i="28"/>
  <c r="K476" i="28"/>
  <c r="L476" i="28" s="1"/>
  <c r="J476" i="28"/>
  <c r="H476" i="28"/>
  <c r="B476" i="28"/>
  <c r="C476" i="28" s="1"/>
  <c r="B474" i="28"/>
  <c r="K473" i="28"/>
  <c r="L473" i="28" s="1"/>
  <c r="J473" i="28"/>
  <c r="H473" i="28"/>
  <c r="B473" i="28"/>
  <c r="C473" i="28" s="1"/>
  <c r="B471" i="28"/>
  <c r="K470" i="28"/>
  <c r="L470" i="28" s="1"/>
  <c r="J470" i="28"/>
  <c r="H470" i="28"/>
  <c r="B470" i="28"/>
  <c r="C470" i="28" s="1"/>
  <c r="B469" i="28"/>
  <c r="L468" i="28"/>
  <c r="N468" i="28" s="1"/>
  <c r="B468" i="28"/>
  <c r="K467" i="28"/>
  <c r="L467" i="28" s="1"/>
  <c r="J467" i="28"/>
  <c r="H467" i="28"/>
  <c r="B467" i="28"/>
  <c r="C467" i="28" s="1"/>
  <c r="B465" i="28"/>
  <c r="K464" i="28"/>
  <c r="L464" i="28" s="1"/>
  <c r="J464" i="28"/>
  <c r="H464" i="28"/>
  <c r="B464" i="28"/>
  <c r="C464" i="28" s="1"/>
  <c r="B462" i="28"/>
  <c r="K461" i="28"/>
  <c r="L461" i="28" s="1"/>
  <c r="J461" i="28"/>
  <c r="H461" i="28"/>
  <c r="B461" i="28"/>
  <c r="C461" i="28" s="1"/>
  <c r="B460" i="28"/>
  <c r="K459" i="28"/>
  <c r="L459" i="28" s="1"/>
  <c r="J459" i="28"/>
  <c r="H459" i="28"/>
  <c r="B459" i="28"/>
  <c r="C459" i="28" s="1"/>
  <c r="B457" i="28"/>
  <c r="L456" i="28"/>
  <c r="N456" i="28" s="1"/>
  <c r="B456" i="28"/>
  <c r="K455" i="28"/>
  <c r="L455" i="28" s="1"/>
  <c r="J455" i="28"/>
  <c r="H455" i="28"/>
  <c r="B455" i="28"/>
  <c r="C455" i="28" s="1"/>
  <c r="B454" i="28"/>
  <c r="B453" i="28"/>
  <c r="B451" i="28"/>
  <c r="K450" i="28"/>
  <c r="L450" i="28" s="1"/>
  <c r="J450" i="28"/>
  <c r="H450" i="28"/>
  <c r="B450" i="28"/>
  <c r="C450" i="28" s="1"/>
  <c r="B449" i="28"/>
  <c r="K447" i="28"/>
  <c r="J447" i="28"/>
  <c r="I447" i="28"/>
  <c r="H447" i="28"/>
  <c r="B447" i="28"/>
  <c r="C447" i="28" s="1"/>
  <c r="B445" i="28"/>
  <c r="K444" i="28"/>
  <c r="J444" i="28"/>
  <c r="I444" i="28"/>
  <c r="H444" i="28"/>
  <c r="B444" i="28"/>
  <c r="C444" i="28" s="1"/>
  <c r="B442" i="28"/>
  <c r="K441" i="28"/>
  <c r="J441" i="28"/>
  <c r="I441" i="28"/>
  <c r="H441" i="28"/>
  <c r="B441" i="28"/>
  <c r="C441" i="28" s="1"/>
  <c r="B439" i="28"/>
  <c r="K438" i="28"/>
  <c r="J438" i="28"/>
  <c r="I438" i="28"/>
  <c r="H438" i="28"/>
  <c r="B438" i="28"/>
  <c r="C438" i="28" s="1"/>
  <c r="B437" i="28"/>
  <c r="B436" i="28"/>
  <c r="B434" i="28"/>
  <c r="K433" i="28"/>
  <c r="J433" i="28"/>
  <c r="I433" i="28"/>
  <c r="H433" i="28"/>
  <c r="B433" i="28"/>
  <c r="C433" i="28" s="1"/>
  <c r="B431" i="28"/>
  <c r="K430" i="28"/>
  <c r="J430" i="28"/>
  <c r="I430" i="28"/>
  <c r="H430" i="28"/>
  <c r="B430" i="28"/>
  <c r="C430" i="28" s="1"/>
  <c r="B428" i="28"/>
  <c r="K427" i="28"/>
  <c r="J427" i="28"/>
  <c r="I427" i="28"/>
  <c r="H427" i="28"/>
  <c r="B427" i="28"/>
  <c r="C427" i="28" s="1"/>
  <c r="B425" i="28"/>
  <c r="K424" i="28"/>
  <c r="J424" i="28"/>
  <c r="I424" i="28"/>
  <c r="H424" i="28"/>
  <c r="B424" i="28"/>
  <c r="C424" i="28" s="1"/>
  <c r="B423" i="28"/>
  <c r="B422" i="28"/>
  <c r="B420" i="28"/>
  <c r="K419" i="28"/>
  <c r="J419" i="28"/>
  <c r="I419" i="28"/>
  <c r="H419" i="28"/>
  <c r="B419" i="28"/>
  <c r="C419" i="28" s="1"/>
  <c r="B418" i="28"/>
  <c r="K416" i="28"/>
  <c r="J416" i="28"/>
  <c r="I416" i="28"/>
  <c r="H416" i="28"/>
  <c r="B416" i="28"/>
  <c r="C416" i="28" s="1"/>
  <c r="B414" i="28"/>
  <c r="K413" i="28"/>
  <c r="J413" i="28"/>
  <c r="I413" i="28"/>
  <c r="H413" i="28"/>
  <c r="B413" i="28"/>
  <c r="C413" i="28" s="1"/>
  <c r="B412" i="28"/>
  <c r="L410" i="28"/>
  <c r="N410" i="28" s="1"/>
  <c r="B410" i="28"/>
  <c r="K409" i="28"/>
  <c r="L409" i="28" s="1"/>
  <c r="J409" i="28"/>
  <c r="H409" i="28"/>
  <c r="B409" i="28"/>
  <c r="C409" i="28" s="1"/>
  <c r="B408" i="28"/>
  <c r="K406" i="28"/>
  <c r="L406" i="28" s="1"/>
  <c r="J406" i="28"/>
  <c r="H406" i="28"/>
  <c r="B406" i="28"/>
  <c r="C406" i="28" s="1"/>
  <c r="B405" i="28"/>
  <c r="K404" i="28"/>
  <c r="L404" i="28" s="1"/>
  <c r="J404" i="28"/>
  <c r="H404" i="28"/>
  <c r="B404" i="28"/>
  <c r="C404" i="28" s="1"/>
  <c r="B403" i="28"/>
  <c r="K401" i="28"/>
  <c r="L401" i="28" s="1"/>
  <c r="J401" i="28"/>
  <c r="H401" i="28"/>
  <c r="B401" i="28"/>
  <c r="C401" i="28" s="1"/>
  <c r="B400" i="28"/>
  <c r="K398" i="28"/>
  <c r="L398" i="28" s="1"/>
  <c r="J398" i="28"/>
  <c r="H398" i="28"/>
  <c r="B398" i="28"/>
  <c r="C398" i="28" s="1"/>
  <c r="B397" i="28"/>
  <c r="L395" i="28"/>
  <c r="N395" i="28" s="1"/>
  <c r="B395" i="28"/>
  <c r="K394" i="28"/>
  <c r="L394" i="28" s="1"/>
  <c r="J394" i="28"/>
  <c r="H394" i="28"/>
  <c r="B394" i="28"/>
  <c r="C394" i="28" s="1"/>
  <c r="B392" i="28"/>
  <c r="K391" i="28"/>
  <c r="L391" i="28" s="1"/>
  <c r="J391" i="28"/>
  <c r="H391" i="28"/>
  <c r="B391" i="28"/>
  <c r="C391" i="28" s="1"/>
  <c r="B390" i="28"/>
  <c r="L388" i="28"/>
  <c r="N388" i="28" s="1"/>
  <c r="B388" i="28"/>
  <c r="K387" i="28"/>
  <c r="L387" i="28" s="1"/>
  <c r="J387" i="28"/>
  <c r="H387" i="28"/>
  <c r="B387" i="28"/>
  <c r="C387" i="28" s="1"/>
  <c r="B385" i="28"/>
  <c r="K384" i="28"/>
  <c r="J384" i="28"/>
  <c r="H384" i="28"/>
  <c r="B384" i="28"/>
  <c r="C384" i="28" s="1"/>
  <c r="B382" i="28"/>
  <c r="R381" i="28"/>
  <c r="K381" i="28"/>
  <c r="J381" i="28"/>
  <c r="I381" i="28"/>
  <c r="H381" i="28"/>
  <c r="B381" i="28"/>
  <c r="C381" i="28" s="1"/>
  <c r="B380" i="28"/>
  <c r="K378" i="28"/>
  <c r="J378" i="28"/>
  <c r="I378" i="28"/>
  <c r="H378" i="28"/>
  <c r="B378" i="28"/>
  <c r="C378" i="28" s="1"/>
  <c r="B376" i="28"/>
  <c r="K375" i="28"/>
  <c r="J375" i="28"/>
  <c r="I375" i="28"/>
  <c r="H375" i="28"/>
  <c r="B375" i="28"/>
  <c r="C375" i="28" s="1"/>
  <c r="B373" i="28"/>
  <c r="L372" i="28"/>
  <c r="N372" i="28" s="1"/>
  <c r="B372" i="28"/>
  <c r="K371" i="28"/>
  <c r="L371" i="28" s="1"/>
  <c r="J371" i="28"/>
  <c r="H371" i="28"/>
  <c r="B371" i="28"/>
  <c r="C371" i="28" s="1"/>
  <c r="B369" i="28"/>
  <c r="K368" i="28"/>
  <c r="L368" i="28" s="1"/>
  <c r="J368" i="28"/>
  <c r="H368" i="28"/>
  <c r="B368" i="28"/>
  <c r="C368" i="28" s="1"/>
  <c r="B366" i="28"/>
  <c r="L365" i="28"/>
  <c r="N365" i="28" s="1"/>
  <c r="B365" i="28"/>
  <c r="K364" i="28"/>
  <c r="L364" i="28" s="1"/>
  <c r="J364" i="28"/>
  <c r="H364" i="28"/>
  <c r="B364" i="28"/>
  <c r="C364" i="28" s="1"/>
  <c r="B362" i="28"/>
  <c r="K361" i="28"/>
  <c r="L361" i="28" s="1"/>
  <c r="J361" i="28"/>
  <c r="H361" i="28"/>
  <c r="B361" i="28"/>
  <c r="C361" i="28" s="1"/>
  <c r="B359" i="28"/>
  <c r="K358" i="28"/>
  <c r="L358" i="28" s="1"/>
  <c r="J358" i="28"/>
  <c r="H358" i="28"/>
  <c r="B358" i="28"/>
  <c r="C358" i="28" s="1"/>
  <c r="B357" i="28"/>
  <c r="L355" i="28"/>
  <c r="N355" i="28" s="1"/>
  <c r="B355" i="28"/>
  <c r="K354" i="28"/>
  <c r="L354" i="28" s="1"/>
  <c r="J354" i="28"/>
  <c r="H354" i="28"/>
  <c r="B354" i="28"/>
  <c r="C354" i="28" s="1"/>
  <c r="B353" i="28"/>
  <c r="K352" i="28"/>
  <c r="L352" i="28" s="1"/>
  <c r="J352" i="28"/>
  <c r="H352" i="28"/>
  <c r="B352" i="28"/>
  <c r="C352" i="28" s="1"/>
  <c r="B351" i="28"/>
  <c r="K350" i="28"/>
  <c r="L350" i="28" s="1"/>
  <c r="J350" i="28"/>
  <c r="H350" i="28"/>
  <c r="B350" i="28"/>
  <c r="C350" i="28" s="1"/>
  <c r="B349" i="28"/>
  <c r="K348" i="28"/>
  <c r="L348" i="28" s="1"/>
  <c r="J348" i="28"/>
  <c r="H348" i="28"/>
  <c r="B348" i="28"/>
  <c r="C348" i="28" s="1"/>
  <c r="B347" i="28"/>
  <c r="L345" i="28"/>
  <c r="M345" i="28" s="1"/>
  <c r="B345" i="28"/>
  <c r="K344" i="28"/>
  <c r="L344" i="28" s="1"/>
  <c r="J344" i="28"/>
  <c r="H344" i="28"/>
  <c r="B344" i="28"/>
  <c r="C344" i="28" s="1"/>
  <c r="B343" i="28"/>
  <c r="K341" i="28"/>
  <c r="L341" i="28" s="1"/>
  <c r="J341" i="28"/>
  <c r="H341" i="28"/>
  <c r="B341" i="28"/>
  <c r="C341" i="28" s="1"/>
  <c r="B340" i="28"/>
  <c r="K339" i="28"/>
  <c r="L339" i="28" s="1"/>
  <c r="J339" i="28"/>
  <c r="H339" i="28"/>
  <c r="B339" i="28"/>
  <c r="C339" i="28" s="1"/>
  <c r="B337" i="28"/>
  <c r="K336" i="28"/>
  <c r="L336" i="28" s="1"/>
  <c r="J336" i="28"/>
  <c r="H336" i="28"/>
  <c r="B336" i="28"/>
  <c r="C336" i="28" s="1"/>
  <c r="B335" i="28"/>
  <c r="K334" i="28"/>
  <c r="L334" i="28" s="1"/>
  <c r="J334" i="28"/>
  <c r="H334" i="28"/>
  <c r="B334" i="28"/>
  <c r="C334" i="28" s="1"/>
  <c r="B333" i="28"/>
  <c r="K331" i="28"/>
  <c r="L331" i="28" s="1"/>
  <c r="J331" i="28"/>
  <c r="H331" i="28"/>
  <c r="B331" i="28"/>
  <c r="C331" i="28" s="1"/>
  <c r="B330" i="28"/>
  <c r="L328" i="28"/>
  <c r="M328" i="28" s="1"/>
  <c r="B328" i="28"/>
  <c r="K327" i="28"/>
  <c r="L327" i="28" s="1"/>
  <c r="J327" i="28"/>
  <c r="H327" i="28"/>
  <c r="B327" i="28"/>
  <c r="C327" i="28" s="1"/>
  <c r="B325" i="28"/>
  <c r="K324" i="28"/>
  <c r="L324" i="28" s="1"/>
  <c r="J324" i="28"/>
  <c r="H324" i="28"/>
  <c r="B324" i="28"/>
  <c r="C324" i="28" s="1"/>
  <c r="B323" i="28"/>
  <c r="L321" i="28"/>
  <c r="N321" i="28" s="1"/>
  <c r="B321" i="28"/>
  <c r="K320" i="28"/>
  <c r="L320" i="28" s="1"/>
  <c r="J320" i="28"/>
  <c r="H320" i="28"/>
  <c r="B320" i="28"/>
  <c r="C320" i="28" s="1"/>
  <c r="B319" i="28"/>
  <c r="L317" i="28"/>
  <c r="N317" i="28" s="1"/>
  <c r="B317" i="28"/>
  <c r="T316" i="28"/>
  <c r="K316" i="28"/>
  <c r="L316" i="28" s="1"/>
  <c r="J316" i="28"/>
  <c r="H316" i="28"/>
  <c r="B316" i="28"/>
  <c r="C316" i="28" s="1"/>
  <c r="B315" i="28"/>
  <c r="L313" i="28"/>
  <c r="N313" i="28" s="1"/>
  <c r="B313" i="28"/>
  <c r="K312" i="28"/>
  <c r="L312" i="28" s="1"/>
  <c r="J312" i="28"/>
  <c r="H312" i="28"/>
  <c r="B312" i="28"/>
  <c r="C312" i="28" s="1"/>
  <c r="B310" i="28"/>
  <c r="L309" i="28"/>
  <c r="M309" i="28" s="1"/>
  <c r="B309" i="28"/>
  <c r="K308" i="28"/>
  <c r="L308" i="28" s="1"/>
  <c r="J308" i="28"/>
  <c r="H308" i="28"/>
  <c r="B308" i="28"/>
  <c r="C308" i="28" s="1"/>
  <c r="B307" i="28"/>
  <c r="K306" i="28"/>
  <c r="L306" i="28" s="1"/>
  <c r="J306" i="28"/>
  <c r="H306" i="28"/>
  <c r="B306" i="28"/>
  <c r="C306" i="28" s="1"/>
  <c r="B305" i="28"/>
  <c r="K304" i="28"/>
  <c r="L304" i="28" s="1"/>
  <c r="J304" i="28"/>
  <c r="H304" i="28"/>
  <c r="B304" i="28"/>
  <c r="C304" i="28" s="1"/>
  <c r="B303" i="28"/>
  <c r="K301" i="28"/>
  <c r="J301" i="28"/>
  <c r="I301" i="28"/>
  <c r="H301" i="28"/>
  <c r="B301" i="28"/>
  <c r="C301" i="28" s="1"/>
  <c r="B300" i="28"/>
  <c r="K298" i="28"/>
  <c r="L298" i="28" s="1"/>
  <c r="J298" i="28"/>
  <c r="H298" i="28"/>
  <c r="B298" i="28"/>
  <c r="C298" i="28" s="1"/>
  <c r="B297" i="28"/>
  <c r="L295" i="28"/>
  <c r="B295" i="28"/>
  <c r="K294" i="28"/>
  <c r="L294" i="28" s="1"/>
  <c r="J294" i="28"/>
  <c r="H294" i="28"/>
  <c r="B294" i="28"/>
  <c r="C294" i="28" s="1"/>
  <c r="B292" i="28"/>
  <c r="L291" i="28"/>
  <c r="N291" i="28" s="1"/>
  <c r="B291" i="28"/>
  <c r="K290" i="28"/>
  <c r="L290" i="28" s="1"/>
  <c r="J290" i="28"/>
  <c r="H290" i="28"/>
  <c r="B290" i="28"/>
  <c r="C290" i="28" s="1"/>
  <c r="B288" i="28"/>
  <c r="L287" i="28"/>
  <c r="B287" i="28"/>
  <c r="K286" i="28"/>
  <c r="L286" i="28" s="1"/>
  <c r="J286" i="28"/>
  <c r="H286" i="28"/>
  <c r="B286" i="28"/>
  <c r="C286" i="28" s="1"/>
  <c r="B284" i="28"/>
  <c r="K283" i="28"/>
  <c r="L283" i="28" s="1"/>
  <c r="M283" i="28" s="1"/>
  <c r="J283" i="28"/>
  <c r="B283" i="28"/>
  <c r="K282" i="28"/>
  <c r="L282" i="28" s="1"/>
  <c r="J282" i="28"/>
  <c r="H282" i="28"/>
  <c r="B282" i="28"/>
  <c r="C282" i="28" s="1"/>
  <c r="B281" i="28"/>
  <c r="B280" i="28"/>
  <c r="B278" i="28"/>
  <c r="K277" i="28"/>
  <c r="L277" i="28" s="1"/>
  <c r="J277" i="28"/>
  <c r="H277" i="28"/>
  <c r="B277" i="28"/>
  <c r="C277" i="28" s="1"/>
  <c r="B275" i="28"/>
  <c r="K274" i="28"/>
  <c r="L274" i="28" s="1"/>
  <c r="J274" i="28"/>
  <c r="H274" i="28"/>
  <c r="B274" i="28"/>
  <c r="C274" i="28" s="1"/>
  <c r="B272" i="28"/>
  <c r="K271" i="28"/>
  <c r="L271" i="28" s="1"/>
  <c r="J271" i="28"/>
  <c r="H271" i="28"/>
  <c r="B271" i="28"/>
  <c r="C271" i="28" s="1"/>
  <c r="B269" i="28"/>
  <c r="K268" i="28"/>
  <c r="L268" i="28" s="1"/>
  <c r="J268" i="28"/>
  <c r="H268" i="28"/>
  <c r="B268" i="28"/>
  <c r="C268" i="28" s="1"/>
  <c r="B266" i="28"/>
  <c r="K265" i="28"/>
  <c r="L265" i="28" s="1"/>
  <c r="J265" i="28"/>
  <c r="H265" i="28"/>
  <c r="B265" i="28"/>
  <c r="C265" i="28" s="1"/>
  <c r="B263" i="28"/>
  <c r="K262" i="28"/>
  <c r="L262" i="28" s="1"/>
  <c r="J262" i="28"/>
  <c r="H262" i="28"/>
  <c r="B262" i="28"/>
  <c r="C262" i="28" s="1"/>
  <c r="B260" i="28"/>
  <c r="K259" i="28"/>
  <c r="L259" i="28" s="1"/>
  <c r="J259" i="28"/>
  <c r="H259" i="28"/>
  <c r="B259" i="28"/>
  <c r="C259" i="28" s="1"/>
  <c r="B257" i="28"/>
  <c r="K256" i="28"/>
  <c r="L256" i="28" s="1"/>
  <c r="J256" i="28"/>
  <c r="H256" i="28"/>
  <c r="B256" i="28"/>
  <c r="C256" i="28" s="1"/>
  <c r="B255" i="28"/>
  <c r="K254" i="28"/>
  <c r="L254" i="28" s="1"/>
  <c r="J254" i="28"/>
  <c r="H254" i="28"/>
  <c r="B254" i="28"/>
  <c r="C254" i="28" s="1"/>
  <c r="B252" i="28"/>
  <c r="K251" i="28"/>
  <c r="L251" i="28" s="1"/>
  <c r="J251" i="28"/>
  <c r="H251" i="28"/>
  <c r="B251" i="28"/>
  <c r="C251" i="28" s="1"/>
  <c r="B250" i="28"/>
  <c r="K249" i="28"/>
  <c r="L249" i="28" s="1"/>
  <c r="J249" i="28"/>
  <c r="H249" i="28"/>
  <c r="B249" i="28"/>
  <c r="C249" i="28" s="1"/>
  <c r="B247" i="28"/>
  <c r="K245" i="28"/>
  <c r="J245" i="28"/>
  <c r="H245" i="28"/>
  <c r="B245" i="28"/>
  <c r="C245" i="28" s="1"/>
  <c r="B244" i="28"/>
  <c r="K243" i="28"/>
  <c r="L243" i="28" s="1"/>
  <c r="J243" i="28"/>
  <c r="H243" i="28"/>
  <c r="B243" i="28"/>
  <c r="C243" i="28" s="1"/>
  <c r="B241" i="28"/>
  <c r="K240" i="28"/>
  <c r="L240" i="28" s="1"/>
  <c r="J240" i="28"/>
  <c r="H240" i="28"/>
  <c r="B240" i="28"/>
  <c r="C240" i="28" s="1"/>
  <c r="AD239" i="28"/>
  <c r="B239" i="28"/>
  <c r="B238" i="28"/>
  <c r="B236" i="28"/>
  <c r="K235" i="28"/>
  <c r="L235" i="28" s="1"/>
  <c r="J235" i="28"/>
  <c r="H235" i="28"/>
  <c r="B235" i="28"/>
  <c r="C235" i="28" s="1"/>
  <c r="B233" i="28"/>
  <c r="K232" i="28"/>
  <c r="L232" i="28" s="1"/>
  <c r="J232" i="28"/>
  <c r="H232" i="28"/>
  <c r="B232" i="28"/>
  <c r="C232" i="28" s="1"/>
  <c r="B230" i="28"/>
  <c r="K229" i="28"/>
  <c r="L229" i="28" s="1"/>
  <c r="J229" i="28"/>
  <c r="H229" i="28"/>
  <c r="B229" i="28"/>
  <c r="C229" i="28" s="1"/>
  <c r="B227" i="28"/>
  <c r="K226" i="28"/>
  <c r="L226" i="28" s="1"/>
  <c r="J226" i="28"/>
  <c r="H226" i="28"/>
  <c r="B226" i="28"/>
  <c r="C226" i="28" s="1"/>
  <c r="B224" i="28"/>
  <c r="K223" i="28"/>
  <c r="L223" i="28" s="1"/>
  <c r="J223" i="28"/>
  <c r="H223" i="28"/>
  <c r="B223" i="28"/>
  <c r="C223" i="28" s="1"/>
  <c r="L220" i="28"/>
  <c r="M220" i="28" s="1"/>
  <c r="B220" i="28"/>
  <c r="K219" i="28"/>
  <c r="L219" i="28" s="1"/>
  <c r="J219" i="28"/>
  <c r="H219" i="28"/>
  <c r="B219" i="28"/>
  <c r="C219" i="28" s="1"/>
  <c r="B217" i="28"/>
  <c r="K216" i="28"/>
  <c r="L216" i="28" s="1"/>
  <c r="J216" i="28"/>
  <c r="H216" i="28"/>
  <c r="B216" i="28"/>
  <c r="C216" i="28" s="1"/>
  <c r="B214" i="28"/>
  <c r="K213" i="28"/>
  <c r="L213" i="28" s="1"/>
  <c r="J213" i="28"/>
  <c r="H213" i="28"/>
  <c r="B213" i="28"/>
  <c r="C213" i="28" s="1"/>
  <c r="B211" i="28"/>
  <c r="K210" i="28"/>
  <c r="L210" i="28" s="1"/>
  <c r="J210" i="28"/>
  <c r="H210" i="28"/>
  <c r="B210" i="28"/>
  <c r="C210" i="28" s="1"/>
  <c r="B209" i="28"/>
  <c r="K208" i="28"/>
  <c r="L208" i="28" s="1"/>
  <c r="J208" i="28"/>
  <c r="H208" i="28"/>
  <c r="B208" i="28"/>
  <c r="C208" i="28" s="1"/>
  <c r="B206" i="28"/>
  <c r="K205" i="28"/>
  <c r="L205" i="28" s="1"/>
  <c r="J205" i="28"/>
  <c r="H205" i="28"/>
  <c r="B205" i="28"/>
  <c r="C205" i="28" s="1"/>
  <c r="K204" i="28"/>
  <c r="L204" i="28" s="1"/>
  <c r="J204" i="28"/>
  <c r="H204" i="28"/>
  <c r="B204" i="28"/>
  <c r="C204" i="28" s="1"/>
  <c r="B202" i="28"/>
  <c r="K201" i="28"/>
  <c r="L201" i="28" s="1"/>
  <c r="J201" i="28"/>
  <c r="H201" i="28"/>
  <c r="B201" i="28"/>
  <c r="C201" i="28" s="1"/>
  <c r="B199" i="28"/>
  <c r="M198" i="28"/>
  <c r="B198" i="28"/>
  <c r="K197" i="28"/>
  <c r="L197" i="28" s="1"/>
  <c r="J197" i="28"/>
  <c r="H197" i="28"/>
  <c r="B197" i="28"/>
  <c r="C197" i="28" s="1"/>
  <c r="B195" i="28"/>
  <c r="K194" i="28"/>
  <c r="L194" i="28" s="1"/>
  <c r="J194" i="28"/>
  <c r="H194" i="28"/>
  <c r="B194" i="28"/>
  <c r="C194" i="28" s="1"/>
  <c r="B192" i="28"/>
  <c r="K191" i="28"/>
  <c r="L191" i="28" s="1"/>
  <c r="J191" i="28"/>
  <c r="H191" i="28"/>
  <c r="B191" i="28"/>
  <c r="C191" i="28" s="1"/>
  <c r="B190" i="28"/>
  <c r="L189" i="28"/>
  <c r="N189" i="28" s="1"/>
  <c r="B189" i="28"/>
  <c r="T188" i="28"/>
  <c r="K188" i="28"/>
  <c r="L188" i="28" s="1"/>
  <c r="J188" i="28"/>
  <c r="H188" i="28"/>
  <c r="B188" i="28"/>
  <c r="C188" i="28" s="1"/>
  <c r="B187" i="28"/>
  <c r="K186" i="28"/>
  <c r="L186" i="28" s="1"/>
  <c r="J186" i="28"/>
  <c r="H186" i="28"/>
  <c r="B186" i="28"/>
  <c r="C186" i="28" s="1"/>
  <c r="B185" i="28"/>
  <c r="K184" i="28"/>
  <c r="L184" i="28" s="1"/>
  <c r="J184" i="28"/>
  <c r="H184" i="28"/>
  <c r="B184" i="28"/>
  <c r="C184" i="28" s="1"/>
  <c r="B182" i="28"/>
  <c r="K181" i="28"/>
  <c r="L181" i="28" s="1"/>
  <c r="J181" i="28"/>
  <c r="H181" i="28"/>
  <c r="B181" i="28"/>
  <c r="C181" i="28" s="1"/>
  <c r="B179" i="28"/>
  <c r="K178" i="28"/>
  <c r="L178" i="28" s="1"/>
  <c r="J178" i="28"/>
  <c r="H178" i="28"/>
  <c r="B178" i="28"/>
  <c r="C178" i="28" s="1"/>
  <c r="B177" i="28"/>
  <c r="K176" i="28"/>
  <c r="L176" i="28" s="1"/>
  <c r="J176" i="28"/>
  <c r="H176" i="28"/>
  <c r="B176" i="28"/>
  <c r="C176" i="28" s="1"/>
  <c r="B175" i="28"/>
  <c r="K174" i="28"/>
  <c r="L174" i="28" s="1"/>
  <c r="J174" i="28"/>
  <c r="H174" i="28"/>
  <c r="B174" i="28"/>
  <c r="C174" i="28" s="1"/>
  <c r="B172" i="28"/>
  <c r="K171" i="28"/>
  <c r="L171" i="28" s="1"/>
  <c r="J171" i="28"/>
  <c r="H171" i="28"/>
  <c r="B171" i="28"/>
  <c r="C171" i="28" s="1"/>
  <c r="B169" i="28"/>
  <c r="K168" i="28"/>
  <c r="J168" i="28"/>
  <c r="I168" i="28"/>
  <c r="H168" i="28"/>
  <c r="B168" i="28"/>
  <c r="C168" i="28" s="1"/>
  <c r="B166" i="28"/>
  <c r="K165" i="28"/>
  <c r="L165" i="28" s="1"/>
  <c r="J165" i="28"/>
  <c r="H165" i="28"/>
  <c r="B165" i="28"/>
  <c r="C165" i="28" s="1"/>
  <c r="B163" i="28"/>
  <c r="K162" i="28"/>
  <c r="L162" i="28" s="1"/>
  <c r="J162" i="28"/>
  <c r="H162" i="28"/>
  <c r="B162" i="28"/>
  <c r="C162" i="28" s="1"/>
  <c r="B160" i="28"/>
  <c r="K159" i="28"/>
  <c r="L159" i="28" s="1"/>
  <c r="J159" i="28"/>
  <c r="H159" i="28"/>
  <c r="B159" i="28"/>
  <c r="C159" i="28" s="1"/>
  <c r="B158" i="28"/>
  <c r="L157" i="28"/>
  <c r="N157" i="28" s="1"/>
  <c r="B157" i="28"/>
  <c r="K156" i="28"/>
  <c r="L156" i="28" s="1"/>
  <c r="J156" i="28"/>
  <c r="H156" i="28"/>
  <c r="B156" i="28"/>
  <c r="C156" i="28" s="1"/>
  <c r="B155" i="28"/>
  <c r="K154" i="28"/>
  <c r="L154" i="28" s="1"/>
  <c r="J154" i="28"/>
  <c r="H154" i="28"/>
  <c r="B154" i="28"/>
  <c r="C154" i="28" s="1"/>
  <c r="B153" i="28"/>
  <c r="B152" i="28"/>
  <c r="B151" i="28"/>
  <c r="K150" i="28"/>
  <c r="K151" i="28" s="1"/>
  <c r="L151" i="28" s="1"/>
  <c r="N151" i="28" s="1"/>
  <c r="J150" i="28"/>
  <c r="H150" i="28"/>
  <c r="B150" i="28"/>
  <c r="C150" i="28" s="1"/>
  <c r="B149" i="28"/>
  <c r="K148" i="28"/>
  <c r="L148" i="28" s="1"/>
  <c r="J148" i="28"/>
  <c r="H148" i="28"/>
  <c r="B148" i="28"/>
  <c r="C148" i="28" s="1"/>
  <c r="B147" i="28"/>
  <c r="B146" i="28"/>
  <c r="K145" i="28"/>
  <c r="J145" i="28"/>
  <c r="I145" i="28"/>
  <c r="H145" i="28"/>
  <c r="B145" i="28"/>
  <c r="C145" i="28" s="1"/>
  <c r="B144" i="28"/>
  <c r="B143" i="28"/>
  <c r="B142" i="28"/>
  <c r="K141" i="28"/>
  <c r="J141" i="28"/>
  <c r="I141" i="28"/>
  <c r="H141" i="28"/>
  <c r="B141" i="28"/>
  <c r="C141" i="28" s="1"/>
  <c r="B140" i="28"/>
  <c r="K139" i="28"/>
  <c r="J139" i="28"/>
  <c r="I139" i="28"/>
  <c r="H139" i="28"/>
  <c r="B139" i="28"/>
  <c r="C139" i="28" s="1"/>
  <c r="B138" i="28"/>
  <c r="B137" i="28"/>
  <c r="K136" i="28"/>
  <c r="J136" i="28"/>
  <c r="I136" i="28"/>
  <c r="H136" i="28"/>
  <c r="B136" i="28"/>
  <c r="C136" i="28" s="1"/>
  <c r="B135" i="28"/>
  <c r="B134" i="28"/>
  <c r="K133" i="28"/>
  <c r="J133" i="28"/>
  <c r="I133" i="28"/>
  <c r="H133" i="28"/>
  <c r="B133" i="28"/>
  <c r="C133" i="28" s="1"/>
  <c r="B132" i="28"/>
  <c r="B131" i="28"/>
  <c r="K130" i="28"/>
  <c r="J130" i="28"/>
  <c r="I130" i="28"/>
  <c r="H130" i="28"/>
  <c r="B130" i="28"/>
  <c r="C130" i="28" s="1"/>
  <c r="B129" i="28"/>
  <c r="B128" i="28"/>
  <c r="K127" i="28"/>
  <c r="J127" i="28"/>
  <c r="I127" i="28"/>
  <c r="H127" i="28"/>
  <c r="B127" i="28"/>
  <c r="C127" i="28" s="1"/>
  <c r="B126" i="28"/>
  <c r="B125" i="28"/>
  <c r="K124" i="28"/>
  <c r="J124" i="28"/>
  <c r="I124" i="28"/>
  <c r="H124" i="28"/>
  <c r="B124" i="28"/>
  <c r="C124" i="28" s="1"/>
  <c r="B123" i="28"/>
  <c r="K122" i="28"/>
  <c r="L122" i="28" s="1"/>
  <c r="J122" i="28"/>
  <c r="H122" i="28"/>
  <c r="B122" i="28"/>
  <c r="C122" i="28" s="1"/>
  <c r="B121" i="28"/>
  <c r="K120" i="28"/>
  <c r="L120" i="28" s="1"/>
  <c r="J120" i="28"/>
  <c r="H120" i="28"/>
  <c r="B120" i="28"/>
  <c r="C120" i="28" s="1"/>
  <c r="B119" i="28"/>
  <c r="B118" i="28"/>
  <c r="K117" i="28"/>
  <c r="J117" i="28"/>
  <c r="I117" i="28"/>
  <c r="H117" i="28"/>
  <c r="B117" i="28"/>
  <c r="C117" i="28" s="1"/>
  <c r="B116" i="28"/>
  <c r="K115" i="28"/>
  <c r="L115" i="28" s="1"/>
  <c r="J115" i="28"/>
  <c r="H115" i="28"/>
  <c r="B115" i="28"/>
  <c r="C115" i="28" s="1"/>
  <c r="B114" i="28"/>
  <c r="B113" i="28"/>
  <c r="K112" i="28"/>
  <c r="J112" i="28"/>
  <c r="I112" i="28"/>
  <c r="H112" i="28"/>
  <c r="B112" i="28"/>
  <c r="C112" i="28" s="1"/>
  <c r="B111" i="28"/>
  <c r="K110" i="28"/>
  <c r="L110" i="28" s="1"/>
  <c r="J110" i="28"/>
  <c r="H110" i="28"/>
  <c r="B110" i="28"/>
  <c r="C110" i="28" s="1"/>
  <c r="B109" i="28"/>
  <c r="B108" i="28"/>
  <c r="K107" i="28"/>
  <c r="J107" i="28"/>
  <c r="I107" i="28"/>
  <c r="H107" i="28"/>
  <c r="B107" i="28"/>
  <c r="C107" i="28" s="1"/>
  <c r="B106" i="28"/>
  <c r="K105" i="28"/>
  <c r="J105" i="28"/>
  <c r="I105" i="28"/>
  <c r="H105" i="28"/>
  <c r="B105" i="28"/>
  <c r="C105" i="28" s="1"/>
  <c r="B104" i="28"/>
  <c r="B103" i="28"/>
  <c r="K102" i="28"/>
  <c r="J102" i="28"/>
  <c r="I102" i="28"/>
  <c r="H102" i="28"/>
  <c r="B102" i="28"/>
  <c r="C102" i="28" s="1"/>
  <c r="B101" i="28"/>
  <c r="B100" i="28"/>
  <c r="K99" i="28"/>
  <c r="J99" i="28"/>
  <c r="I99" i="28"/>
  <c r="H99" i="28"/>
  <c r="B99" i="28"/>
  <c r="C99" i="28" s="1"/>
  <c r="B98" i="28"/>
  <c r="B97" i="28"/>
  <c r="K96" i="28"/>
  <c r="J96" i="28"/>
  <c r="I96" i="28"/>
  <c r="H96" i="28"/>
  <c r="B96" i="28"/>
  <c r="C96" i="28" s="1"/>
  <c r="B95" i="28"/>
  <c r="B94" i="28"/>
  <c r="K93" i="28"/>
  <c r="J93" i="28"/>
  <c r="I93" i="28"/>
  <c r="H93" i="28"/>
  <c r="B93" i="28"/>
  <c r="C93" i="28" s="1"/>
  <c r="B92" i="28"/>
  <c r="B91" i="28"/>
  <c r="K90" i="28"/>
  <c r="J90" i="28"/>
  <c r="I90" i="28"/>
  <c r="H90" i="28"/>
  <c r="B90" i="28"/>
  <c r="C90" i="28" s="1"/>
  <c r="B89" i="28"/>
  <c r="B88" i="28"/>
  <c r="K87" i="28"/>
  <c r="J87" i="28"/>
  <c r="I87" i="28"/>
  <c r="H87" i="28"/>
  <c r="B87" i="28"/>
  <c r="C87" i="28" s="1"/>
  <c r="B86" i="28"/>
  <c r="B85" i="28"/>
  <c r="K84" i="28"/>
  <c r="J84" i="28"/>
  <c r="I84" i="28"/>
  <c r="H84" i="28"/>
  <c r="B84" i="28"/>
  <c r="C84" i="28" s="1"/>
  <c r="B83" i="28"/>
  <c r="B82" i="28"/>
  <c r="K81" i="28"/>
  <c r="J81" i="28"/>
  <c r="I81" i="28"/>
  <c r="H81" i="28"/>
  <c r="B81" i="28"/>
  <c r="C81" i="28" s="1"/>
  <c r="B80" i="28"/>
  <c r="B79" i="28"/>
  <c r="K78" i="28"/>
  <c r="J78" i="28"/>
  <c r="I78" i="28"/>
  <c r="H78" i="28"/>
  <c r="B78" i="28"/>
  <c r="C78" i="28" s="1"/>
  <c r="B77" i="28"/>
  <c r="B76" i="28"/>
  <c r="K75" i="28"/>
  <c r="J75" i="28"/>
  <c r="I75" i="28"/>
  <c r="H75" i="28"/>
  <c r="B75" i="28"/>
  <c r="C75" i="28" s="1"/>
  <c r="B74" i="28"/>
  <c r="B73" i="28"/>
  <c r="K72" i="28"/>
  <c r="J72" i="28"/>
  <c r="I72" i="28"/>
  <c r="H72" i="28"/>
  <c r="B72" i="28"/>
  <c r="C72" i="28" s="1"/>
  <c r="B71" i="28"/>
  <c r="B70" i="28"/>
  <c r="K69" i="28"/>
  <c r="J69" i="28"/>
  <c r="I69" i="28"/>
  <c r="H69" i="28"/>
  <c r="B69" i="28"/>
  <c r="C69" i="28" s="1"/>
  <c r="B68" i="28"/>
  <c r="B67" i="28"/>
  <c r="K66" i="28"/>
  <c r="J66" i="28"/>
  <c r="I66" i="28"/>
  <c r="H66" i="28"/>
  <c r="B66" i="28"/>
  <c r="C66" i="28" s="1"/>
  <c r="B65" i="28"/>
  <c r="B64" i="28"/>
  <c r="K63" i="28"/>
  <c r="J63" i="28"/>
  <c r="I63" i="28"/>
  <c r="H63" i="28"/>
  <c r="B63" i="28"/>
  <c r="C63" i="28" s="1"/>
  <c r="B62" i="28"/>
  <c r="B61" i="28"/>
  <c r="K60" i="28"/>
  <c r="J60" i="28"/>
  <c r="I60" i="28"/>
  <c r="H60" i="28"/>
  <c r="B60" i="28"/>
  <c r="C60" i="28" s="1"/>
  <c r="B59" i="28"/>
  <c r="B58" i="28"/>
  <c r="K57" i="28"/>
  <c r="J57" i="28"/>
  <c r="I57" i="28"/>
  <c r="H57" i="28"/>
  <c r="B57" i="28"/>
  <c r="C57" i="28" s="1"/>
  <c r="B56" i="28"/>
  <c r="B55" i="28"/>
  <c r="K54" i="28"/>
  <c r="J54" i="28"/>
  <c r="I54" i="28"/>
  <c r="H54" i="28"/>
  <c r="B54" i="28"/>
  <c r="C54" i="28" s="1"/>
  <c r="B53" i="28"/>
  <c r="B52" i="28"/>
  <c r="K51" i="28"/>
  <c r="J51" i="28"/>
  <c r="I51" i="28"/>
  <c r="H51" i="28"/>
  <c r="B51" i="28"/>
  <c r="C51" i="28" s="1"/>
  <c r="B50" i="28"/>
  <c r="B49" i="28"/>
  <c r="K48" i="28"/>
  <c r="J48" i="28"/>
  <c r="I48" i="28"/>
  <c r="H48" i="28"/>
  <c r="B48" i="28"/>
  <c r="C48" i="28" s="1"/>
  <c r="B47" i="28"/>
  <c r="B46" i="28"/>
  <c r="K45" i="28"/>
  <c r="J45" i="28"/>
  <c r="I45" i="28"/>
  <c r="H45" i="28"/>
  <c r="B45" i="28"/>
  <c r="C45" i="28" s="1"/>
  <c r="B44" i="28"/>
  <c r="B43" i="28"/>
  <c r="K42" i="28"/>
  <c r="J42" i="28"/>
  <c r="I42" i="28"/>
  <c r="H42" i="28"/>
  <c r="B42" i="28"/>
  <c r="C42" i="28" s="1"/>
  <c r="B41" i="28"/>
  <c r="B40" i="28"/>
  <c r="K39" i="28"/>
  <c r="J39" i="28"/>
  <c r="I39" i="28"/>
  <c r="H39" i="28"/>
  <c r="B39" i="28"/>
  <c r="C39" i="28" s="1"/>
  <c r="B38" i="28"/>
  <c r="B37" i="28"/>
  <c r="K36" i="28"/>
  <c r="J36" i="28"/>
  <c r="I36" i="28"/>
  <c r="H36" i="28"/>
  <c r="B36" i="28"/>
  <c r="C36" i="28" s="1"/>
  <c r="B35" i="28"/>
  <c r="B34" i="28"/>
  <c r="K33" i="28"/>
  <c r="J33" i="28"/>
  <c r="I33" i="28"/>
  <c r="H33" i="28"/>
  <c r="B33" i="28"/>
  <c r="C33" i="28" s="1"/>
  <c r="B32" i="28"/>
  <c r="B31" i="28"/>
  <c r="K30" i="28"/>
  <c r="J30" i="28"/>
  <c r="I30" i="28"/>
  <c r="H30" i="28"/>
  <c r="B30" i="28"/>
  <c r="C30" i="28" s="1"/>
  <c r="B29" i="28"/>
  <c r="B28" i="28"/>
  <c r="K27" i="28"/>
  <c r="J27" i="28"/>
  <c r="I27" i="28"/>
  <c r="H27" i="28"/>
  <c r="B27" i="28"/>
  <c r="C27" i="28" s="1"/>
  <c r="B26" i="28"/>
  <c r="B25" i="28"/>
  <c r="K24" i="28"/>
  <c r="J24" i="28"/>
  <c r="I24" i="28"/>
  <c r="H24" i="28"/>
  <c r="B24" i="28"/>
  <c r="C24" i="28" s="1"/>
  <c r="B23" i="28"/>
  <c r="B22" i="28"/>
  <c r="K21" i="28"/>
  <c r="J21" i="28"/>
  <c r="I21" i="28"/>
  <c r="H21" i="28"/>
  <c r="B21" i="28"/>
  <c r="C21" i="28" s="1"/>
  <c r="B20" i="28"/>
  <c r="B19" i="28"/>
  <c r="K18" i="28"/>
  <c r="J18" i="28"/>
  <c r="I18" i="28"/>
  <c r="H18" i="28"/>
  <c r="B18" i="28"/>
  <c r="C18" i="28" s="1"/>
  <c r="B17" i="28"/>
  <c r="B16" i="28"/>
  <c r="K15" i="28"/>
  <c r="L15" i="28" s="1"/>
  <c r="J15" i="28"/>
  <c r="H15" i="28"/>
  <c r="B15" i="28"/>
  <c r="C15" i="28" s="1"/>
  <c r="B13" i="28"/>
  <c r="K12" i="28"/>
  <c r="J12" i="28"/>
  <c r="I12" i="28"/>
  <c r="H12" i="28"/>
  <c r="B12" i="28"/>
  <c r="C12" i="28" s="1"/>
  <c r="B11" i="28"/>
  <c r="B10" i="28"/>
  <c r="K9" i="28"/>
  <c r="J9" i="28"/>
  <c r="I9" i="28"/>
  <c r="H9" i="28"/>
  <c r="B9" i="28"/>
  <c r="C9" i="28" s="1"/>
  <c r="C8" i="28"/>
  <c r="C7" i="28"/>
  <c r="K6" i="28"/>
  <c r="J6" i="28"/>
  <c r="I6" i="28"/>
  <c r="H6" i="28"/>
  <c r="B6" i="28"/>
  <c r="C6" i="28" s="1"/>
  <c r="E23" i="36" l="1"/>
  <c r="G18" i="36"/>
  <c r="H18" i="36"/>
  <c r="E23" i="26"/>
  <c r="L9" i="28"/>
  <c r="N9" i="28" s="1"/>
  <c r="L6" i="28"/>
  <c r="S19" i="28"/>
  <c r="S20" i="28"/>
  <c r="R6" i="28"/>
  <c r="R8" i="28"/>
  <c r="R9" i="28"/>
  <c r="R10" i="28"/>
  <c r="L245" i="28"/>
  <c r="K246" i="28"/>
  <c r="L246" i="28" s="1"/>
  <c r="R12" i="28"/>
  <c r="R13" i="28"/>
  <c r="R7" i="28"/>
  <c r="R11" i="28"/>
  <c r="N623" i="28"/>
  <c r="S14" i="28"/>
  <c r="S12" i="28"/>
  <c r="S17" i="28"/>
  <c r="E23" i="32"/>
  <c r="L732" i="28"/>
  <c r="S18" i="28"/>
  <c r="F20" i="36" s="1"/>
  <c r="F18" i="26"/>
  <c r="S15" i="28"/>
  <c r="F17" i="36" s="1"/>
  <c r="G17" i="36" s="1"/>
  <c r="N698" i="28"/>
  <c r="L729" i="28"/>
  <c r="L692" i="28"/>
  <c r="N742" i="28"/>
  <c r="L752" i="28"/>
  <c r="N735" i="28"/>
  <c r="U19" i="28" s="1"/>
  <c r="L740" i="28"/>
  <c r="M194" i="28"/>
  <c r="M15" i="28"/>
  <c r="L90" i="28"/>
  <c r="M90" i="28" s="1"/>
  <c r="N481" i="28"/>
  <c r="M500" i="28"/>
  <c r="L570" i="28"/>
  <c r="N570" i="28" s="1"/>
  <c r="L610" i="28"/>
  <c r="M610" i="28" s="1"/>
  <c r="M312" i="28"/>
  <c r="L133" i="28"/>
  <c r="M133" i="28" s="1"/>
  <c r="M208" i="28"/>
  <c r="M181" i="28"/>
  <c r="M562" i="28"/>
  <c r="L54" i="28"/>
  <c r="M54" i="28" s="1"/>
  <c r="L12" i="28"/>
  <c r="M12" i="28" s="1"/>
  <c r="L696" i="28"/>
  <c r="L33" i="28"/>
  <c r="N33" i="28" s="1"/>
  <c r="N464" i="28"/>
  <c r="L584" i="28"/>
  <c r="M584" i="28" s="1"/>
  <c r="L438" i="28"/>
  <c r="L444" i="28"/>
  <c r="N444" i="28" s="1"/>
  <c r="L24" i="28"/>
  <c r="M24" i="28" s="1"/>
  <c r="L72" i="28"/>
  <c r="M72" i="28" s="1"/>
  <c r="L87" i="28"/>
  <c r="N87" i="28" s="1"/>
  <c r="L107" i="28"/>
  <c r="M107" i="28" s="1"/>
  <c r="L112" i="28"/>
  <c r="M112" i="28" s="1"/>
  <c r="L117" i="28"/>
  <c r="N117" i="28" s="1"/>
  <c r="L375" i="28"/>
  <c r="N375" i="28" s="1"/>
  <c r="M354" i="28"/>
  <c r="M368" i="28"/>
  <c r="N489" i="28"/>
  <c r="M388" i="28"/>
  <c r="M156" i="28"/>
  <c r="N341" i="28"/>
  <c r="N522" i="28"/>
  <c r="L613" i="28"/>
  <c r="M613" i="28" s="1"/>
  <c r="L60" i="28"/>
  <c r="M60" i="28" s="1"/>
  <c r="M290" i="28"/>
  <c r="M304" i="28"/>
  <c r="N495" i="28"/>
  <c r="N552" i="28"/>
  <c r="N287" i="28"/>
  <c r="M287" i="28"/>
  <c r="M654" i="28"/>
  <c r="L124" i="28"/>
  <c r="M124" i="28" s="1"/>
  <c r="M159" i="28"/>
  <c r="N226" i="28"/>
  <c r="M298" i="28"/>
  <c r="N496" i="28"/>
  <c r="M721" i="28"/>
  <c r="M738" i="28"/>
  <c r="M245" i="28"/>
  <c r="M286" i="28"/>
  <c r="M352" i="28"/>
  <c r="M510" i="28"/>
  <c r="M348" i="28"/>
  <c r="M110" i="28"/>
  <c r="M174" i="28"/>
  <c r="N479" i="28"/>
  <c r="N597" i="28"/>
  <c r="L616" i="28"/>
  <c r="M616" i="28" s="1"/>
  <c r="M675" i="28"/>
  <c r="M710" i="28"/>
  <c r="L45" i="28"/>
  <c r="N45" i="28" s="1"/>
  <c r="L51" i="28"/>
  <c r="N51" i="28" s="1"/>
  <c r="L66" i="28"/>
  <c r="N66" i="28" s="1"/>
  <c r="N181" i="28"/>
  <c r="N404" i="28"/>
  <c r="L416" i="28"/>
  <c r="N416" i="28" s="1"/>
  <c r="N461" i="28"/>
  <c r="M492" i="28"/>
  <c r="M519" i="28"/>
  <c r="M526" i="28"/>
  <c r="L566" i="28"/>
  <c r="M566" i="28" s="1"/>
  <c r="L592" i="28"/>
  <c r="M592" i="28" s="1"/>
  <c r="M213" i="28"/>
  <c r="M391" i="28"/>
  <c r="M344" i="28"/>
  <c r="M387" i="28"/>
  <c r="L141" i="28"/>
  <c r="M141" i="28" s="1"/>
  <c r="N154" i="28"/>
  <c r="M176" i="28"/>
  <c r="M191" i="28"/>
  <c r="M339" i="28"/>
  <c r="L48" i="28"/>
  <c r="M48" i="28" s="1"/>
  <c r="N210" i="28"/>
  <c r="N251" i="28"/>
  <c r="N364" i="28"/>
  <c r="L588" i="28"/>
  <c r="N588" i="28" s="1"/>
  <c r="L96" i="28"/>
  <c r="M96" i="28" s="1"/>
  <c r="M115" i="28"/>
  <c r="M120" i="28"/>
  <c r="L168" i="28"/>
  <c r="N168" i="28" s="1"/>
  <c r="M294" i="28"/>
  <c r="L384" i="28"/>
  <c r="M384" i="28" s="1"/>
  <c r="L427" i="28"/>
  <c r="N427" i="28" s="1"/>
  <c r="M553" i="28"/>
  <c r="L559" i="28"/>
  <c r="L596" i="28"/>
  <c r="M596" i="28" s="1"/>
  <c r="M684" i="28"/>
  <c r="L81" i="28"/>
  <c r="M81" i="28" s="1"/>
  <c r="M306" i="28"/>
  <c r="M331" i="28"/>
  <c r="M464" i="28"/>
  <c r="M513" i="28"/>
  <c r="M189" i="28"/>
  <c r="N339" i="28"/>
  <c r="N344" i="28"/>
  <c r="M507" i="28"/>
  <c r="M624" i="28"/>
  <c r="M648" i="28"/>
  <c r="L57" i="28"/>
  <c r="M57" i="28" s="1"/>
  <c r="N271" i="28"/>
  <c r="N320" i="28"/>
  <c r="N368" i="28"/>
  <c r="L447" i="28"/>
  <c r="M447" i="28" s="1"/>
  <c r="N542" i="28"/>
  <c r="L603" i="28"/>
  <c r="M603" i="28" s="1"/>
  <c r="M668" i="28"/>
  <c r="L150" i="28"/>
  <c r="M150" i="28" s="1"/>
  <c r="L441" i="28"/>
  <c r="M441" i="28" s="1"/>
  <c r="M522" i="28"/>
  <c r="N636" i="28"/>
  <c r="L93" i="28"/>
  <c r="M93" i="28" s="1"/>
  <c r="L127" i="28"/>
  <c r="M127" i="28" s="1"/>
  <c r="M171" i="28"/>
  <c r="M226" i="28"/>
  <c r="N304" i="28"/>
  <c r="L381" i="28"/>
  <c r="M381" i="28" s="1"/>
  <c r="M555" i="28"/>
  <c r="L30" i="28"/>
  <c r="N30" i="28" s="1"/>
  <c r="L84" i="28"/>
  <c r="M84" i="28" s="1"/>
  <c r="L136" i="28"/>
  <c r="N136" i="28" s="1"/>
  <c r="M350" i="28"/>
  <c r="M467" i="28"/>
  <c r="M473" i="28"/>
  <c r="N510" i="28"/>
  <c r="M516" i="28"/>
  <c r="M461" i="28"/>
  <c r="M503" i="28"/>
  <c r="L36" i="28"/>
  <c r="M36" i="28" s="1"/>
  <c r="L75" i="28"/>
  <c r="N75" i="28" s="1"/>
  <c r="N162" i="28"/>
  <c r="N336" i="28"/>
  <c r="N401" i="28"/>
  <c r="L413" i="28"/>
  <c r="N413" i="28" s="1"/>
  <c r="L419" i="28"/>
  <c r="M419" i="28" s="1"/>
  <c r="N506" i="28"/>
  <c r="L606" i="28"/>
  <c r="N606" i="28" s="1"/>
  <c r="M683" i="28"/>
  <c r="L21" i="28"/>
  <c r="M21" i="28" s="1"/>
  <c r="M268" i="28"/>
  <c r="M371" i="28"/>
  <c r="M394" i="28"/>
  <c r="M406" i="28"/>
  <c r="M481" i="28"/>
  <c r="N499" i="28"/>
  <c r="N662" i="28"/>
  <c r="M470" i="28"/>
  <c r="N470" i="28"/>
  <c r="N459" i="28"/>
  <c r="M535" i="28"/>
  <c r="N535" i="28"/>
  <c r="N350" i="28"/>
  <c r="N516" i="28"/>
  <c r="M308" i="28"/>
  <c r="N308" i="28"/>
  <c r="M334" i="28"/>
  <c r="N334" i="28"/>
  <c r="M197" i="28"/>
  <c r="N197" i="28"/>
  <c r="M204" i="28"/>
  <c r="N204" i="28"/>
  <c r="N532" i="28"/>
  <c r="M532" i="28"/>
  <c r="N563" i="28"/>
  <c r="M563" i="28"/>
  <c r="N294" i="28"/>
  <c r="N186" i="28"/>
  <c r="N394" i="28"/>
  <c r="L573" i="28"/>
  <c r="M573" i="28" s="1"/>
  <c r="L580" i="28"/>
  <c r="M580" i="28" s="1"/>
  <c r="L27" i="28"/>
  <c r="M27" i="28" s="1"/>
  <c r="L69" i="28"/>
  <c r="M69" i="28" s="1"/>
  <c r="L78" i="28"/>
  <c r="N78" i="28" s="1"/>
  <c r="L102" i="28"/>
  <c r="M102" i="28" s="1"/>
  <c r="L130" i="28"/>
  <c r="M130" i="28" s="1"/>
  <c r="L139" i="28"/>
  <c r="N139" i="28" s="1"/>
  <c r="N198" i="28"/>
  <c r="M317" i="28"/>
  <c r="N328" i="28"/>
  <c r="N352" i="28"/>
  <c r="L378" i="28"/>
  <c r="M378" i="28" s="1"/>
  <c r="M468" i="28"/>
  <c r="N492" i="28"/>
  <c r="N526" i="28"/>
  <c r="M630" i="28"/>
  <c r="M157" i="28"/>
  <c r="N213" i="28"/>
  <c r="N283" i="28"/>
  <c r="M313" i="28"/>
  <c r="M638" i="28"/>
  <c r="L42" i="28"/>
  <c r="N42" i="28" s="1"/>
  <c r="L145" i="28"/>
  <c r="M232" i="28"/>
  <c r="N256" i="28"/>
  <c r="L301" i="28"/>
  <c r="M301" i="28" s="1"/>
  <c r="M324" i="28"/>
  <c r="N358" i="28"/>
  <c r="M484" i="28"/>
  <c r="M581" i="28"/>
  <c r="M632" i="28"/>
  <c r="N122" i="28"/>
  <c r="M364" i="28"/>
  <c r="M401" i="28"/>
  <c r="L433" i="28"/>
  <c r="M433" i="28" s="1"/>
  <c r="M538" i="28"/>
  <c r="L99" i="28"/>
  <c r="M99" i="28" s="1"/>
  <c r="N201" i="28"/>
  <c r="N309" i="28"/>
  <c r="N391" i="28"/>
  <c r="M395" i="28"/>
  <c r="N476" i="28"/>
  <c r="M495" i="28"/>
  <c r="L576" i="28"/>
  <c r="M576" i="28" s="1"/>
  <c r="L600" i="28"/>
  <c r="M600" i="28" s="1"/>
  <c r="M626" i="28"/>
  <c r="M640" i="28"/>
  <c r="M698" i="28"/>
  <c r="M717" i="28"/>
  <c r="M727" i="28"/>
  <c r="L18" i="28"/>
  <c r="N18" i="28" s="1"/>
  <c r="L39" i="28"/>
  <c r="M39" i="28" s="1"/>
  <c r="M205" i="28"/>
  <c r="M262" i="28"/>
  <c r="M274" i="28"/>
  <c r="N282" i="28"/>
  <c r="N354" i="28"/>
  <c r="M184" i="28"/>
  <c r="M336" i="28"/>
  <c r="M341" i="28"/>
  <c r="N345" i="28"/>
  <c r="M456" i="28"/>
  <c r="N467" i="28"/>
  <c r="N486" i="28"/>
  <c r="M539" i="28"/>
  <c r="N562" i="28"/>
  <c r="M634" i="28"/>
  <c r="M679" i="28"/>
  <c r="N165" i="28"/>
  <c r="N171" i="28"/>
  <c r="N176" i="28"/>
  <c r="M216" i="28"/>
  <c r="N312" i="28"/>
  <c r="M365" i="28"/>
  <c r="N387" i="28"/>
  <c r="M450" i="28"/>
  <c r="M529" i="28"/>
  <c r="M545" i="28"/>
  <c r="M628" i="28"/>
  <c r="N729" i="28"/>
  <c r="L63" i="28"/>
  <c r="N63" i="28" s="1"/>
  <c r="N148" i="28"/>
  <c r="L430" i="28"/>
  <c r="M430" i="28" s="1"/>
  <c r="N519" i="28"/>
  <c r="N523" i="28"/>
  <c r="M687" i="28"/>
  <c r="L105" i="28"/>
  <c r="M105" i="28" s="1"/>
  <c r="N194" i="28"/>
  <c r="N503" i="28"/>
  <c r="M552" i="28"/>
  <c r="N361" i="28"/>
  <c r="M361" i="28"/>
  <c r="N277" i="28"/>
  <c r="M277" i="28"/>
  <c r="N409" i="28"/>
  <c r="M409" i="28"/>
  <c r="N219" i="28"/>
  <c r="M219" i="28"/>
  <c r="N645" i="28"/>
  <c r="M645" i="28"/>
  <c r="N243" i="28"/>
  <c r="M243" i="28"/>
  <c r="M178" i="28"/>
  <c r="N178" i="28"/>
  <c r="N254" i="28"/>
  <c r="M254" i="28"/>
  <c r="N15" i="28"/>
  <c r="M188" i="28"/>
  <c r="N188" i="28"/>
  <c r="N398" i="28"/>
  <c r="M398" i="28"/>
  <c r="N265" i="28"/>
  <c r="M265" i="28"/>
  <c r="N316" i="28"/>
  <c r="M316" i="28"/>
  <c r="N110" i="28"/>
  <c r="N115" i="28"/>
  <c r="N120" i="28"/>
  <c r="N223" i="28"/>
  <c r="M223" i="28"/>
  <c r="N235" i="28"/>
  <c r="M235" i="28"/>
  <c r="N327" i="28"/>
  <c r="M327" i="28"/>
  <c r="H620" i="28"/>
  <c r="H754" i="28" s="1"/>
  <c r="D757" i="28" s="1"/>
  <c r="N249" i="28"/>
  <c r="M249" i="28"/>
  <c r="N629" i="28"/>
  <c r="M629" i="28"/>
  <c r="M122" i="28"/>
  <c r="N156" i="28"/>
  <c r="N191" i="28"/>
  <c r="M201" i="28"/>
  <c r="N208" i="28"/>
  <c r="M291" i="28"/>
  <c r="N593" i="28"/>
  <c r="M593" i="28"/>
  <c r="M672" i="28"/>
  <c r="N159" i="28"/>
  <c r="N205" i="28"/>
  <c r="N240" i="28"/>
  <c r="N259" i="28"/>
  <c r="M259" i="28"/>
  <c r="N331" i="28"/>
  <c r="N455" i="28"/>
  <c r="N484" i="28"/>
  <c r="N637" i="28"/>
  <c r="M637" i="28"/>
  <c r="M165" i="28"/>
  <c r="N174" i="28"/>
  <c r="M372" i="28"/>
  <c r="L424" i="28"/>
  <c r="M479" i="28"/>
  <c r="M680" i="28"/>
  <c r="M154" i="28"/>
  <c r="M186" i="28"/>
  <c r="M240" i="28"/>
  <c r="L557" i="28"/>
  <c r="M455" i="28"/>
  <c r="N567" i="28"/>
  <c r="M567" i="28"/>
  <c r="N589" i="28"/>
  <c r="M589" i="28"/>
  <c r="N229" i="28"/>
  <c r="M229" i="28"/>
  <c r="N298" i="28"/>
  <c r="M320" i="28"/>
  <c r="N625" i="28"/>
  <c r="M625" i="28"/>
  <c r="N651" i="28"/>
  <c r="M651" i="28"/>
  <c r="N688" i="28"/>
  <c r="M688" i="28"/>
  <c r="N743" i="28"/>
  <c r="M743" i="28"/>
  <c r="M748" i="28"/>
  <c r="M251" i="28"/>
  <c r="M256" i="28"/>
  <c r="N262" i="28"/>
  <c r="M358" i="28"/>
  <c r="N450" i="28"/>
  <c r="M489" i="28"/>
  <c r="N538" i="28"/>
  <c r="M210" i="28"/>
  <c r="M506" i="28"/>
  <c r="N548" i="28"/>
  <c r="M548" i="28"/>
  <c r="N633" i="28"/>
  <c r="M633" i="28"/>
  <c r="M148" i="28"/>
  <c r="M162" i="28"/>
  <c r="N216" i="28"/>
  <c r="N274" i="28"/>
  <c r="N290" i="28"/>
  <c r="M476" i="28"/>
  <c r="M676" i="28"/>
  <c r="N740" i="28"/>
  <c r="M151" i="28"/>
  <c r="N184" i="28"/>
  <c r="N220" i="28"/>
  <c r="N232" i="28"/>
  <c r="N268" i="28"/>
  <c r="N555" i="28"/>
  <c r="N585" i="28"/>
  <c r="M585" i="28"/>
  <c r="N641" i="28"/>
  <c r="M641" i="28"/>
  <c r="N286" i="28"/>
  <c r="N348" i="28"/>
  <c r="N371" i="28"/>
  <c r="N513" i="28"/>
  <c r="N529" i="28"/>
  <c r="N545" i="28"/>
  <c r="M607" i="28"/>
  <c r="N295" i="28"/>
  <c r="M295" i="28"/>
  <c r="N306" i="28"/>
  <c r="N324" i="28"/>
  <c r="N406" i="28"/>
  <c r="N473" i="28"/>
  <c r="M486" i="28"/>
  <c r="N671" i="28"/>
  <c r="M671" i="28"/>
  <c r="M657" i="28"/>
  <c r="M665" i="28"/>
  <c r="M669" i="28"/>
  <c r="M694" i="28"/>
  <c r="M701" i="28"/>
  <c r="M713" i="28"/>
  <c r="M718" i="28"/>
  <c r="M722" i="28"/>
  <c r="M728" i="28"/>
  <c r="M735" i="28"/>
  <c r="M739" i="28"/>
  <c r="M282" i="28"/>
  <c r="L642" i="28"/>
  <c r="M673" i="28"/>
  <c r="M677" i="28"/>
  <c r="M681" i="28"/>
  <c r="M685" i="28"/>
  <c r="N694" i="28"/>
  <c r="U16" i="28" s="1"/>
  <c r="N701" i="28"/>
  <c r="M749" i="28"/>
  <c r="M410" i="28"/>
  <c r="M459" i="28"/>
  <c r="M549" i="28"/>
  <c r="M658" i="28"/>
  <c r="M666" i="28"/>
  <c r="M670" i="28"/>
  <c r="M689" i="28"/>
  <c r="M695" i="28"/>
  <c r="M704" i="28"/>
  <c r="M714" i="28"/>
  <c r="M719" i="28"/>
  <c r="M725" i="28"/>
  <c r="M736" i="28"/>
  <c r="M744" i="28"/>
  <c r="M746" i="28"/>
  <c r="M674" i="28"/>
  <c r="M678" i="28"/>
  <c r="M682" i="28"/>
  <c r="M686" i="28"/>
  <c r="M750" i="28"/>
  <c r="M271" i="28"/>
  <c r="M321" i="28"/>
  <c r="M355" i="28"/>
  <c r="M404" i="28"/>
  <c r="M499" i="28"/>
  <c r="M542" i="28"/>
  <c r="M556" i="28"/>
  <c r="M623" i="28"/>
  <c r="M627" i="28"/>
  <c r="M631" i="28"/>
  <c r="M635" i="28"/>
  <c r="M639" i="28"/>
  <c r="M644" i="28"/>
  <c r="N644" i="28"/>
  <c r="M661" i="28"/>
  <c r="M667" i="28"/>
  <c r="M690" i="28"/>
  <c r="M707" i="28"/>
  <c r="M720" i="28"/>
  <c r="M726" i="28"/>
  <c r="M731" i="28"/>
  <c r="T18" i="28" s="1"/>
  <c r="M737" i="28"/>
  <c r="N731" i="28"/>
  <c r="U18" i="28" s="1"/>
  <c r="M742" i="28"/>
  <c r="M745" i="28"/>
  <c r="M747" i="28"/>
  <c r="M751" i="28"/>
  <c r="E12" i="26" l="1"/>
  <c r="E12" i="32" s="1"/>
  <c r="E12" i="36"/>
  <c r="E9" i="26"/>
  <c r="E9" i="32" s="1"/>
  <c r="E9" i="36"/>
  <c r="F21" i="26"/>
  <c r="D19" i="29" s="1"/>
  <c r="F21" i="36"/>
  <c r="F16" i="26"/>
  <c r="D14" i="29" s="1"/>
  <c r="F16" i="36"/>
  <c r="E13" i="26"/>
  <c r="E13" i="32" s="1"/>
  <c r="E13" i="36"/>
  <c r="E10" i="26"/>
  <c r="E10" i="32" s="1"/>
  <c r="E10" i="36"/>
  <c r="F22" i="26"/>
  <c r="D20" i="29" s="1"/>
  <c r="F22" i="36"/>
  <c r="F12" i="26"/>
  <c r="F12" i="36"/>
  <c r="E7" i="26"/>
  <c r="E7" i="32" s="1"/>
  <c r="E7" i="36"/>
  <c r="E6" i="26"/>
  <c r="E6" i="36"/>
  <c r="H17" i="36"/>
  <c r="G20" i="36"/>
  <c r="H20" i="36"/>
  <c r="F19" i="26"/>
  <c r="F19" i="32" s="1"/>
  <c r="G19" i="32" s="1"/>
  <c r="F19" i="36"/>
  <c r="E11" i="26"/>
  <c r="E11" i="32" s="1"/>
  <c r="E11" i="36"/>
  <c r="E8" i="26"/>
  <c r="E8" i="32" s="1"/>
  <c r="E8" i="36"/>
  <c r="D11" i="29"/>
  <c r="E6" i="32"/>
  <c r="N90" i="28"/>
  <c r="S7" i="28"/>
  <c r="L280" i="28"/>
  <c r="T20" i="28"/>
  <c r="N107" i="28"/>
  <c r="T14" i="28"/>
  <c r="M246" i="28"/>
  <c r="T8" i="28" s="1"/>
  <c r="N246" i="28"/>
  <c r="N438" i="28"/>
  <c r="S11" i="28"/>
  <c r="T12" i="28"/>
  <c r="F12" i="32"/>
  <c r="T15" i="28"/>
  <c r="S9" i="28"/>
  <c r="N559" i="28"/>
  <c r="S13" i="28"/>
  <c r="U15" i="28"/>
  <c r="N424" i="28"/>
  <c r="S10" i="28"/>
  <c r="T16" i="28"/>
  <c r="N245" i="28"/>
  <c r="S8" i="28"/>
  <c r="U12" i="28"/>
  <c r="U14" i="28"/>
  <c r="T19" i="28"/>
  <c r="U20" i="28"/>
  <c r="D16" i="29"/>
  <c r="F18" i="32"/>
  <c r="H18" i="32" s="1"/>
  <c r="F20" i="26"/>
  <c r="T17" i="28"/>
  <c r="U17" i="28"/>
  <c r="F17" i="26"/>
  <c r="M570" i="28"/>
  <c r="N112" i="28"/>
  <c r="N54" i="28"/>
  <c r="M416" i="28"/>
  <c r="M9" i="28"/>
  <c r="N12" i="28"/>
  <c r="M740" i="28"/>
  <c r="N141" i="28"/>
  <c r="N566" i="28"/>
  <c r="N573" i="28"/>
  <c r="N133" i="28"/>
  <c r="M438" i="28"/>
  <c r="M413" i="28"/>
  <c r="N124" i="28"/>
  <c r="M33" i="28"/>
  <c r="N72" i="28"/>
  <c r="M375" i="28"/>
  <c r="M444" i="28"/>
  <c r="N610" i="28"/>
  <c r="M66" i="28"/>
  <c r="M559" i="28"/>
  <c r="M45" i="28"/>
  <c r="N93" i="28"/>
  <c r="N584" i="28"/>
  <c r="M87" i="28"/>
  <c r="M51" i="28"/>
  <c r="N24" i="28"/>
  <c r="N592" i="28"/>
  <c r="N60" i="28"/>
  <c r="N81" i="28"/>
  <c r="N36" i="28"/>
  <c r="M30" i="28"/>
  <c r="N616" i="28"/>
  <c r="M168" i="28"/>
  <c r="M117" i="28"/>
  <c r="M427" i="28"/>
  <c r="N580" i="28"/>
  <c r="N613" i="28"/>
  <c r="M588" i="28"/>
  <c r="M42" i="28"/>
  <c r="M18" i="28"/>
  <c r="N96" i="28"/>
  <c r="N48" i="28"/>
  <c r="L238" i="28"/>
  <c r="N27" i="28"/>
  <c r="N447" i="28"/>
  <c r="M606" i="28"/>
  <c r="N384" i="28"/>
  <c r="N127" i="28"/>
  <c r="N378" i="28"/>
  <c r="N430" i="28"/>
  <c r="M78" i="28"/>
  <c r="N57" i="28"/>
  <c r="N603" i="28"/>
  <c r="N145" i="28"/>
  <c r="N600" i="28"/>
  <c r="N21" i="28"/>
  <c r="M139" i="28"/>
  <c r="N419" i="28"/>
  <c r="M145" i="28"/>
  <c r="M75" i="28"/>
  <c r="L143" i="28"/>
  <c r="N381" i="28"/>
  <c r="L453" i="28"/>
  <c r="N102" i="28"/>
  <c r="M63" i="28"/>
  <c r="N596" i="28"/>
  <c r="M136" i="28"/>
  <c r="N441" i="28"/>
  <c r="N84" i="28"/>
  <c r="N39" i="28"/>
  <c r="N150" i="28"/>
  <c r="N752" i="28"/>
  <c r="M729" i="28"/>
  <c r="L619" i="28"/>
  <c r="N99" i="28"/>
  <c r="N105" i="28"/>
  <c r="N301" i="28"/>
  <c r="N130" i="28"/>
  <c r="S6" i="28"/>
  <c r="F6" i="36" s="1"/>
  <c r="N69" i="28"/>
  <c r="M6" i="28"/>
  <c r="N576" i="28"/>
  <c r="N6" i="28"/>
  <c r="N433" i="28"/>
  <c r="L422" i="28"/>
  <c r="M642" i="28"/>
  <c r="N557" i="28"/>
  <c r="H12" i="36" s="1"/>
  <c r="L753" i="28"/>
  <c r="N642" i="28"/>
  <c r="N692" i="28"/>
  <c r="M752" i="28"/>
  <c r="M692" i="28"/>
  <c r="N696" i="28"/>
  <c r="M424" i="28"/>
  <c r="L436" i="28"/>
  <c r="M732" i="28"/>
  <c r="M557" i="28"/>
  <c r="G12" i="36" s="1"/>
  <c r="N732" i="28"/>
  <c r="M696" i="28"/>
  <c r="D17" i="29" l="1"/>
  <c r="F16" i="32"/>
  <c r="H16" i="32" s="1"/>
  <c r="F21" i="32"/>
  <c r="G21" i="32" s="1"/>
  <c r="H12" i="26"/>
  <c r="E14" i="36"/>
  <c r="E24" i="36" s="1"/>
  <c r="E25" i="36" s="1"/>
  <c r="E26" i="36" s="1"/>
  <c r="E27" i="36" s="1"/>
  <c r="E39" i="36" s="1"/>
  <c r="F13" i="26"/>
  <c r="G13" i="26" s="1"/>
  <c r="F13" i="36"/>
  <c r="H19" i="36"/>
  <c r="G19" i="36"/>
  <c r="G22" i="36"/>
  <c r="H22" i="36"/>
  <c r="H21" i="36"/>
  <c r="G21" i="36"/>
  <c r="H12" i="32"/>
  <c r="F22" i="32"/>
  <c r="G22" i="32" s="1"/>
  <c r="E14" i="32"/>
  <c r="E24" i="32" s="1"/>
  <c r="E25" i="32" s="1"/>
  <c r="F7" i="26"/>
  <c r="D6" i="29" s="1"/>
  <c r="F7" i="36"/>
  <c r="E14" i="26"/>
  <c r="E24" i="26" s="1"/>
  <c r="E25" i="26" s="1"/>
  <c r="F10" i="26"/>
  <c r="F10" i="32" s="1"/>
  <c r="F10" i="36"/>
  <c r="F8" i="26"/>
  <c r="H8" i="26" s="1"/>
  <c r="F8" i="36"/>
  <c r="F9" i="26"/>
  <c r="G9" i="26" s="1"/>
  <c r="F9" i="36"/>
  <c r="F11" i="26"/>
  <c r="D10" i="29" s="1"/>
  <c r="F11" i="36"/>
  <c r="F23" i="36"/>
  <c r="H16" i="36"/>
  <c r="G16" i="36"/>
  <c r="F23" i="26"/>
  <c r="G16" i="32"/>
  <c r="H7" i="26"/>
  <c r="T7" i="28"/>
  <c r="T9" i="28"/>
  <c r="U8" i="28"/>
  <c r="G12" i="32"/>
  <c r="M280" i="28"/>
  <c r="G8" i="36" s="1"/>
  <c r="H21" i="32"/>
  <c r="T11" i="28"/>
  <c r="N280" i="28"/>
  <c r="H8" i="36" s="1"/>
  <c r="U9" i="28"/>
  <c r="T13" i="28"/>
  <c r="U10" i="28"/>
  <c r="T10" i="28"/>
  <c r="F11" i="32"/>
  <c r="U11" i="28"/>
  <c r="U7" i="28"/>
  <c r="U13" i="28"/>
  <c r="H19" i="32"/>
  <c r="D18" i="29"/>
  <c r="F20" i="32"/>
  <c r="H20" i="32" s="1"/>
  <c r="D15" i="29"/>
  <c r="F17" i="32"/>
  <c r="H17" i="32" s="1"/>
  <c r="G18" i="32"/>
  <c r="F6" i="26"/>
  <c r="M422" i="28"/>
  <c r="G9" i="36" s="1"/>
  <c r="M619" i="28"/>
  <c r="M453" i="28"/>
  <c r="G11" i="36" s="1"/>
  <c r="N422" i="28"/>
  <c r="H9" i="36" s="1"/>
  <c r="T6" i="28"/>
  <c r="M143" i="28"/>
  <c r="G6" i="36" s="1"/>
  <c r="N436" i="28"/>
  <c r="H10" i="36" s="1"/>
  <c r="N453" i="28"/>
  <c r="H11" i="36" s="1"/>
  <c r="L620" i="28"/>
  <c r="L754" i="28" s="1"/>
  <c r="K761" i="28" s="1"/>
  <c r="N619" i="28"/>
  <c r="H13" i="36" s="1"/>
  <c r="N238" i="28"/>
  <c r="H7" i="36" s="1"/>
  <c r="M238" i="28"/>
  <c r="G7" i="36" s="1"/>
  <c r="U6" i="28"/>
  <c r="N143" i="28"/>
  <c r="H6" i="36" s="1"/>
  <c r="N753" i="28"/>
  <c r="M436" i="28"/>
  <c r="G10" i="36" s="1"/>
  <c r="M753" i="28"/>
  <c r="F7" i="32" l="1"/>
  <c r="G13" i="36"/>
  <c r="G14" i="36" s="1"/>
  <c r="M620" i="28"/>
  <c r="M754" i="28" s="1"/>
  <c r="H757" i="28" s="1"/>
  <c r="F9" i="32"/>
  <c r="G9" i="32" s="1"/>
  <c r="D9" i="29"/>
  <c r="E26" i="32"/>
  <c r="E35" i="32" s="1"/>
  <c r="E38" i="32" s="1"/>
  <c r="F40" i="32" s="1"/>
  <c r="E26" i="26"/>
  <c r="E27" i="26" s="1"/>
  <c r="E39" i="26" s="1"/>
  <c r="D7" i="29"/>
  <c r="H22" i="32"/>
  <c r="H23" i="32" s="1"/>
  <c r="F8" i="32"/>
  <c r="H8" i="32" s="1"/>
  <c r="H23" i="36"/>
  <c r="F14" i="36"/>
  <c r="F24" i="36" s="1"/>
  <c r="F41" i="36"/>
  <c r="D12" i="29"/>
  <c r="G23" i="36"/>
  <c r="H14" i="36"/>
  <c r="F13" i="32"/>
  <c r="G13" i="32" s="1"/>
  <c r="D8" i="29"/>
  <c r="H6" i="26"/>
  <c r="F14" i="26"/>
  <c r="F24" i="26" s="1"/>
  <c r="G7" i="32"/>
  <c r="H7" i="32"/>
  <c r="G8" i="32"/>
  <c r="H11" i="32"/>
  <c r="G11" i="32"/>
  <c r="H10" i="32"/>
  <c r="G10" i="32"/>
  <c r="G17" i="32"/>
  <c r="F23" i="32"/>
  <c r="G20" i="32"/>
  <c r="D5" i="29"/>
  <c r="F6" i="32"/>
  <c r="L755" i="28"/>
  <c r="D758" i="28"/>
  <c r="D759" i="28" s="1"/>
  <c r="N620" i="28"/>
  <c r="N754" i="28" s="1"/>
  <c r="H758" i="28" s="1"/>
  <c r="H9" i="32" l="1"/>
  <c r="H13" i="32"/>
  <c r="H24" i="36"/>
  <c r="F28" i="36"/>
  <c r="F29" i="36"/>
  <c r="F33" i="36"/>
  <c r="F25" i="36"/>
  <c r="G24" i="36"/>
  <c r="F28" i="26"/>
  <c r="F25" i="26"/>
  <c r="G25" i="26" s="1"/>
  <c r="G23" i="32"/>
  <c r="H6" i="32"/>
  <c r="H14" i="32" s="1"/>
  <c r="H24" i="32" s="1"/>
  <c r="G6" i="32"/>
  <c r="G14" i="32" s="1"/>
  <c r="F14" i="32"/>
  <c r="F24" i="32" s="1"/>
  <c r="F25" i="32" s="1"/>
  <c r="F26" i="32" s="1"/>
  <c r="H759" i="28"/>
  <c r="I24" i="36" l="1"/>
  <c r="F26" i="26"/>
  <c r="G26" i="26" s="1"/>
  <c r="G25" i="36"/>
  <c r="H25" i="36"/>
  <c r="G28" i="36"/>
  <c r="H28" i="36"/>
  <c r="G29" i="36"/>
  <c r="H29" i="36"/>
  <c r="G33" i="36"/>
  <c r="H33" i="36"/>
  <c r="F26" i="36"/>
  <c r="G24" i="32"/>
  <c r="H25" i="32"/>
  <c r="H26" i="32" s="1"/>
  <c r="G25" i="32"/>
  <c r="F27" i="26" l="1"/>
  <c r="G26" i="36"/>
  <c r="G27" i="36" s="1"/>
  <c r="H26" i="36"/>
  <c r="H27" i="36" s="1"/>
  <c r="F27" i="36"/>
  <c r="G26" i="32"/>
  <c r="G46" i="24"/>
  <c r="O34" i="24"/>
  <c r="O35" i="24" s="1"/>
  <c r="M34" i="24"/>
  <c r="M35" i="24" s="1"/>
  <c r="K32" i="24"/>
  <c r="I31" i="24"/>
  <c r="K30" i="24"/>
  <c r="I29" i="24"/>
  <c r="I30" i="24" s="1"/>
  <c r="O28" i="24"/>
  <c r="O29" i="24" s="1"/>
  <c r="O31" i="24" s="1"/>
  <c r="M28" i="24"/>
  <c r="M29" i="24" s="1"/>
  <c r="M31" i="24" s="1"/>
  <c r="K28" i="24"/>
  <c r="R17" i="24"/>
  <c r="Q17" i="24"/>
  <c r="P17" i="24"/>
  <c r="S17" i="24" s="1"/>
  <c r="R16" i="24"/>
  <c r="Q16" i="24"/>
  <c r="P16" i="24"/>
  <c r="S16" i="24" s="1"/>
  <c r="R15" i="24"/>
  <c r="Q15" i="24"/>
  <c r="P15" i="24"/>
  <c r="S15" i="24" s="1"/>
  <c r="R14" i="24"/>
  <c r="Q14" i="24"/>
  <c r="P14" i="24"/>
  <c r="S14" i="24" s="1"/>
  <c r="R13" i="24"/>
  <c r="Q13" i="24"/>
  <c r="P13" i="24"/>
  <c r="S13" i="24" s="1"/>
  <c r="R12" i="24"/>
  <c r="Q12" i="24"/>
  <c r="P12" i="24"/>
  <c r="S12" i="24" s="1"/>
  <c r="R11" i="24"/>
  <c r="Q11" i="24"/>
  <c r="P11" i="24"/>
  <c r="S11" i="24" s="1"/>
  <c r="R10" i="24"/>
  <c r="Q10" i="24"/>
  <c r="P10" i="24"/>
  <c r="S10" i="24" s="1"/>
  <c r="R9" i="24"/>
  <c r="Q9" i="24"/>
  <c r="P9" i="24"/>
  <c r="S9" i="24" s="1"/>
  <c r="R8" i="24"/>
  <c r="Q8" i="24"/>
  <c r="P8" i="24"/>
  <c r="S8" i="24" s="1"/>
  <c r="R7" i="24"/>
  <c r="Q7" i="24"/>
  <c r="P7" i="24"/>
  <c r="S7" i="24" s="1"/>
  <c r="R6" i="24"/>
  <c r="Q6" i="24"/>
  <c r="P6" i="24"/>
  <c r="S6" i="24" s="1"/>
  <c r="R5" i="24"/>
  <c r="Q5" i="24"/>
  <c r="P5" i="24"/>
  <c r="S5" i="24" s="1"/>
  <c r="R4" i="24"/>
  <c r="Q4" i="24"/>
  <c r="P4" i="24"/>
  <c r="S4" i="24" s="1"/>
  <c r="T13" i="24" l="1"/>
  <c r="T4" i="24"/>
  <c r="T16" i="24"/>
  <c r="T15" i="24"/>
  <c r="T12" i="24"/>
  <c r="T17" i="24"/>
  <c r="T6" i="24"/>
  <c r="T7" i="24"/>
  <c r="T9" i="24"/>
  <c r="T14" i="24"/>
  <c r="I32" i="24"/>
  <c r="I33" i="24" s="1"/>
  <c r="I34" i="24" s="1"/>
  <c r="I36" i="24" s="1"/>
  <c r="T5" i="24"/>
  <c r="T10" i="24"/>
  <c r="T11" i="24"/>
  <c r="M36" i="24"/>
  <c r="M37" i="24"/>
  <c r="T8" i="24"/>
  <c r="O37" i="24"/>
  <c r="O36" i="24"/>
  <c r="M32" i="24"/>
  <c r="O32" i="24"/>
  <c r="K31" i="24"/>
  <c r="K33" i="24" s="1"/>
  <c r="K34" i="24" s="1"/>
  <c r="K35" i="24" s="1"/>
  <c r="I35" i="24" l="1"/>
  <c r="T18" i="24"/>
  <c r="K36" i="24"/>
  <c r="K37" i="24"/>
  <c r="M38" i="24"/>
  <c r="O38" i="24"/>
  <c r="F30" i="26" l="1"/>
  <c r="H30" i="26" s="1"/>
  <c r="F30" i="36"/>
  <c r="F32" i="26"/>
  <c r="F31" i="32" s="1"/>
  <c r="H22" i="26"/>
  <c r="G22" i="26"/>
  <c r="G21" i="26"/>
  <c r="H21" i="26"/>
  <c r="F29" i="32" l="1"/>
  <c r="H29" i="32" s="1"/>
  <c r="D28" i="29"/>
  <c r="F32" i="36"/>
  <c r="G30" i="36"/>
  <c r="H30" i="36"/>
  <c r="F31" i="36"/>
  <c r="F34" i="36" s="1"/>
  <c r="F31" i="26"/>
  <c r="D29" i="29" s="1"/>
  <c r="G30" i="26"/>
  <c r="G32" i="26"/>
  <c r="H32" i="26"/>
  <c r="D30" i="29"/>
  <c r="H31" i="26"/>
  <c r="H31" i="32"/>
  <c r="G31" i="32"/>
  <c r="H19" i="26"/>
  <c r="G19" i="26"/>
  <c r="H20" i="26"/>
  <c r="G20" i="26"/>
  <c r="G31" i="26" l="1"/>
  <c r="F30" i="32"/>
  <c r="G30" i="32" s="1"/>
  <c r="F35" i="36"/>
  <c r="G32" i="36"/>
  <c r="H32" i="36"/>
  <c r="G31" i="36"/>
  <c r="G34" i="36" s="1"/>
  <c r="H31" i="36"/>
  <c r="H34" i="36" s="1"/>
  <c r="G29" i="32"/>
  <c r="H30" i="32"/>
  <c r="H18" i="26"/>
  <c r="H35" i="36" l="1"/>
  <c r="H38" i="36" s="1"/>
  <c r="H39" i="36" s="1"/>
  <c r="H42" i="36" s="1"/>
  <c r="G35" i="36"/>
  <c r="G38" i="36" s="1"/>
  <c r="G39" i="36" s="1"/>
  <c r="F38" i="36"/>
  <c r="F39" i="36" s="1"/>
  <c r="F42" i="36" s="1"/>
  <c r="F43" i="36" s="1"/>
  <c r="G18" i="26"/>
  <c r="H16" i="26"/>
  <c r="H17" i="26"/>
  <c r="H23" i="26" l="1"/>
  <c r="H41" i="36"/>
  <c r="H43" i="36" s="1"/>
  <c r="I39" i="36"/>
  <c r="D21" i="29"/>
  <c r="G17" i="26"/>
  <c r="G16" i="26"/>
  <c r="G12" i="26"/>
  <c r="G7" i="26"/>
  <c r="G11" i="26"/>
  <c r="G8" i="26"/>
  <c r="H10" i="26"/>
  <c r="G23" i="26" l="1"/>
  <c r="H11" i="26"/>
  <c r="G6" i="26"/>
  <c r="H13" i="26"/>
  <c r="G10" i="26"/>
  <c r="H9" i="26"/>
  <c r="D13" i="29"/>
  <c r="D22" i="29" s="1"/>
  <c r="G14" i="26" l="1"/>
  <c r="G24" i="26" s="1"/>
  <c r="H14" i="26"/>
  <c r="H24" i="26" s="1"/>
  <c r="F33" i="26"/>
  <c r="F29" i="26"/>
  <c r="G27" i="26" l="1"/>
  <c r="I24" i="26"/>
  <c r="F28" i="32"/>
  <c r="H28" i="32" s="1"/>
  <c r="F34" i="26"/>
  <c r="D31" i="29"/>
  <c r="F32" i="32"/>
  <c r="D26" i="29"/>
  <c r="F27" i="32"/>
  <c r="H29" i="26"/>
  <c r="D27" i="29"/>
  <c r="H33" i="26"/>
  <c r="G29" i="26"/>
  <c r="G33" i="26"/>
  <c r="G28" i="26"/>
  <c r="H28" i="26"/>
  <c r="F35" i="26" l="1"/>
  <c r="G35" i="26" s="1"/>
  <c r="G34" i="26"/>
  <c r="G28" i="32"/>
  <c r="H26" i="26"/>
  <c r="G32" i="32"/>
  <c r="H32" i="32"/>
  <c r="H27" i="32"/>
  <c r="F33" i="32"/>
  <c r="G27" i="32"/>
  <c r="H34" i="26"/>
  <c r="D32" i="29"/>
  <c r="F38" i="26" l="1"/>
  <c r="G38" i="26"/>
  <c r="G39" i="26" s="1"/>
  <c r="D33" i="29"/>
  <c r="F39" i="26"/>
  <c r="F42" i="26" s="1"/>
  <c r="F34" i="32"/>
  <c r="H35" i="26"/>
  <c r="H38" i="26" s="1"/>
  <c r="G33" i="32"/>
  <c r="H33" i="32"/>
  <c r="G34" i="32" l="1"/>
  <c r="H34" i="32"/>
  <c r="D23" i="29"/>
  <c r="D24" i="29" s="1"/>
  <c r="F35" i="32"/>
  <c r="F37" i="32" s="1"/>
  <c r="F38" i="32" s="1"/>
  <c r="F41" i="32" s="1"/>
  <c r="F42" i="32" s="1"/>
  <c r="H35" i="32" l="1"/>
  <c r="H37" i="32" s="1"/>
  <c r="H38" i="32" s="1"/>
  <c r="H41" i="32" s="1"/>
  <c r="D35" i="29"/>
  <c r="D25" i="29"/>
  <c r="G35" i="32"/>
  <c r="G37" i="32" s="1"/>
  <c r="G38" i="32" s="1"/>
  <c r="H40" i="32" s="1"/>
  <c r="H25" i="26"/>
  <c r="F41" i="26" l="1"/>
  <c r="F43" i="26" s="1"/>
  <c r="J38" i="26"/>
  <c r="H42" i="32"/>
  <c r="D36" i="29"/>
  <c r="H27" i="26"/>
  <c r="H39" i="26" l="1"/>
  <c r="I39" i="26" s="1"/>
  <c r="H41" i="26"/>
  <c r="H42" i="26" l="1"/>
  <c r="H43" i="26" s="1"/>
  <c r="J40" i="26" s="1"/>
</calcChain>
</file>

<file path=xl/sharedStrings.xml><?xml version="1.0" encoding="utf-8"?>
<sst xmlns="http://schemas.openxmlformats.org/spreadsheetml/2006/main" count="3142" uniqueCount="989">
  <si>
    <t>Nos</t>
  </si>
  <si>
    <t>sqm</t>
  </si>
  <si>
    <t>Cum</t>
  </si>
  <si>
    <t>Rmt</t>
  </si>
  <si>
    <t>Sqm</t>
  </si>
  <si>
    <t>DESCRIPTION</t>
  </si>
  <si>
    <t>Ovum Aspiration Pumps at Gandhi Hospital</t>
  </si>
  <si>
    <t>No</t>
  </si>
  <si>
    <t>IVF Test tube Warmers at Gandhi Hospital</t>
  </si>
  <si>
    <t>DICOM  compatible  fully  digital,  compact,  portable,  Ultrasound  Scan Machine Colour Doppler at Gandhi Hospital</t>
  </si>
  <si>
    <t>Multipurpose Electro hydraulic with manual override mobile OT Table, with divided  leg  section  suitable  for  all  Gynaecological  surgical  procedures, complete with 5cm Mattress and corded handset at Gandhi Hospital</t>
  </si>
  <si>
    <t>LED procedure Lights Double dome at Gandhi Hospital</t>
  </si>
  <si>
    <t>LED procedure Lights Single dome  at Gandhi Hospital</t>
  </si>
  <si>
    <t>IVF Workstation with LAF at Gandhi Hospital</t>
  </si>
  <si>
    <t>IVF Ant vibration Table for procedure at Gandhi Hospital</t>
  </si>
  <si>
    <t>CO2 Incubators at Gandhi Hospital</t>
  </si>
  <si>
    <t>Trigas bench Top Incubators for Human Embryo culture at Gandhi Hospital</t>
  </si>
  <si>
    <t>Trinocular Stereozoom Microscope at Gandhi Hospital</t>
  </si>
  <si>
    <t>ICSI Micro manipulator with Inverted Microscope at Gandhi Hospital</t>
  </si>
  <si>
    <t>IVF Laser System at Gandhi Hospital</t>
  </si>
  <si>
    <t>IVF Thermometer at Gandhi Hospital</t>
  </si>
  <si>
    <t>CO2 Cylinder and Manifold at Gandhi Hospital</t>
  </si>
  <si>
    <t>CO2 and O2 Analyzer at Gandhi Hospital</t>
  </si>
  <si>
    <t>PH Meter at Gandhi Hospital</t>
  </si>
  <si>
    <t>VOC Meter for ART Lab at Gandhi Hospital</t>
  </si>
  <si>
    <t>Sperm Counting Makler Chamber at Gandhi Hospital</t>
  </si>
  <si>
    <t>Binocular Microscope for Semen Analysis at Gandhi Hospital</t>
  </si>
  <si>
    <t>Laminar flow cabinet with Andrology Work station at Gandhi Hospital</t>
  </si>
  <si>
    <t>Clinical Centrifuge machine for Andrology at Gandhi Hospital</t>
  </si>
  <si>
    <t>Dry Incubators at Gandhi Hospital</t>
  </si>
  <si>
    <t>Pipetter and Denudation system at Gandhi Hospital</t>
  </si>
  <si>
    <t>Pharmaceutical Refrigerator at Gandhi Hospital</t>
  </si>
  <si>
    <t>Cryocans with wheels at Gandhi Hospital</t>
  </si>
  <si>
    <t>Defibrillator at Gandhi Hospital</t>
  </si>
  <si>
    <t>7 Para Patient Monitor at Gandhi Hospital</t>
  </si>
  <si>
    <t>Suction machine at Gandhi Hospital</t>
  </si>
  <si>
    <t>Anaesthesia Work station at Gandhi Hospital</t>
  </si>
  <si>
    <t>Autoclave at Gandhi Hospital</t>
  </si>
  <si>
    <t>Operative Hysteroscopy and Resectoscope Set Machine at Gandhi Hospital</t>
  </si>
  <si>
    <t>Operative Laparoscopy Set at Gandhi Hospital</t>
  </si>
  <si>
    <t>Multifunctional Printer at Gandhi Hospital</t>
  </si>
  <si>
    <t>Ultrasound Examination Couch at Gandhi Hospital</t>
  </si>
  <si>
    <t>UPS 20KVA with battery backup at Gandhi Hospital</t>
  </si>
  <si>
    <t>Laptop for Office usage at Gandhi Hospital</t>
  </si>
  <si>
    <t>Reception Table at Gandhi Hospital</t>
  </si>
  <si>
    <t>Reception chair at Gandhi Hospital</t>
  </si>
  <si>
    <t>Filing Cabinet at Gandhi Hospital</t>
  </si>
  <si>
    <t>Patient Seating 3 in 1 model at Gandhi Hospital</t>
  </si>
  <si>
    <t>Consultant Chair at Gandhi Hospital</t>
  </si>
  <si>
    <t>Patient Chair at Gandhi Hospital</t>
  </si>
  <si>
    <t>Small Trolley at Gandhi Hospital</t>
  </si>
  <si>
    <t>Big Trolley at Gandhi Hospital</t>
  </si>
  <si>
    <t>Wall Storage Cabinets at Gandhi Hospital</t>
  </si>
  <si>
    <t>Office Table at Gandhi Hospital</t>
  </si>
  <si>
    <t>Consumables and Media for 100 Cycles at Gandhi Hospital</t>
  </si>
  <si>
    <t>Lot</t>
  </si>
  <si>
    <t>Dismantling,  clearing  away  and  carefully  stacking  useful  materials  for  re- use  and  disposal  of  unserviceable  materials  with  100m  lead  as  directed  by Executive Engineer duly taking actual premeasurements before dismantling including  all  labour  charges,  etc.,  complete.  Brick  Masonry  at  Gandhi Hospital</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</si>
  <si>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Gandhi Hospital</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</si>
  <si>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Doors 1.50x2.60M at Gandhi Hospital</t>
  </si>
  <si>
    <t>Conveyance of un-useful excavated earth to a distance of 21 KM for disposal including hire charges of T and P, labour charges etc., complete for finished item of work. Dismantled Brick masonry  at Gandhi Hospital</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</si>
  <si>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5th Floor at Gandhi Hospital</t>
  </si>
  <si>
    <r>
      <rPr>
        <sz val="12"/>
        <rFont val="Times New Roman"/>
        <family val="1"/>
      </rPr>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509.5th Floor at Gandhi Hospital</t>
    </r>
  </si>
  <si>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5th Floor at Gandhi Hospital</t>
  </si>
  <si>
    <t>MT</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</si>
  <si>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5th Floor at Gandhi Hospital</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</si>
  <si>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5th Floor at Gandhi Hospital</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</si>
  <si>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Gandhi Hospital</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</si>
  <si>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Gandhi Hospital</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</si>
  <si>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5th Floor at Gandhi Hospital</t>
  </si>
  <si>
    <t>Flooring with non-skid full body ceramic floor tiles of size 300mm x 300mm and  thickness  between  7  -  8mm  1st  quality  conforming  to  IS:  13711,  IS: 13712,  IS:  13630  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Gandhi Hospital</t>
  </si>
  <si>
    <t>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5th floor. at Gandhi Hospital</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</si>
  <si>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5th floor Internal walls. at Gandhi Hospital</t>
  </si>
  <si>
    <t>Supply  and  application  of  one  coat  water  based  cement  primer  of  interior grade   I  and  two   coats   of  water  based  PU  paint  having  anti-bacterial applications content less than 50 grams/litre for internal walls including cost and  conveyance  of  all  materials  to  site,  sales  and  other  taxes,  incidental, operational  and  all  labour  charges  etc.,  and  complete  for  finished  item  of work in 5th floor. at Gandhi Hospital</t>
  </si>
  <si>
    <t>Painting to old walls with 2 coats of water proof cement paint of shade as approved by the Engineer-In-Charge to give an even shade after thoroughly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5th floor. at Gandhi Hospital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</si>
  <si>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 complete for finished item of work at all floor levels. 15.90mm OD pipe at Gandhi Hospital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</si>
  <si>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Gandhi Hospital</t>
  </si>
  <si>
    <t>Supplying and fixing of SWR PVC pipes Prince/Sudhakar/ Kisan /Supreme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Gandhi Hospital</t>
  </si>
  <si>
    <t>Supplying and fixing of SWR PVC pipes Prince/Sudhakar/Kisan /Supreme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Gandhi Hospital</t>
  </si>
  <si>
    <t>Supplying  and  fixing  Bronze  Gate/  Globe  valve  as  per  IS  -  778  Class  -  I, Indian  make  heavy  type  including  cost  and  conveyance  of  all  materials  , labour charges , overheads and contractors profit complete for finished item of work. 25mm Nominal bore at Gandhi Hospital</t>
  </si>
  <si>
    <t>Supplying  and  fixing  of  4inches  101.6mm  multi  floor  trap  with  jali  - UPVC/SWR pipe fittings as per site requirements with standard practice for all  floors  including  cost  and  conveyance  of  all  materials  to  site,  labour charges ,etc., complete for finished item of work. at Gandhi Hospital</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</si>
  <si>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Gandhi Hospital</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</si>
  <si>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Gandhi Hospital</t>
  </si>
  <si>
    <t>Supplying and fixing CP finish brass soap dish of approved make ISI quality including cost and conveyance of all materials, labour charges for fixing, for finished item of work in all floors at Gandhi Hospital</t>
  </si>
  <si>
    <t>Supplying and fixing TV shape mirror with plastic frame of size 609.6mm x 457.2mm,  plywood  back  with  NP  screws  1st  quality  including  cost  and conveyance of all materials, labour charges, for finished item of work in all floors. at Gandhi Hospital</t>
  </si>
  <si>
    <t>Supplying and fixing of CP finish brass wall mounted towel ring at Gandhi Hospital</t>
  </si>
  <si>
    <t>Supplying and fixing 15 mm brass body CP finish self closing tap push type conforming  to  IS  1711  as  approved  by  the  Engineer-In-Charge  including cost and conveyance of all materials, labour charges, complete for finished item of work in all floors. at Gandhi Hospital</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</si>
  <si>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Gandhi Hospital</t>
  </si>
  <si>
    <t>Double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Gandhi Hospital</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</si>
  <si>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 at Gandhi Hospital</t>
  </si>
  <si>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Gandhi Hospital</t>
  </si>
  <si>
    <t>Supply and installation of Extruded Aluminium Coving at Gandhi Hospital</t>
  </si>
  <si>
    <t>Supply,  installation,  Testing  and  Commissioning  of  Static  Pass  Boxes  of Size  450X450mm  with  1.2mm  thick  SS  304  Mat  finish  ,  with  interlock doors, UV light On when doors closed condition. As per clean room standard and requirement. at Gandhi Hospital</t>
  </si>
  <si>
    <t>Pts</t>
  </si>
  <si>
    <t>Supply  and  fixing  of  6A  ISI  Mark  3/2  pin  Modular  socket  with  6A  1way Modular  switch,  3  Module  box  with  cover  frame  and  GI  switch  box  on common     switch     board     with     connections     etc.,     complete.  Makes of wires: Finolex/ RR Cable/ Havells/ Polycab/ HPL. Makes of switches:  - GM  Four-Five  /  Legrand  Arteor  /  Schneider  Zen  celo  /Honeywell  Blenge Plus/Gold Medal curve. at Gandhi Hospital</t>
  </si>
  <si>
    <t>Supply  and  fixing  of  16A/6A,  2  in  one  socket  -  2  Nos  with  16A  switch control - 2 Nos modular type with and GI switch box with front cover plate including     all     labour     charges     etc.,     complete.  Makes  of  switches:  - GM  Four-Five  /  Legrand  Arteor  /  Schneider  Zen  celo  /Honeywell  Blenge Plus/Gold Medal curve. at Gandhi Hospital</t>
  </si>
  <si>
    <t>Supply  and  fixing  of  16A/6A,  2  in  one  socket  -  4  Nos  with  16A  switch control - 4 Nos modular type with and GI switch box with front cover plate including     all     labour     charges     etc.,     complete.  Makes  of  switches:  - GM  Four-Five  /  Legrand  Arteor  /  Schneider  Zen  celo  /Honeywell  Blenge Plus/Gold Medal curve. at Gandhi Hospital</t>
  </si>
  <si>
    <t>Supply and run of 1 of 22 /0.3mm 1.5 Sq.mm FRLS / HFFR P.V.C. insulated flexible copper cable in existing conduit pipe for earth continuity including all  labour  charges  etc.,  complete.  Makes  of  wires:  Finolex/  RR  Cable/ Havells/ Polycab/ HPL. at Gandhi Hospital</t>
  </si>
  <si>
    <t>Supply and 3 runs of 4.0 sq mm 56/0.3 mm phase neutral and earth FRLS / HFFR PVC insulated flexible copper cable in existing conduit pipe including labour  charges  etc.,  complete  for  16A  sockets.  Makes  of  wires:  Finolex/ RR Cable/ Havells/ Polycab/ HPL. at Gandhi Hospital</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</si>
  <si>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Gandhi Hospital</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</si>
  <si>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Gandhi Hospital</t>
  </si>
  <si>
    <t>Supply and fixing of DP Metal Enclosure with  IP 20 Protection DB Make with  1  No  20A,  10  KA  DP  MCB  Make:  Legrand  /  Schneider  including internal  connection  and  labour  charges  for  Flush  Mounting  etc.,  complete. Makes: Legrand / Schneider. at Gandhi Hospital</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</si>
  <si>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Gandhi Hospital</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</si>
  <si>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Gandhi Hospital</t>
  </si>
  <si>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Schneider/ABB/LandT/CandS At Gandhi Hospital</t>
  </si>
  <si>
    <t>Providing and fixing of 100A 10KA FP MCB and Terminal Spreaders in IP 43  isolator  Box  Making  connections  etc,  as  required.  Makes:  Legrand  / Schneider/ABB/LandT/CandS At Gandhi Hospital</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</si>
  <si>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Gandhi Hospital</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</si>
  <si>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Makes: Phillips / OSRAM / Wipro / Crompton / Bajaj / Havells At Gandhi Hospital</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</si>
  <si>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 OSRAM / Wipro / Crompton / Bajaj / Havells At Gandhi Hospital</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</si>
  <si>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Gandhi Hospital</t>
  </si>
  <si>
    <t>Supply and fixing of Modular type Stepped electronic regulator Makes : GM Four-Five  /  Legrand  Arteor  /  Schneider Zen  celo  /Honeywell  Blenge Plus/ Cabtree Verna/ Million logus / Gold Medal Curve for sweep AC ceiling fans of 1200mm / 1400mm complete with connections. At Gandhi Hospital</t>
  </si>
  <si>
    <t>Supply and installation of 225mm Light duty exhaust fan with metal blades etc  complete  Makes:  Crompton  /  Havells  Ventilair-DB/  Orient  hill  air.  At Gandhi Hospital</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</si>
  <si>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Gandhi Hospital</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</si>
  <si>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Gandhi Hospital</t>
  </si>
  <si>
    <t>Supply and fixing of 12V 65 AH SMF battery including wire leads. Makes: Quanta / Racket / Exide. At Gandhi Hospital</t>
  </si>
  <si>
    <t>Supply and providing of UPS  cum battery rack for 20 batteries  At Gandhi Hospital</t>
  </si>
  <si>
    <t>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Gandhi Hospital</t>
  </si>
  <si>
    <t>Supply and installation of 50x6 GI flat for body earthing of electrical panel and AC Panel which is laid in 300mm cable tray  At Gandhi Hospital</t>
  </si>
  <si>
    <t>Supply and installation of 25x3 GI flat for body earthing of DBs and Cable tray which is laid in 100mm cable tray At Gandhi Hospital</t>
  </si>
  <si>
    <t>Supply and installation of 25x3 Copper flat for Neutral earthing of UPS and Equipment which is laid in 100mm cable tray At Gandhi Hospital</t>
  </si>
  <si>
    <t>Supply  and  installation  of  4  sqmm  Copper  wire  for  Earthing  of  DBs Equipment  At Gandhi Hospital</t>
  </si>
  <si>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 Glostar/Finolex. Make of gland and Lungs: HMI/Commet/Dowell’s at Gandhi Hospital</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</si>
  <si>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Gandhi Hospital</t>
  </si>
  <si>
    <t>Supply and installation of AHUs stater on/off push button station for Remote control for inside IVF center with control wiring from AC panel to on /off push button station with necessary items. at Gandhi Hospital</t>
  </si>
  <si>
    <t>Supply,  installation,  testing  and  commissioning  of  20nos  LAN  points  with cat 6 cable and with suitable network rack and 5nos of telephone points with krone box to existing EPABEX.  at Gandhi Hospital</t>
  </si>
  <si>
    <t>Job</t>
  </si>
  <si>
    <t>Supply,  installation,  testing  and  commissioning  of  1  no  of  Access  control system  with  egress  switch,  Power  Cable,  communication  cable  to  control panel with necessary required items Etc. at Gandhi Hospital</t>
  </si>
  <si>
    <t>Supply,  installation,  testing  and  commissioning  of  Automatic  Fire  Alarm System  which  is  including  30  nos  of  smoke  Detectors  1nos  manual  call point,  1  no  of  Hooter  with  fire  alarm  cable  connected  to  the  existing  fire control panel with necessary Required items etc.. at Gandhi Hospital</t>
  </si>
  <si>
    <t>Supply,  installation,  testing  and  commissioning  of  5nos  IP  Based  CCTV cameras and Cat 6 Cable with NVR system. at Gandhi Hospital</t>
  </si>
  <si>
    <t>Supply,  installation,  testing  and  commissioning  of  Audio  and  video recording of counseling rooms at Gandhi Hospital</t>
  </si>
  <si>
    <t>Supply  and  installation  of  Fire  Extinguishers  of  CO2  4.50  Kg  at  Gandhi Hospital</t>
  </si>
  <si>
    <t>Supply and installation of ceiling mounted Fire Extinguishers of ABC MAP 90, 5.0 Kg stored pressure type at Gandhi Hospital</t>
  </si>
  <si>
    <t>Supply and installation of 2.0 Kg clean agent HCFC 123 Fire Extinguishers at Gandhi Hospital</t>
  </si>
  <si>
    <t>Supply and fixing of Fire escape signage Boards at Gandhi Hospital</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</si>
  <si>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Gandhi Hospital</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</si>
  <si>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Gandhi Hospital</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</si>
  <si>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Gandhi Hospital</t>
  </si>
  <si>
    <t>Aluminium low leakage aerofoil design volume control dampers Suitable for manual and motorised operation At Gandhi Hospital</t>
  </si>
  <si>
    <t>CBRI  approved  16G  GI  Spring  return  actuated  fire  dampers  rated  for  90 minutes with limit switch. At Gandhi Hospital</t>
  </si>
  <si>
    <t>SITC of SS perforated return raiser grilles with 10 microns filters with collar dampers At Gandhi Hospital</t>
  </si>
  <si>
    <t>Extruded  Al.  powder  coated  EXHAUST  /  RETURN  discrete  grilles      At Gandhi Hospital</t>
  </si>
  <si>
    <t>SITC of Collar Dampers made of Al. extrusions with black powder coating for Grilles / Diffusers At Gandhi Hospital</t>
  </si>
  <si>
    <t>SITC  of  Magnehelic  gauges  to  measure  the  room  differential  pressures  in operation  theatres  with  SS  mounting  box,  SS  nozzles,  food  grade  PVC tubing, etc. At Gandhi Hospital</t>
  </si>
  <si>
    <t>SITC of Aluminium powder coated Fresh air and Exhaust Louvers of non- vision type with nylon mosquito net etc.  At Gandhi Hospital</t>
  </si>
  <si>
    <t>Set</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</si>
  <si>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 TR At Gandhi Hospital</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</si>
  <si>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 TR At Gandhi Hospital</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</si>
  <si>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Gandhi Hospital</t>
  </si>
  <si>
    <t>Supply,  Installation  ,  Testing  and  Commissioning  of  Refnet  joints  to  be provided in refrigerant pipe line. Material of construction for fittings shall be similar to refrigerant piping. At Gandhi Hospital</t>
  </si>
  <si>
    <t>Supply and Installation of control cum transmission wiring of size 3C x 1.5 Sqmm  copper  wire  to  be  laid  in  heavy  grade  PVC  conduit  including  all fixing and accessories as At Gandhi Hospital</t>
  </si>
  <si>
    <t>Supply and Installation of cabling of size 2C x 1 Sqmm copper wire to be laid in heavy grade PVC conduit including all fixing and accessories as per the approved routing. At Gandhi Hospital</t>
  </si>
  <si>
    <t>SITC  of  Oxygen  Manifold  Emergency  for  1  plus  1  Cylinders,  as         per technical specifications. At Gandhi Hospital</t>
  </si>
  <si>
    <t>SITC  of  Oxygen  Outlets  with  matching  probes,  as  per  HTM-2022/02-01 of UK/NFPA99C of USA as per enclosed technical specifications - Imported At Gandhi Hospital</t>
  </si>
  <si>
    <t>each</t>
  </si>
  <si>
    <t>SITC  of  N20  Outlets  with  matching  probes,  as  per  HTM-2022/02-01  of UK/NFPA99C  of  USA  as  per  enclosed  technical  specifications  -  Imported At Gandhi Hospital</t>
  </si>
  <si>
    <t>SITC of MEDICAL Grade  BS EN:  13348 Kite Marked  12mm COPPER PIPE at Gandhi Hospital</t>
  </si>
  <si>
    <t>SITC of MEDICAL Grade  BS EN:  13348 Kite Marked  15mm COPPER PIPE at Gandhi Hospital</t>
  </si>
  <si>
    <t>SITC of MEDICAL Grade  BS EN:  13348 Kite Marked  22mm COPPER PIPE at Gandhi Hospital</t>
  </si>
  <si>
    <t>SITC of MEDICAL Grade  BS EN:  13348 Kite Marked  28mm COPPER PIPE at Gandhi Hospital</t>
  </si>
  <si>
    <t>SITC of  Touch type LCD Area Alarm and Zonal Valve box- as  per  HTM 2022/02-01/  NFPA99C  as  per  enclosed  technical  specifications  imported for 3 gases at Gandhi Hospital</t>
  </si>
  <si>
    <t>SITC of  Touch type LCD Area Alarm and Zonal Valve box- as  per  HTM 2022/02-01/  NFPA99C  as  per  enclosed  technical  specifications  imported for Master Main Alarm including all Gases at Gandhi Hospital</t>
  </si>
  <si>
    <t>SITC  of    Medical  Line  Valve,    As  per  CE  Certified/UL  Listed,  As  per Technical Specifications- Indian 15mm 0D at Gandhi Hospital</t>
  </si>
  <si>
    <t>SITC  of    Medical  Line  Valve,    As  per  CE  Certified/UL  Listed,  As  per Technical Specifications- Indian 22mm 0D at Gandhi Hospital</t>
  </si>
  <si>
    <t>SITC  of    Medical  Line  Valve,    As  per  CE  Certified/UL  Listed,  As  per Technical Specifications- Indian 28mm 0D at Gandhi Hospital</t>
  </si>
  <si>
    <t>SITC of  Bed Head Panel - as  per  HTM  2022/02-01/  NFPA99C  as  per enclosed technical specifications  at Gandhi Hospital</t>
  </si>
  <si>
    <t>QTY</t>
  </si>
  <si>
    <t>UNIT</t>
  </si>
  <si>
    <t>RATE</t>
  </si>
  <si>
    <t>AMOUNT RS.</t>
  </si>
  <si>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Gandhi Hospital</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</si>
  <si>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Gandhi Hospital</t>
  </si>
  <si>
    <t>EXCESS</t>
  </si>
  <si>
    <t>LESS</t>
  </si>
  <si>
    <t>REMARKS</t>
  </si>
  <si>
    <t>CIVIL WORKS</t>
  </si>
  <si>
    <t>PLUMBING WORKS</t>
  </si>
  <si>
    <t>EQUIPMENT</t>
  </si>
  <si>
    <t>ELECTRICAL WORKS</t>
  </si>
  <si>
    <t>Supply and Installation of control cum transmission wiring of size 4C x 2.5 Sqmm  copper  wire  to  be  laid  in  heavy  grade  PVC  conduit  including  all fixing and accessories as At Gandhi Hospital</t>
  </si>
  <si>
    <t>SITC  of  Magnehelic  gauges  across  pre  and  fine  filter  at  AHUs  including mounting arrangement, SS nozzles, food grade PVC tubing, etc. At Gandhi Hospital</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</si>
  <si>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Gandhi Hospital</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</si>
  <si>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5th Floor at Gandhi Hospital</t>
  </si>
  <si>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APSS  No.1200,  1207  and  1211.  at Gandhi Hospital</t>
  </si>
  <si>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Gandhi Hospital</t>
  </si>
  <si>
    <t>Supplying and fixing 15 mm brass body CP  finish bib tap of not less than 300  grams  weight  screw  type  full  turn  with   internal/external  threaded connection  conforming  to  IS  8931  as  approved  by  the  Engineer-In-Charge including  cost  and  conveyance  of  all  materials,  labour  charges,  overheads and  contractors  profit  complete  for  finished  item  of  work  in  all  floors.  at Gandhi Hospital</t>
  </si>
  <si>
    <t>AE</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</si>
  <si>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</si>
  <si>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Supply and Transportation of 48" ( 1200 mm) High Speed Fan Sweep Celing Fan with all accessories etc., complete. Make Havells S S 390</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</si>
  <si>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</si>
  <si>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</si>
  <si>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&amp; Installation of MS Angle for Duct Support, Cable Tray Support and Condensing Unit Stand of size 40 X 40 x 5 mm Thick.</t>
  </si>
  <si>
    <t>Supply &amp; Installation of MS Angle for Duct Support, Cable Tray Support and Condensing Unit Stand of size 25 X 25 x 5 mm Thick.</t>
  </si>
  <si>
    <t>Kg</t>
  </si>
  <si>
    <t>Supply and installation of  Canvas Connections For AHUS</t>
  </si>
  <si>
    <t xml:space="preserve">Dismantling of unreinforced cement concrete,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</si>
  <si>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Old Cement Mortor (Plaster)</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</si>
  <si>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Reinforced Cement Concrete</t>
  </si>
  <si>
    <t>Equipment</t>
  </si>
  <si>
    <t>Providing and fixing the 60mm Thick Box framing as the back support for the name plate installed of 18mm BWP 710 Gurjan and 1mm thick high glossy laminate finish</t>
  </si>
  <si>
    <t>Providing and fixing of Side wall decor Frame for photo hangings panneling with 18mm BWP 710 Gurjan Ply and 8mm thick beeding half rounded on the both sides with 1mm thick laminate finish with necessary hardware and Polishing.</t>
  </si>
  <si>
    <t>Proving and fixing Profile lights at wpc Louvers</t>
  </si>
  <si>
    <t>Proving and fixing Track lights at side wall décor frame with 4 fixtures and 2 tracks</t>
  </si>
  <si>
    <t>External Profile light at Name Plate</t>
  </si>
  <si>
    <t>UOM</t>
  </si>
  <si>
    <t>Nos.</t>
  </si>
  <si>
    <t>Rate</t>
  </si>
  <si>
    <t>S.No</t>
  </si>
  <si>
    <t>Civil Supplementary Works</t>
  </si>
  <si>
    <t>Plumbing Supplemental Works</t>
  </si>
  <si>
    <t>ELV Works</t>
  </si>
  <si>
    <t>Fire Fighting Works</t>
  </si>
  <si>
    <t>Air Conditioning Works</t>
  </si>
  <si>
    <t>Electrical Supplemental Works</t>
  </si>
  <si>
    <t>Fire Fighting Supplimental Works</t>
  </si>
  <si>
    <t>MGPS WORKs</t>
  </si>
  <si>
    <t>MGPS Supplemental Works</t>
  </si>
  <si>
    <t>PART-A</t>
  </si>
  <si>
    <t>PART-B</t>
  </si>
  <si>
    <t>Equipment Supplemental Works</t>
  </si>
  <si>
    <t>TOTAL (PART-A)</t>
  </si>
  <si>
    <t>TOTAL (PART-B)</t>
  </si>
  <si>
    <t>TOTAL EXCESS</t>
  </si>
  <si>
    <t>E</t>
  </si>
  <si>
    <t>C</t>
  </si>
  <si>
    <t>P</t>
  </si>
  <si>
    <t>ELV</t>
  </si>
  <si>
    <t>FF</t>
  </si>
  <si>
    <t>AC</t>
  </si>
  <si>
    <t>G</t>
  </si>
  <si>
    <t>ES</t>
  </si>
  <si>
    <t>CS</t>
  </si>
  <si>
    <t>PS</t>
  </si>
  <si>
    <t>FFS</t>
  </si>
  <si>
    <t>ACS</t>
  </si>
  <si>
    <t>GS</t>
  </si>
  <si>
    <t>sanctioned amount</t>
  </si>
  <si>
    <t>workdone amount</t>
  </si>
  <si>
    <t>excess</t>
  </si>
  <si>
    <t>less</t>
  </si>
  <si>
    <t>EQP</t>
  </si>
  <si>
    <t>EQPS</t>
  </si>
  <si>
    <t xml:space="preserve"> </t>
  </si>
  <si>
    <t>Additonal 2Year warranty 10%</t>
  </si>
  <si>
    <t>Contractor Profit 14</t>
  </si>
  <si>
    <t>Description</t>
  </si>
  <si>
    <t>As per Agreement</t>
  </si>
  <si>
    <t>As per workdone</t>
  </si>
  <si>
    <t>Excess</t>
  </si>
  <si>
    <t>Less</t>
  </si>
  <si>
    <t>Remarks</t>
  </si>
  <si>
    <t>Civil Works</t>
  </si>
  <si>
    <t>Plumbing works</t>
  </si>
  <si>
    <t>Electrical works</t>
  </si>
  <si>
    <t>ELV works</t>
  </si>
  <si>
    <t>Fire Fighting works</t>
  </si>
  <si>
    <t>Air Conditioning works</t>
  </si>
  <si>
    <t>MGPS works</t>
  </si>
  <si>
    <t>Equipment supplimental</t>
  </si>
  <si>
    <t>Civil supplimental works</t>
  </si>
  <si>
    <t>Plumbing supplimental works</t>
  </si>
  <si>
    <t>Electrical supplimental works</t>
  </si>
  <si>
    <t>Fire Fighting supplimental works</t>
  </si>
  <si>
    <t>Air Conditioning supplimental works</t>
  </si>
  <si>
    <t>MGPS supplimental works</t>
  </si>
  <si>
    <t>COMPARITIVE STATEMENT FOR GENERAL ABSTRACT</t>
  </si>
  <si>
    <t>Name of the work: Design, fabrication, establishing &amp; commissioning of In-Vitro Fertility Centers (IVFCs) along with allied services on Turnkey basis at Gandhi Hospital, Secunderabad, MGM Hospital, Warangal &amp; MGMH Petlaburj, Hyd.</t>
  </si>
  <si>
    <t>Labour Cess @ 1% on Basic Price of Revised Estimate</t>
  </si>
  <si>
    <t>NAC @ 0.1% on Basic Price of Revised estimate</t>
  </si>
  <si>
    <t>Provision towards Seniorage Charges on Civil Component</t>
  </si>
  <si>
    <t>Provision towards DMF Charges 30% on Seniorage Charges</t>
  </si>
  <si>
    <t>Provision towards SMFT Charges 2% on seniorage Charges</t>
  </si>
  <si>
    <t>Provision towards Haritha Nidhi</t>
  </si>
  <si>
    <t>Sub total of S.No 14 to 18</t>
  </si>
  <si>
    <t>Provision towards GST 18% on Seniorage Charges</t>
  </si>
  <si>
    <t>Provision towards Engineering Supervision Charges @  4% on RE Value</t>
  </si>
  <si>
    <t>Provision towards Unforseen items and rounding off (LS)</t>
  </si>
  <si>
    <r>
      <t xml:space="preserve">Sub Total (Agreement </t>
    </r>
    <r>
      <rPr>
        <b/>
        <sz val="11"/>
        <color rgb="FF000000"/>
        <rFont val="Arial"/>
        <family val="2"/>
      </rPr>
      <t>Part-A</t>
    </r>
    <r>
      <rPr>
        <sz val="11"/>
        <color rgb="FF000000"/>
        <rFont val="Arial"/>
        <family val="2"/>
      </rPr>
      <t>)</t>
    </r>
  </si>
  <si>
    <r>
      <t xml:space="preserve">Sub Total (Supplimental </t>
    </r>
    <r>
      <rPr>
        <b/>
        <sz val="11"/>
        <color rgb="FF000000"/>
        <rFont val="Arial"/>
        <family val="2"/>
      </rPr>
      <t>Part-B</t>
    </r>
    <r>
      <rPr>
        <sz val="11"/>
        <color rgb="FF000000"/>
        <rFont val="Arial"/>
        <family val="2"/>
      </rPr>
      <t>)</t>
    </r>
  </si>
  <si>
    <t>Total (Part-A+Part-B)</t>
  </si>
  <si>
    <t>Item S.No</t>
  </si>
  <si>
    <t>Item Code</t>
  </si>
  <si>
    <t>Item Name</t>
  </si>
  <si>
    <t>Co-efficients</t>
  </si>
  <si>
    <t>Rates</t>
  </si>
  <si>
    <t>Amount</t>
  </si>
  <si>
    <t>Total Amount</t>
  </si>
  <si>
    <t>Sand (QTY)</t>
  </si>
  <si>
    <t>Metal (QTY)</t>
  </si>
  <si>
    <t>Brick (QTY)</t>
  </si>
  <si>
    <t>Sand</t>
  </si>
  <si>
    <t>Metal</t>
  </si>
  <si>
    <t>Bricks</t>
  </si>
  <si>
    <t>Sand Rate</t>
  </si>
  <si>
    <t>Metal Rate</t>
  </si>
  <si>
    <t>Brick Rate</t>
  </si>
  <si>
    <t>Sand Amount</t>
  </si>
  <si>
    <t>Metal Amount</t>
  </si>
  <si>
    <t>Brick Amount</t>
  </si>
  <si>
    <t>IVF049</t>
  </si>
  <si>
    <t>IVF050</t>
  </si>
  <si>
    <t>IVF051</t>
  </si>
  <si>
    <t>IVF052</t>
  </si>
  <si>
    <t>IVF053</t>
  </si>
  <si>
    <t>IVF054</t>
  </si>
  <si>
    <t>IVF055</t>
  </si>
  <si>
    <t>IVF056</t>
  </si>
  <si>
    <t>IVF057</t>
  </si>
  <si>
    <t>IVF059</t>
  </si>
  <si>
    <t>IVF015</t>
  </si>
  <si>
    <t>IVF016</t>
  </si>
  <si>
    <t>IVF017</t>
  </si>
  <si>
    <t>IVF018</t>
  </si>
  <si>
    <t>Cement</t>
  </si>
  <si>
    <t xml:space="preserve">Sand </t>
  </si>
  <si>
    <t>Proportion</t>
  </si>
  <si>
    <t>V of 1 brick</t>
  </si>
  <si>
    <t>no of bricks</t>
  </si>
  <si>
    <t>v of 1 brick</t>
  </si>
  <si>
    <t>qty</t>
  </si>
  <si>
    <t>mortor qty</t>
  </si>
  <si>
    <t>dry v</t>
  </si>
  <si>
    <t>Brick Masonary</t>
  </si>
  <si>
    <t>Labour charges for fixing of ceiling fan and regulator including transportation and giving connections with twin core wire etc., complete. 
Makes  :  Finolex  /  RR  Kabel  /  Havells  /  Polycab  /  GM  / Million  /  V-Guard  /  Gold  Medal  /  HPL  / RPG.</t>
  </si>
  <si>
    <t>Supply,Transportation  of 15" (375mm) ISI, 900 RPM Heavy duty exhaust fan with metallic blades   wiremesh with all accessories etc complete   Makes : Crompton  / Almonard / Havells Turbo Force SP.</t>
  </si>
  <si>
    <t>Supply and fixing of cable  adopteres box with cover for DBs including, massanory work etc., complete.,</t>
  </si>
  <si>
    <t>SSR Item No</t>
  </si>
  <si>
    <t>Qty</t>
  </si>
  <si>
    <t>Unit</t>
  </si>
  <si>
    <t xml:space="preserve">a) Labour charges  </t>
  </si>
  <si>
    <t>Skilled Electrician.</t>
  </si>
  <si>
    <t>day</t>
  </si>
  <si>
    <t xml:space="preserve">Helper (Electrical). </t>
  </si>
  <si>
    <t>Labour for 1 No</t>
  </si>
  <si>
    <t>b) Material</t>
  </si>
  <si>
    <t>ELEC-1.5.5</t>
  </si>
  <si>
    <t xml:space="preserve">Supply of 23 / 0060 twin core twisted / flat heavy Copper wire. </t>
  </si>
  <si>
    <t>Mtr</t>
  </si>
  <si>
    <t>Mtrs</t>
  </si>
  <si>
    <t>Alluminium Flat (As per requirement)</t>
  </si>
  <si>
    <t>As per Price list of Philips</t>
  </si>
  <si>
    <t>a</t>
  </si>
  <si>
    <t xml:space="preserve">Supply and Transportation of  56W Clean room fitting,  2' x 2' (600mm x 600mm) slim panel LED luminaire  </t>
  </si>
  <si>
    <t>Cost of Material</t>
  </si>
  <si>
    <t>Total Cost of Material + Labour Charges</t>
  </si>
  <si>
    <t>Add Contractors Profit</t>
  </si>
  <si>
    <t>Rate per Each</t>
  </si>
  <si>
    <t>As per price list</t>
  </si>
  <si>
    <t>Each</t>
  </si>
  <si>
    <t xml:space="preserve">b) Material </t>
  </si>
  <si>
    <t>1.5.5</t>
  </si>
  <si>
    <t>Cost of Material for fixing fan</t>
  </si>
  <si>
    <t>ELEC-9.1.23</t>
  </si>
  <si>
    <t>a) Labour charges :</t>
  </si>
  <si>
    <t>1.3.1</t>
  </si>
  <si>
    <t>d</t>
  </si>
  <si>
    <t xml:space="preserve">Supply of 6 Module box </t>
  </si>
  <si>
    <t>1.3.2</t>
  </si>
  <si>
    <t>Supply of 6 Modular Cover Frame.</t>
  </si>
  <si>
    <t>1.9.1</t>
  </si>
  <si>
    <t>6 / 10A 1 Way 1 Module Modular Switch</t>
  </si>
  <si>
    <t>10A 3/2 Pin 2 Module Modular Socket with shutter</t>
  </si>
  <si>
    <t>Cost of Material for 1 No</t>
  </si>
  <si>
    <t>5.1.11</t>
  </si>
  <si>
    <t>b</t>
  </si>
  <si>
    <t>Supply of 15" (375mm) ISI, 900 RPM Heavy duty exhaust fan</t>
  </si>
  <si>
    <t>Transportation</t>
  </si>
  <si>
    <t xml:space="preserve">Lineman Electric / Telephone </t>
  </si>
  <si>
    <t xml:space="preserve">Mason Cl- I / Brick layer Cl- I </t>
  </si>
  <si>
    <t xml:space="preserve">Supply of 23 / 0060 twin core twisted / flat heavy Copper wire.  </t>
  </si>
  <si>
    <t>9.4.11</t>
  </si>
  <si>
    <t>Cement.</t>
  </si>
  <si>
    <t>Sundries such as Sand, Bolt, Nuts etc.</t>
  </si>
  <si>
    <t>Supply and fixing of 12 Way SPN DB with IP 43 Protection as per IS:13032   with 1 No 63A FP MCB as Incommer, and 8 Nos of 6-32A SP MCB 10KA, C/D Curve ISI Mark  as out goings, concealing in wall  etc complete.  
DB Makes :Legrand
MCB Makes : Legrand-DX3</t>
  </si>
  <si>
    <t>LABOUR</t>
  </si>
  <si>
    <t>MATERIAL</t>
  </si>
  <si>
    <t>2.16.1</t>
  </si>
  <si>
    <t>f</t>
  </si>
  <si>
    <t>Supply of 12 Way SPN DB</t>
  </si>
  <si>
    <t>ELEC-2.14.1</t>
  </si>
  <si>
    <t>h</t>
  </si>
  <si>
    <t>Supply of 40-63A FP MCB</t>
  </si>
  <si>
    <t xml:space="preserve">Supply of 20A 10KA SP MCB, C/D Curve ISI Mark. </t>
  </si>
  <si>
    <t>ELEC-9.4.11</t>
  </si>
  <si>
    <t xml:space="preserve">Cement. </t>
  </si>
  <si>
    <t>TOTAL COST OF MATERIAL + LABOUR FOR FLUSH MOUNTING</t>
  </si>
  <si>
    <t>FLUSH</t>
  </si>
  <si>
    <t>9.1.21</t>
  </si>
  <si>
    <t>19/20mm steel tube down rod with bolts &amp; nuts for  fan with maching colour.</t>
  </si>
  <si>
    <t>Less cost of fan down rod supplied with new fan of about 9" in length equal to  0.23 Metre at above rate</t>
  </si>
  <si>
    <t>Approved rate in SOTC Gandhi Hospital</t>
  </si>
  <si>
    <t xml:space="preserve">b) Labour charges </t>
  </si>
  <si>
    <t>Labour for 100 Mtrs</t>
  </si>
  <si>
    <t>Labour for 1 Mtr</t>
  </si>
  <si>
    <t>a) Material</t>
  </si>
  <si>
    <t>ELEC-1.5.6</t>
  </si>
  <si>
    <t>t</t>
  </si>
  <si>
    <t>Cost of Material for 1 Mtrs</t>
  </si>
  <si>
    <t>Rate per Meter</t>
  </si>
  <si>
    <t>g</t>
  </si>
  <si>
    <t xml:space="preserve">Supply of 1.5 Sqmm 2 Core PVC / XLPE
Insulated Sheathed Multi Core Bright Annealed Bare Copper Conductor Heavy
Duty Industrial Cables for Voltage Grade upto 1100 Volts as per IS: 694:1990
including all transportation charges etc complete.
Makes :Polycab </t>
  </si>
  <si>
    <t>Supply and Fixing of ISI 25mm  outer dia medium grade, with IS:9537 part 3 rigid PVC with all accessories fixing on chromium plated metallic base saddles including all labour charges etc., complete for run of mains.
Makes:-   Sudhakar / Finolex / Modi / VIP / Precision / Universal / Million Plast / Gold /  Polycab / DEC.</t>
  </si>
  <si>
    <t>Labour Rate Per 100 Rm</t>
  </si>
  <si>
    <t>Labour Rate for  1 Mtr</t>
  </si>
  <si>
    <t>kg</t>
  </si>
  <si>
    <t>9.1.2</t>
  </si>
  <si>
    <t>Rawl Plugs</t>
  </si>
  <si>
    <t>1.4.4</t>
  </si>
  <si>
    <t>35mm Screws</t>
  </si>
  <si>
    <t>1.1.11</t>
  </si>
  <si>
    <t>Chromium Plated saddles with base</t>
  </si>
  <si>
    <t>1.2.6</t>
  </si>
  <si>
    <t>Supply of 25mm PVC Junction Boxes Normal.</t>
  </si>
  <si>
    <t>1.2.8</t>
  </si>
  <si>
    <t xml:space="preserve">Supply of 25mm dia 1.5mm thick PVC Bends. </t>
  </si>
  <si>
    <t>1.2.2</t>
  </si>
  <si>
    <t xml:space="preserve">Supply of ISI 25mm outer dia medium grade FRLS with IS:9537 part 3 regid PVC pipe. </t>
  </si>
  <si>
    <t>Material Rate for 100 Mtrs</t>
  </si>
  <si>
    <t>Material Rate for  1 Mtr</t>
  </si>
  <si>
    <t>Supply and laying of ISI 25mm outer dia medium grade with IS:9537-part 3 rigid PVC pipe concealed in wall with all required PVC / Metallic Junction Boxes including masonry work and labour charges etc.,      Makes: Sudhakar
/ Precision /Universal/ Modi / Million Plast. at Gandhi Hospital</t>
  </si>
  <si>
    <t>Supply and fixing of Anchor fastner with fan hook / Providing MS Fan hook with grouting and cement plastering.</t>
  </si>
  <si>
    <t>c</t>
  </si>
  <si>
    <t>2.0 / 1.8 TR 3 Star capable of delivering 21600 BTU/hr and above with operating
on refrigerant R-32 / R-410
Makes : Daikin / Toshibha / Carrier / Blue
Star / Hitachi or equivalent</t>
  </si>
  <si>
    <t>Supply and installation of 2.2 TR 3 Star capable of delivering 21600 BTU/hr and above with operating on refrigerant R-32 / R-410 with condeser stand, layoing copper pipe of 15mm size of length 15 mt including Nitrile rubber insulation connected with 2.5 sqm x 4 core cable for power supply and equipped with drain pump.
Makes : Daikin / Toshibha / Carrier / BlueStar / Hitachi or equivalent</t>
  </si>
  <si>
    <t>(BLD-CSTN-13-16)</t>
  </si>
  <si>
    <t>Quantity analysis</t>
  </si>
  <si>
    <t>Size :</t>
  </si>
  <si>
    <t>0.80m x 2.10 m</t>
  </si>
  <si>
    <t>Outer frame  -  Vertical</t>
  </si>
  <si>
    <t xml:space="preserve">2 x 2.1 </t>
  </si>
  <si>
    <t>= 4.2 x 0.10 x 0.065  =</t>
  </si>
  <si>
    <t>cum</t>
  </si>
  <si>
    <t>Outer frame  -  Horizontal</t>
  </si>
  <si>
    <t xml:space="preserve"> 1x0.80</t>
  </si>
  <si>
    <t>= 0.80x 0.10 x 0.065   =</t>
  </si>
  <si>
    <t>30 mm thick WPC shutter</t>
  </si>
  <si>
    <t>Cost analysis</t>
  </si>
  <si>
    <t>Rm</t>
  </si>
  <si>
    <t>Cost of 30 mm thick WPC shutter TBSC-L.I-18</t>
  </si>
  <si>
    <t>No.</t>
  </si>
  <si>
    <t>Cost of MS powder coated Butt hinges 150mm long TBSC-P.II-12</t>
  </si>
  <si>
    <t>Labour charges for fixing flush door shutter to the frame, fixing the fixtures to the shutter   TBSC-T.I-25</t>
  </si>
  <si>
    <t xml:space="preserve">Add for nails &amp; screws etc. </t>
  </si>
  <si>
    <t>Rate for 1 sqm</t>
  </si>
  <si>
    <t xml:space="preserve"> Or Say</t>
  </si>
  <si>
    <t>Overheads &amp; Contractors Profit @ 13.615%</t>
  </si>
  <si>
    <t>Mazdoor(unskilled)</t>
  </si>
  <si>
    <t>Rate per 1 cum</t>
  </si>
  <si>
    <t>Total Rs.</t>
  </si>
  <si>
    <t>Or Say</t>
  </si>
  <si>
    <t>(BLD-CSTN-14-8/297)</t>
  </si>
  <si>
    <t>(BLD-CSTN-14-8/298)</t>
  </si>
  <si>
    <t>Blacksmith 2nd class</t>
  </si>
  <si>
    <t>Mazdoor(Male)</t>
  </si>
  <si>
    <t>Rate per 10 sqm</t>
  </si>
  <si>
    <t>Rate per 1 sqm</t>
  </si>
  <si>
    <t>Say</t>
  </si>
  <si>
    <t>hours</t>
  </si>
  <si>
    <t>Add MA on crew charges</t>
  </si>
  <si>
    <t>hour</t>
  </si>
  <si>
    <t>Crew charges</t>
  </si>
  <si>
    <t>Kgs</t>
  </si>
  <si>
    <t>Rate per 1 Sqm</t>
  </si>
  <si>
    <t>A.MATERIALS :</t>
  </si>
  <si>
    <t>kl</t>
  </si>
  <si>
    <t>20mm HBG graded metal</t>
  </si>
  <si>
    <t>B.LABOUR :</t>
  </si>
  <si>
    <t>1st class Mason</t>
  </si>
  <si>
    <t>2nd class Mason</t>
  </si>
  <si>
    <t>Mazdoor (both men&amp;women)</t>
  </si>
  <si>
    <t>C.MACHINERY :</t>
  </si>
  <si>
    <t>Needle vibrator 40mm ( petrol )</t>
  </si>
  <si>
    <t>Water(including for curing)</t>
  </si>
  <si>
    <t xml:space="preserve">Hire charges of centering and scaffolding </t>
  </si>
  <si>
    <t>Labour charges</t>
  </si>
  <si>
    <t>(BLD-CSTN-3-15)</t>
  </si>
  <si>
    <t>COLUMNS, LINTELS, WATER TANKS, RCC WALL IN BUILDINGS:</t>
  </si>
  <si>
    <t>SF</t>
  </si>
  <si>
    <t>TF</t>
  </si>
  <si>
    <t>4F</t>
  </si>
  <si>
    <t>5F</t>
  </si>
  <si>
    <t>6F</t>
  </si>
  <si>
    <t>Lifting by Manual means</t>
  </si>
  <si>
    <t>Rate for other Floors</t>
  </si>
  <si>
    <t xml:space="preserve">Rate as above </t>
  </si>
  <si>
    <t>FF (G.F)</t>
  </si>
  <si>
    <t>LINTELS :</t>
  </si>
  <si>
    <t>Lift charges ( Page 131 of Std. Data )</t>
  </si>
  <si>
    <t>Rate per 1 RM</t>
  </si>
  <si>
    <t>4 F</t>
  </si>
  <si>
    <t>5 F</t>
  </si>
  <si>
    <t>6 F</t>
  </si>
  <si>
    <t>Mason 1st class</t>
  </si>
  <si>
    <t xml:space="preserve">Add water charges 1% </t>
  </si>
  <si>
    <t>Rate per 10 Sqm</t>
  </si>
  <si>
    <t>RM</t>
  </si>
  <si>
    <t>Rate as worked out above</t>
  </si>
  <si>
    <t>B .LABOUR</t>
  </si>
  <si>
    <t>Mason 2nd class</t>
  </si>
  <si>
    <t>Unit = 10 sqm.</t>
  </si>
  <si>
    <t>A. MATERIALS:</t>
  </si>
  <si>
    <t>Cement for slurry</t>
  </si>
  <si>
    <t>Sand for CM(1:8)</t>
  </si>
  <si>
    <t>Mazdoor(un skilled)</t>
  </si>
  <si>
    <t>Rate for 10 sqm</t>
  </si>
  <si>
    <t>Concrete Mixer 10 / 7 cft (0.2 / 0.8 cum)capacity</t>
  </si>
  <si>
    <t>Cement for CM(1:8) for base coat</t>
  </si>
  <si>
    <t>(BLD-CSTN-9-7)</t>
  </si>
  <si>
    <t>White cement for jointing</t>
  </si>
  <si>
    <t>High polished granite slabs black 16 to 18mm thick</t>
  </si>
  <si>
    <t>Machine cutting charges</t>
  </si>
  <si>
    <t>Half rounding the edges</t>
  </si>
  <si>
    <t>Unit = 10 sqm</t>
  </si>
  <si>
    <t>Sand for CM(1:5) base coat</t>
  </si>
  <si>
    <t>Cement for CM(1:5) base coat</t>
  </si>
  <si>
    <t>B.LABOUR</t>
  </si>
  <si>
    <t>White cement for jointing &amp; pointing</t>
  </si>
  <si>
    <t>(BLD-CSTN-9-20)</t>
  </si>
  <si>
    <t>Cost of vitrified tiles 8-10mm thick</t>
  </si>
  <si>
    <t>say</t>
  </si>
  <si>
    <t>Painter 1st class</t>
  </si>
  <si>
    <t>Painter 2nd class</t>
  </si>
  <si>
    <t>Sundries including brushes, ladders etc., @ 1%</t>
  </si>
  <si>
    <t>(BLD-CSTN-12-5)</t>
  </si>
  <si>
    <t xml:space="preserve">Cost of cement primer interior grade I  TBSC-G.I-01 </t>
  </si>
  <si>
    <t>Acrylic emulsion  paint       TBSC-G.III-01</t>
  </si>
  <si>
    <t>Cost Analysis</t>
  </si>
  <si>
    <t>Rate for 1 Sqm</t>
  </si>
  <si>
    <t>Total</t>
  </si>
  <si>
    <t>Rate for 1.68 sqm</t>
  </si>
  <si>
    <t>Quantity  Anailysis</t>
  </si>
  <si>
    <t>Cost of 25mm x 6mm MS flat alround</t>
  </si>
  <si>
    <t>Cost of 10mm M.S square bars @0.785 kg /RM</t>
  </si>
  <si>
    <t>Cost of 10mm MS squre bars                 (RMR)</t>
  </si>
  <si>
    <t>Cost of  25X 6mm MS Flat                  (RMR)</t>
  </si>
  <si>
    <t>Cost of MS Z hold fasts</t>
  </si>
  <si>
    <t>Labour charges for fabrication of steel   TBSC-T.I-16</t>
  </si>
  <si>
    <t>Labour charges for fixing                            TBSC-T.I-17</t>
  </si>
  <si>
    <t>Rate as per SSR -2022-23 -    TBSC-L.III-28</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</si>
  <si>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</si>
  <si>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Fowler Two Function Bed with ABS Panel, ABS Side Railings, Wheels, Mattress Pillow, &amp; Bed Fixing IV Road Features (Knee rest &amp; Backrest) Size-L,84, W-42, H-24.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</si>
  <si>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Corporate Deluxe Locker with SS 304 grade Top of size 508 x 406 x 762 mm having 1 drawer and an adequate storage space with openable door with SS handle. Equipped with wheels for easy movement.</t>
  </si>
  <si>
    <t>Bed side stand with full SS 304 grade constructionof size 406 x 203 x 762 mm equipped with SS Handles on top for carrying.</t>
  </si>
  <si>
    <t>Bed side stand with full GI Powder coated constructionof size 406 x 203 x 762 mm equipped with powder coated handles on top for carrying.</t>
  </si>
  <si>
    <t xml:space="preserve">Bed side Table with ABS Plastic body construction having 1 drawer and an adequated space with openable door with handle of size </t>
  </si>
  <si>
    <t>Supply and installation of Stainless Steel 304 grade CSSD Rectangular Working table of size 1200x480x1050 mm with inbuilt sink of size 450x380x300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</si>
  <si>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</si>
  <si>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t>Supply of Sample collection bed of size 1850x620x700 mm, featuring plain design equipped with 1 drawer and storage space with openable door type with SS-304 grade handles positioned at head side of the bed. The material of construction of the bed to be of Powder coated GI for entire body. All the legs of the bed to be capped with nylon bushes.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</si>
  <si>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Supply of a Sample collection chair of size 800x580x700 mm, meeting medical standards, featuring adjustable height and tilt padded armrests, and durable upholstery, suitable for comfortable patient positioning during blood donation or phlebotomy procedures. The chair is made from mild steel with good finish. The chair to be of easy to manoeuvre and transport and of light weight.</t>
  </si>
  <si>
    <t>SS-304 working table of size 685x685x762 mm with I type support inner frame SS-304 pipe of size 40x40x1.5 mm, and top with 1.5 mm thick SS-304 sheet. All four legs equipped with adjustable nylone bushes.</t>
  </si>
  <si>
    <t>SS-304 working table of size 457x457x762 mm with I type support inner frame SS-304 pipe of size 40x40x1.5 mm, and top with 1.5 mm thick SS-304 sheet. All four legs equipped with adjustable nylone bushes.</t>
  </si>
  <si>
    <t>SS-304 working table of size 610x610x762 mm with I type support inner frame SS-304 pipe of size 40x40x1.5 mm, and top with 1.5 mm thick SS-304 sheet. All four legs equipped with adjustable nylone bushes.</t>
  </si>
  <si>
    <t>SS-304 working table of size 660x610x762 mm with I type support inner frame SS-304 pipe of size 40x40x1.5 mm, and top with 1.5 mm thick SS-304 sheet. All four legs equipped with adjustable nylone bushes.</t>
  </si>
  <si>
    <t>Writing board made of Pressed wood coated with melamine surface. It has 900mm writing surface height, 1200mm writing surface wide, and 11mm deep, suitable for working on dry wipe board markers. It has an aluminium frame with dark grey plastic corner caps and maker tray. It is enabled with an easy wall mounting with a concealed slot system. It can be mounted either horizontally or vertically. IT consists of a complete mounting set, marker tray, and a board marker</t>
  </si>
  <si>
    <t>Providing MDF 18 mm thick wooden table of size 900x450 mm with 1 drawer at right side of the table. The table includes keyboard tray. Bottom equipped with nylone bushes for floor protection and easy movement.</t>
  </si>
  <si>
    <t>Condensing units - VRF/VRV System : Supply, Installation, Nitrogen testing,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/O General / Toshiba. 16 HP At Gandhi Hospital</t>
  </si>
  <si>
    <t>Name Plates (Room Names) as approved by the Engineer In-charge.</t>
  </si>
  <si>
    <t>The item executed as per agreement quantity</t>
  </si>
  <si>
    <t>A.E</t>
  </si>
  <si>
    <t>Supply, installation, testing and commissioning of 16 G GI powder coated suitable  single  person  entry  air  shower  as  per  Technical Specifications  at Gandhi Hospital</t>
  </si>
  <si>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Gandhi Hospital</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</si>
  <si>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   GM   Four-Five   /   Legrand   Arteor   /   Schneider   Zen      celo
/Honeywell Blenge Plus/Gold Medal curve. at Gandhi Hospital</t>
  </si>
  <si>
    <t>Supply and fixing of 16A switches - 1Nos and 6/16A 2 in one socket - 1Nos Modular type with cover plate and GI switch box fixing on separate board including     all     labour     charges      etc.,      complete. Makes of switches:
- GM Four-Five / Legrand Arteor / Schneider Zen celo /Honeywell Blenge Plus/Gold Medal curve. at Gandhi Hospital</t>
  </si>
  <si>
    <t>SITC of C02 Manifold for 2 Cylinders, with high pressure  Regulator, NRV, tailpipes etc. as per technical specifications  At Gandhi Hospital</t>
  </si>
  <si>
    <t>Supply of a 3-seater sofa upholstered with PU leather, with a high-quality finish. The sofa shall feature a kiln-dried hardwood frame for durability, reinforced with corner blocks for stability. The seat cushions to be constructed with high-density foam padding for comfort and resilience, while the backrests shall feature a combination of foam and fiberfill for optimal support. The sofa arms shall be padded for additional comfort, with sleek wooden or metal legs providing sturdy support. The leather upholstery shall be treated for resistance to stains and spills, ensuring longevity and ease of care. The dimensions of the sofa shall be suitable to accommodate three individuals comfortably, with ample seating space and ergonomic design considerations.</t>
  </si>
  <si>
    <t>Supply and fixing of Dress Hangers of size 450mm length with 8 Nos hooks, each capped with plastic protective cap (in change rooms).</t>
  </si>
  <si>
    <t>Cost of best WPC frame  Vertical As per SSR2022-23 -TBSC-L.I-17</t>
  </si>
  <si>
    <t>Cost of best WPC frame  Horizontal As per SSR2022-23 TBSC-L.I-17</t>
  </si>
  <si>
    <t>1938 nos bricks</t>
  </si>
  <si>
    <t>Partition walls</t>
  </si>
  <si>
    <t>Plastering 20 mm</t>
  </si>
  <si>
    <t>Plastering 12 mm</t>
  </si>
  <si>
    <t>Ratio</t>
  </si>
  <si>
    <t>cement</t>
  </si>
  <si>
    <t>sand</t>
  </si>
  <si>
    <t>T sand qty</t>
  </si>
  <si>
    <t>GST @ 18%</t>
  </si>
  <si>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Gandhi Hospital</t>
  </si>
  <si>
    <t>Supply and fixing of Powder coated GI stand with 4 nos height adjustable racks of size 670x410x1570 mm connected to two big rods of rectangular hollow section type supported with 4 legs with wheels with brakes to restrict movement/easy movement. Equipped with frame for holding a cylinder. A lockable box type space to be provided at bottom rack.</t>
  </si>
  <si>
    <r>
      <t xml:space="preserve">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t>
    </r>
    <r>
      <rPr>
        <b/>
        <sz val="12"/>
        <rFont val="Arial"/>
        <family val="2"/>
      </rPr>
      <t xml:space="preserve">8.5 TR capacity </t>
    </r>
    <r>
      <rPr>
        <sz val="12"/>
        <rFont val="Arial"/>
        <family val="2"/>
      </rPr>
      <t>At Gandhi Hospital</t>
    </r>
  </si>
  <si>
    <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rFont val="Arial"/>
        <family val="2"/>
      </rPr>
      <t xml:space="preserve">. Liquid Line </t>
    </r>
    <r>
      <rPr>
        <sz val="12"/>
        <rFont val="Arial"/>
        <family val="2"/>
      </rPr>
      <t>at Gandhi Hospital</t>
    </r>
  </si>
  <si>
    <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rFont val="Arial"/>
        <family val="2"/>
      </rPr>
      <t xml:space="preserve">Suction Line </t>
    </r>
    <r>
      <rPr>
        <sz val="12"/>
        <rFont val="Arial"/>
        <family val="2"/>
      </rPr>
      <t>at Gandhi Hospital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</si>
  <si>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20G - 1.0 mm </t>
    </r>
    <r>
      <rPr>
        <sz val="12"/>
        <rFont val="Arial"/>
        <family val="2"/>
      </rPr>
      <t>Thick at Gandhi Hospital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</si>
  <si>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22G - 0.8 mm </t>
    </r>
    <r>
      <rPr>
        <sz val="12"/>
        <rFont val="Arial"/>
        <family val="2"/>
      </rPr>
      <t>Thick at Gandhi Hospital</t>
    </r>
  </si>
  <si>
    <r>
      <t xml:space="preserve">Supply, laying of Class O Nitrile rubber with factory laminated Glass cloth, all joints shall be covered with self-adhesive tapes </t>
    </r>
    <r>
      <rPr>
        <b/>
        <sz val="12"/>
        <rFont val="Arial"/>
        <family val="2"/>
      </rPr>
      <t xml:space="preserve">32mm Thick </t>
    </r>
    <r>
      <rPr>
        <sz val="12"/>
        <rFont val="Arial"/>
        <family val="2"/>
      </rPr>
      <t>for Exposed Supply Air duct and finished with UV Protective Paint. at Gandhi Hospital</t>
    </r>
  </si>
  <si>
    <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Exposed Return Air Duct and finished with UV Protective Paint. at Gandhi Hospital</t>
    </r>
  </si>
  <si>
    <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Supply air duct running inside the building. at Gandhi Hospital</t>
    </r>
  </si>
  <si>
    <r>
      <t xml:space="preserve">Supply, laying of Class O Nitrile rubber with factory laminated Glass cloth, all joints shall be covered with self-adhesive tapes </t>
    </r>
    <r>
      <rPr>
        <b/>
        <sz val="12"/>
        <rFont val="Arial"/>
        <family val="2"/>
      </rPr>
      <t xml:space="preserve">19mm Thick </t>
    </r>
    <r>
      <rPr>
        <sz val="12"/>
        <rFont val="Arial"/>
        <family val="2"/>
      </rPr>
      <t>for Return air running inside the building. at Gandhi Hospital</t>
    </r>
  </si>
  <si>
    <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2"/>
        <rFont val="Arial"/>
        <family val="2"/>
      </rPr>
      <t xml:space="preserve">1.5 TR </t>
    </r>
    <r>
      <rPr>
        <sz val="12"/>
        <rFont val="Arial"/>
        <family val="2"/>
      </rPr>
      <t>At Gandhi Hospital</t>
    </r>
  </si>
  <si>
    <r>
      <t xml:space="preserve">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t>
    </r>
    <r>
      <rPr>
        <b/>
        <sz val="12"/>
        <rFont val="Arial"/>
        <family val="2"/>
      </rPr>
      <t xml:space="preserve">3.0 TR – 4 way </t>
    </r>
    <r>
      <rPr>
        <sz val="12"/>
        <rFont val="Arial"/>
        <family val="2"/>
      </rPr>
      <t>At Gandhi Hospital</t>
    </r>
  </si>
  <si>
    <r>
      <rPr>
        <b/>
        <sz val="12"/>
        <rFont val="Arial"/>
        <family val="2"/>
      </rPr>
      <t>Providing and fixing of wooden box celling</t>
    </r>
    <r>
      <rPr>
        <sz val="12"/>
        <rFont val="Arial"/>
        <family val="2"/>
      </rPr>
      <t xml:space="preserve"> at the top of Reception table with Imm thick laminate with wooden framing of BWP 710 Gurjan Ply support from the top slab end to end with neccesary cutouts for lighting and hardware</t>
    </r>
  </si>
  <si>
    <r>
      <rPr>
        <b/>
        <sz val="12"/>
        <rFont val="Arial"/>
        <family val="2"/>
      </rPr>
      <t>Back Pannelling with laminate Finish of 1 mm thick</t>
    </r>
    <r>
      <rPr>
        <sz val="12"/>
        <rFont val="Arial"/>
        <family val="2"/>
      </rPr>
      <t xml:space="preserve"> Providing &amp; Fixing full height solid 12mm BWF 710 GURIAN PLY Board panneling till slab with wooden framing in line and level including the neccesary hardware and cutouts</t>
    </r>
  </si>
  <si>
    <r>
      <rPr>
        <b/>
        <sz val="12"/>
        <rFont val="Arial"/>
        <family val="2"/>
      </rPr>
      <t>Providing and fixing ISI marked Magnetic 25mm Block Board door shutters</t>
    </r>
    <r>
      <rPr>
        <sz val="12"/>
        <rFont val="Arial"/>
        <family val="2"/>
      </rPr>
      <t>, core of block board construction with frame of 1st class hard wood and fixing 1 MM laminate on both faces of shutters, including ISI marked Stainless Steel butt hinges with necessary screws and tower bait complete</t>
    </r>
  </si>
  <si>
    <r>
      <rPr>
        <b/>
        <sz val="12"/>
        <rFont val="Arial"/>
        <family val="2"/>
      </rPr>
      <t>Providing and fixing PVC frames</t>
    </r>
    <r>
      <rPr>
        <sz val="12"/>
        <rFont val="Arial"/>
        <family val="2"/>
      </rPr>
      <t xml:space="preserve"> on the walls for covering the area over DB Boxes with 12 mm PVC sheets in a box section of 60mm thick including neccesary accessories.</t>
    </r>
  </si>
  <si>
    <r>
      <t xml:space="preserve"> Providing and Fixing of </t>
    </r>
    <r>
      <rPr>
        <b/>
        <sz val="12"/>
        <rFont val="Arial"/>
        <family val="2"/>
      </rPr>
      <t>(25X25) mm WPC corner L-Patties</t>
    </r>
    <r>
      <rPr>
        <sz val="12"/>
        <rFont val="Arial"/>
        <family val="2"/>
      </rPr>
      <t xml:space="preserve"> at the topper edge of the wall tile cladding</t>
    </r>
  </si>
  <si>
    <r>
      <t xml:space="preserve">Providing and Fixing of </t>
    </r>
    <r>
      <rPr>
        <b/>
        <sz val="12"/>
        <rFont val="Arial"/>
        <family val="2"/>
      </rPr>
      <t>SS-ROSE GOLD corner &amp; L-Patties</t>
    </r>
    <r>
      <rPr>
        <sz val="12"/>
        <rFont val="Arial"/>
        <family val="2"/>
      </rPr>
      <t xml:space="preserve"> at the SIDE edge of the wall tile cladding</t>
    </r>
  </si>
  <si>
    <r>
      <t xml:space="preserve">Providing and fixing of </t>
    </r>
    <r>
      <rPr>
        <b/>
        <sz val="12"/>
        <rFont val="Arial"/>
        <family val="2"/>
      </rPr>
      <t>Door Frame panneling with 18mm BWP 710 Gurjan Ply and 8mm thick beeding half rounded on the both sides</t>
    </r>
    <r>
      <rPr>
        <sz val="12"/>
        <rFont val="Arial"/>
        <family val="2"/>
      </rPr>
      <t xml:space="preserve"> with 1mm thick laminate Finish with necessary handware and Polishing.</t>
    </r>
  </si>
  <si>
    <r>
      <t xml:space="preserve">POINT WIRING and LIGHT FIXTURES &amp; FITTINGS                             </t>
    </r>
    <r>
      <rPr>
        <sz val="12"/>
        <rFont val="Arial"/>
        <family val="2"/>
      </rPr>
      <t>Providing Point wiring for Light Concealed Type with 2 x 1.0 Sq.mm. Copper. PVC Insulated wire 1.1 KV grade ISI marked in rigid ISI mark PVC conduit minimum 20mm (1.6 mm thick) dia. with necessary accessories and Pannel and Spot LED lights of Havells/Wipro company.</t>
    </r>
  </si>
  <si>
    <r>
      <rPr>
        <b/>
        <u/>
        <sz val="12"/>
        <rFont val="Arial"/>
        <family val="2"/>
      </rPr>
      <t>Fully Automatic Control Panel for Oxygen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Oxygen supply</t>
    </r>
  </si>
  <si>
    <r>
      <rPr>
        <b/>
        <u/>
        <sz val="12"/>
        <rFont val="Arial"/>
        <family val="2"/>
      </rPr>
      <t xml:space="preserve">Trigas Emergency Manifold:
</t>
    </r>
    <r>
      <rPr>
        <sz val="12"/>
        <rFont val="Arial"/>
        <family val="2"/>
      </rPr>
      <t xml:space="preserve">SITC of </t>
    </r>
    <r>
      <rPr>
        <b/>
        <sz val="12"/>
        <rFont val="Arial"/>
        <family val="2"/>
      </rPr>
      <t xml:space="preserve">Emergency Trigas Manifold maximum for 1+1 </t>
    </r>
    <r>
      <rPr>
        <sz val="12"/>
        <rFont val="Arial"/>
        <family val="2"/>
      </rPr>
      <t>D-type Gas Cylinders complete with separate NRVs, tail pipes and brass fittings for each cylinders.</t>
    </r>
  </si>
  <si>
    <r>
      <rPr>
        <b/>
        <u/>
        <sz val="12"/>
        <rFont val="Arial"/>
        <family val="2"/>
      </rPr>
      <t>Fully Automatic Control Panel for Trigas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</si>
  <si>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rPr>
        <b/>
        <u/>
        <sz val="12"/>
        <rFont val="Arial"/>
        <family val="2"/>
      </rPr>
      <t>Fully Automatic Control Panel for CO2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</si>
  <si>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t xml:space="preserve">SITC of </t>
    </r>
    <r>
      <rPr>
        <b/>
        <sz val="12"/>
        <rFont val="Arial"/>
        <family val="2"/>
      </rPr>
      <t xml:space="preserve">Medical Air-4 Outlet </t>
    </r>
    <r>
      <rPr>
        <sz val="12"/>
        <rFont val="Arial"/>
        <family val="2"/>
      </rPr>
      <t>with matching probe as per HTM-2022/02-01 of UK/ NFPA 99C of USA as per enclosed technical Specification.</t>
    </r>
  </si>
  <si>
    <r>
      <t xml:space="preserve">12 mm Valve for 12 mm OD Pipe
</t>
    </r>
    <r>
      <rPr>
        <b/>
        <sz val="12"/>
        <rFont val="Arial"/>
        <family val="2"/>
      </rPr>
      <t>Note: New item added</t>
    </r>
  </si>
  <si>
    <r>
      <t xml:space="preserve">Supply and installation of 46.7 liter size </t>
    </r>
    <r>
      <rPr>
        <b/>
        <sz val="12"/>
        <rFont val="Arial"/>
        <family val="2"/>
      </rPr>
      <t>CO2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</si>
  <si>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</si>
  <si>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Trigas</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</si>
  <si>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N2O</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</si>
  <si>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Air Conditioning Supplimental Works</t>
  </si>
  <si>
    <t>The qty is utilised as per site condition and hence savings</t>
  </si>
  <si>
    <t>Sub total of S.No 22 to 25</t>
  </si>
  <si>
    <t>V.P  07 MB No 10</t>
  </si>
  <si>
    <r>
      <rPr>
        <b/>
        <sz val="12"/>
        <rFont val="Arial"/>
        <family val="2"/>
      </rPr>
      <t>S.
No</t>
    </r>
  </si>
  <si>
    <t>Iob</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</si>
  <si>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</si>
  <si>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t>Reinforced  Masonry  for  partition  walls  100  mm  thick  in  CM  1:4  prop. Aerated Cellular Autoclaved Concrete Blocks conforming to IS:2185 Part-3- 1984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509.5th Floor at Gandhi Hospital</t>
  </si>
  <si>
    <t>V.P No 03 MB No 01</t>
  </si>
  <si>
    <t>V.P No 04 MB No 01</t>
  </si>
  <si>
    <t>V.P 05 MB NO 01</t>
  </si>
  <si>
    <t>V.P 08 MB NO 01</t>
  </si>
  <si>
    <t>V.P 11 MB NO 01</t>
  </si>
  <si>
    <t>V.P No 15 MB No 01</t>
  </si>
  <si>
    <t>V.P 16 MB NO 01</t>
  </si>
  <si>
    <t>V.P 18 MB NO 01</t>
  </si>
  <si>
    <t>V.P 20 MB NO 01</t>
  </si>
  <si>
    <t>V.P 21 MB NO 01</t>
  </si>
  <si>
    <t>V.P 02 MB NO 01</t>
  </si>
  <si>
    <t>V.P 01 MB NO 03</t>
  </si>
  <si>
    <t>V.P 09 MB NO 03</t>
  </si>
  <si>
    <t>V.P 11 MB NO 03</t>
  </si>
  <si>
    <t>V.P 18 MB NO 03</t>
  </si>
  <si>
    <t>V.P 19 MB NO 03</t>
  </si>
  <si>
    <t>V.P 21 MB NO 03</t>
  </si>
  <si>
    <t>V.P 22 MB NO 03</t>
  </si>
  <si>
    <t>V.P 23 MB NO 03</t>
  </si>
  <si>
    <t>V.P 25 MB NO 03</t>
  </si>
  <si>
    <t>V.P 26 MB NO 03</t>
  </si>
  <si>
    <t>V.P 01 MB NO 07</t>
  </si>
  <si>
    <t>V.P 02 MB NO 07</t>
  </si>
  <si>
    <t>V.P 03 MB NO 07</t>
  </si>
  <si>
    <t>V.P 25 MB NO 03, V.P 03 MB NO 07</t>
  </si>
  <si>
    <t>V.P 04 MB NO 07</t>
  </si>
  <si>
    <t>V.P 05 MB NO 07</t>
  </si>
  <si>
    <t>V.P 03 MB NO 03, V.P 05 MB NO 07</t>
  </si>
  <si>
    <t>V.P 14 MB NO 03, V.P 06 MB NO 07</t>
  </si>
  <si>
    <t>V.P 12 MB NO 03, V.P 06 MB NO 07</t>
  </si>
  <si>
    <t>V.P 08 MB NO 03, V.P 06 MB NO 07</t>
  </si>
  <si>
    <t>V.P 18 MB NO 03, V.P 07 MB NO 07</t>
  </si>
  <si>
    <t>Supply and run of 3 of 2.5 sq.mm 36/0.3mm phase neutral and earth FRLS / HFFR  PVC  insulated  flexible  copper  cable  in  existing  conduit  pipe  for individual   lighting   circuits   including   labour   charges   etc.,   complete   as required  for  switch  boards.  Makes  of  wires:  Finolex/  RR  Cable/  Havells/ Polycab/ HPL. at Gandhi Hospital</t>
  </si>
  <si>
    <t>V.P 12 MB NO 03, V.P 07 MB NO 07</t>
  </si>
  <si>
    <t>V.P 07 MB NO 07</t>
  </si>
  <si>
    <t>V.P 08 MB NO 07</t>
  </si>
  <si>
    <t>V.P 09 MB NO 07</t>
  </si>
  <si>
    <t>V.P 10 MB NO 07</t>
  </si>
  <si>
    <t>V.P 01 MB NO 05</t>
  </si>
  <si>
    <t>V.P 02 MB NO 05</t>
  </si>
  <si>
    <t>V.P 03 MB NO 05</t>
  </si>
  <si>
    <t>V.P 04 MB NO 05</t>
  </si>
  <si>
    <t>V.P 05 MB NO 05</t>
  </si>
  <si>
    <t>V.P 06 MB NO 05</t>
  </si>
  <si>
    <t>V.P 07 MB NO 05</t>
  </si>
  <si>
    <t>V.P 08 MB NO 05</t>
  </si>
  <si>
    <t>V.P 01 MB NO 01, V.P 01 MB NO 09</t>
  </si>
  <si>
    <t>V.P 06 MB NO 01, V.P 01 MB NO 09</t>
  </si>
  <si>
    <t>V.P 02 MB NO 09</t>
  </si>
  <si>
    <t>V.P 03 MB NO 09</t>
  </si>
  <si>
    <t>V.P 09 MB NO 09</t>
  </si>
  <si>
    <t>V.P 14 MB NO 09</t>
  </si>
  <si>
    <t>V.P 16 MB NO 09</t>
  </si>
  <si>
    <t>V.P 17 MB NO 09</t>
  </si>
  <si>
    <t>V.P 19 MB NO 09</t>
  </si>
  <si>
    <t>V.P 20 MB NO 09</t>
  </si>
  <si>
    <t>V.P 06 MB NO 05, V.P 20 MB NO 09</t>
  </si>
  <si>
    <t>V.P 21 MB NO 09</t>
  </si>
  <si>
    <t>V.P 22 MB NO 09</t>
  </si>
  <si>
    <t>V.P 23 MB NO 09</t>
  </si>
  <si>
    <t>V.P 24 MB NO 09</t>
  </si>
  <si>
    <t>V.P 25 MB NO 09</t>
  </si>
  <si>
    <t>V.P 26 MB NO 09</t>
  </si>
  <si>
    <t>V.P 27 MB NO 09</t>
  </si>
  <si>
    <t>V.P 28 MB NO 09</t>
  </si>
  <si>
    <t>V.P 29 MB NO 09</t>
  </si>
  <si>
    <t>V.P 30 MB NO 09</t>
  </si>
  <si>
    <t>V.P 31 MB NO 09</t>
  </si>
  <si>
    <t>V.P 32 MB NO 09</t>
  </si>
  <si>
    <t>V.P 33 MB NO 09</t>
  </si>
  <si>
    <t>V.P 34 MB NO 09</t>
  </si>
  <si>
    <t>V.P 35 MB NO 09</t>
  </si>
  <si>
    <t>VP No 10 MB No 01</t>
  </si>
  <si>
    <t>The Multipurpose Electro Hydraulic Mobile OT Table is designed for gynecological surgical procedures, featuring a wide range of adjustments for optimal patient positioning. It offers precise control with movement controls at the side of the table and a wired remote control handset and features like S. S. Arm Rest, Anaesthetic Screen, Lithotomy Leg Holders with Stirr-Ups, Leather Wristlets, Padded Leg Rest, Anti-static mattress, and an additional Poly-urethane mattress. Built with a Stainless Steel 304 frame and bottom, it ensures durability. The table top, reinforced with three-section stainless steel and radiolucent capabilities, allows for comprehensive patient support. Its flexibility includes 360° rotation, adjustable Trendelenburg, Reversed Trendelenburg, Head Section, Back Section, and Leg Section. Physical specifications include a 1900 mm x 525 mm top with an elevation range of 640mm to 1040mm, supporting patients up to 140 kg. Environmental considerations ensure operational efficiency in various conditions.</t>
  </si>
  <si>
    <t>This work is exectued as per site conditions.</t>
  </si>
  <si>
    <t xml:space="preserve">This work is executed as per Site Conditions. </t>
  </si>
  <si>
    <t>This work is proposed as safety measure for AHU's keeping in view of temparature of outdoor and weather conditions. Technically  5° to  6° C temprature will be reduced which will decrease the power bill also.</t>
  </si>
  <si>
    <t>As difference in false ceilling one meter down rods are used as per site conditions</t>
  </si>
  <si>
    <t>As per the site condition &amp; floor plans approved, the Qty. exceeded and now proposed as AE</t>
  </si>
  <si>
    <t>The qty is utilised as per site condition and approved layouts hence savings.</t>
  </si>
  <si>
    <t>The qty is utilised as per site condition and hence savings.part of the qty is executed by other agency before handing over of site.</t>
  </si>
  <si>
    <t>The qty is not utilised as per site condition hence savings</t>
  </si>
  <si>
    <t>The qty is utilised as per site condition and approved floor plans. hence savings.</t>
  </si>
  <si>
    <t>The qty is utilised as per approved layout and hence savings</t>
  </si>
  <si>
    <t>The qty is utilised as per approved layout and hence savings.</t>
  </si>
  <si>
    <t>The qty is utilised as per site requirement and hence savings</t>
  </si>
  <si>
    <t>The entire ducting was executed with 22G Thickness. Hence savings.</t>
  </si>
  <si>
    <t>The qty is utilised as per site condition and hence savings.</t>
  </si>
  <si>
    <t>The item executed as per agreement quantity.</t>
  </si>
  <si>
    <t>Supply   and   Installing   change   room   Cubicles,   at   Gandhi   Hospital. GENERALSPECIFICATIONS: Thickness of Compact Laminate: 12 mm         Thick Colour  of  HPL  Boards:  In  Single  Colour,  Size  of  Cubicle  :  As  per  DWG, Door Size for Normal Cubicle : As per DWG, Overall Height Of Cubicle : 2105  mm  Including  bottom  gap  of  100mm,  Accessories:   Manufacturers standard makes of Aluminium, SS Accessories. a Aluminium H Top Rail b SS  Hinges  c  SS  Privacy  Thumb  turn  c/w  Occupancy  Indicator  d  SS  Coat Hook e SS  Door Knob f Aluminium U channel  g Aluminium Door Stopper channel h Rubber  Lining i  SS Screws and PVC Wall Plugs</t>
  </si>
  <si>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for finished item of work at Gandhi Hospital</t>
  </si>
  <si>
    <t>Supply and laying of ISI 25mm outer dia medium grade with IS:9537-part 3 rigid  PVC  pipe  surface  on  wall  with  all  required  PVC  /  Metallic  Junction Boxes including masonry work and labour charges etc., Makes: Sudhakar
/ Precision /Universal/ Modi / Million Plast. at Gandhi Hospital</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</si>
  <si>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Gandhi Hospital</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</si>
  <si>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Gandhi Hospital</t>
  </si>
  <si>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Gandhi Hospital</t>
  </si>
  <si>
    <t>Supply, Laying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cable:Polycab/KEI/Universal/Glostar/Finolex Make of gland and Lungs: HMI/Commet/Dowell’s At Gandhi Hospital</t>
  </si>
  <si>
    <t>Supply, Laying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Polycab/KEI/Universal/Glostar/ Finolex Make of gland and Lungs: HMI/Commet/Dowell’s At Gandhi Hospital</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</si>
  <si>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Gandhi Hospital</t>
  </si>
  <si>
    <t>Supply,  Laying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etc..Make of Cable: Polycab/KEI/Universal/Glostar/Finolex Make of gland and Lungs: HMI/Commet/Dowell’s At Gandhi Hospital</t>
  </si>
  <si>
    <t>Supply,  Laying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Polycab/KEI/Universal/Glostar/Finolex Make of gland and Lungs: HMI/Commet/Dowell’s At Gandhi Hospital</t>
  </si>
  <si>
    <t>Qty increased as the no. of DB's increased and the main circuits from Main VTPN to DB increased</t>
  </si>
  <si>
    <t>Qty increased to accomadate all the circuits of switch board, sockets, power sockets and air condition points in the DB</t>
  </si>
  <si>
    <t>Qty increased as the no of fans  executed are 14. hence 2 nos AE increased.</t>
  </si>
  <si>
    <t>Qty increased as per site condition for laying of main cables over the false ceiling</t>
  </si>
  <si>
    <t>Qty increased so as to connect earthing from panel to VTPN and from VTPN to DB's</t>
  </si>
  <si>
    <t>Qty increased to provide cables to AHU 67 mts and Heater 58mts</t>
  </si>
  <si>
    <t>Qty increased as one AHU unit has been placed for Backup to IVF center</t>
  </si>
  <si>
    <t>Qty increased as per site condition</t>
  </si>
  <si>
    <t>Qty increased to provide 1 no VRF AC in UPS Room</t>
  </si>
  <si>
    <t xml:space="preserve">Qty increased as per site condition </t>
  </si>
  <si>
    <t>As Per Agreement</t>
  </si>
  <si>
    <t>As Per RE</t>
  </si>
  <si>
    <t>Difference</t>
  </si>
  <si>
    <t>TSMSIDC, MEDCHAL MALKAJGIRI</t>
  </si>
  <si>
    <t>TSMSISDC, HYDERAVAD DIVISION</t>
  </si>
  <si>
    <t>TSMSISDC, HYDERABAD CIRCLE</t>
  </si>
  <si>
    <t xml:space="preserve">          EXECUTIVE ENGINEER</t>
  </si>
  <si>
    <t xml:space="preserve">       DY.EXECUTIVE ENGINEER</t>
  </si>
  <si>
    <t>Agreement works (Part-A)</t>
  </si>
  <si>
    <t>Supplimental works (Part-B)</t>
  </si>
  <si>
    <t xml:space="preserve">           EXECUTIVE ENGINEER</t>
  </si>
  <si>
    <t>GENERAL ABSTRACT</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</si>
  <si>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-crompton Greaves / Siemens ; Filter - Thermodyne / Freudenberg / Ultrafil at Gandhi Hospital</t>
  </si>
  <si>
    <t>cs</t>
  </si>
  <si>
    <t>Grand Total</t>
  </si>
  <si>
    <t xml:space="preserve">   SUPERINTENDING ENGINEER</t>
  </si>
  <si>
    <t>The details is given in the comparative Statement</t>
  </si>
  <si>
    <t>This work is executed as per the TSMSIDC Higher officials in lieu of reception table.</t>
  </si>
  <si>
    <t>This work is executed as per the instructions of Enduser &amp; TSMSIDC Higher Officials.</t>
  </si>
  <si>
    <r>
      <t xml:space="preserve">SITC  of  CPVC  drain  piping  with  supports,  clamps  and  9  mm  thk.  Nitrile rubber  tube  insulation  of  the  following  sizes.  Insulation  shall  have  factory laminated glass cloth. </t>
    </r>
    <r>
      <rPr>
        <b/>
        <sz val="12"/>
        <rFont val="Arial"/>
        <family val="2"/>
      </rPr>
      <t xml:space="preserve">32mm Dia </t>
    </r>
    <r>
      <rPr>
        <sz val="12"/>
        <rFont val="Arial"/>
        <family val="2"/>
      </rPr>
      <t>at Gandhi Hospital</t>
    </r>
  </si>
  <si>
    <r>
      <t xml:space="preserve">SITC  of  CPVC  drain  piping  with  supports,  clamps  and  9  mm  thk.  Nitrile rubber  tube  insulation  of  the  following  sizes.  Insulation  shall  have  factory laminated glass cloth. </t>
    </r>
    <r>
      <rPr>
        <b/>
        <sz val="12"/>
        <rFont val="Arial"/>
        <family val="2"/>
      </rPr>
      <t xml:space="preserve">25mm Dia </t>
    </r>
    <r>
      <rPr>
        <sz val="12"/>
        <rFont val="Arial"/>
        <family val="2"/>
      </rPr>
      <t>at Gandhi Hospital</t>
    </r>
  </si>
  <si>
    <t>SITC of C02 Outlets with matching probes, as per HTM-2022102- 01ofUK/NFPA99C of USA as per enclosed technical specifications - Imported At Gandhi Hospital</t>
  </si>
  <si>
    <t>As the UPS with isolation transformer requires min 32 nos of batteries to increase uptime of 60 minutes from 30 minutes considering the load. hence the  Qty. exceeded and proposed as AE</t>
  </si>
  <si>
    <t>SITC of Oxygen Flow meter with Humidifier, CE Certified with four digit number  as  per  enclosed  technical  specifications  -  Imported  At  Gandhi Hospital</t>
  </si>
  <si>
    <t>SITC  of  Nitrous  Oxide  Manifold  Emergency  for  1  Cylinder,  with  high pressure  Regulator,  NRV,  tailpipes  etc.  as  per  technical  specifications  At Gandhi Hospital</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</si>
  <si>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2"/>
        <rFont val="Arial"/>
        <family val="2"/>
      </rPr>
      <t>o</t>
    </r>
    <r>
      <rPr>
        <sz val="12"/>
        <rFont val="Arial"/>
        <family val="2"/>
      </rPr>
      <t>C-45</t>
    </r>
    <r>
      <rPr>
        <vertAlign val="superscript"/>
        <sz val="12"/>
        <rFont val="Arial"/>
        <family val="2"/>
      </rPr>
      <t>o</t>
    </r>
    <r>
      <rPr>
        <sz val="12"/>
        <rFont val="Arial"/>
        <family val="2"/>
      </rPr>
      <t>C.</t>
    </r>
  </si>
  <si>
    <t>GRAND TOTAL (Part A+Part B)</t>
  </si>
  <si>
    <t>Supply and fixing of ISI mark batten holder / slanting holder Makes : Anchor/  Gold  Medal  Olive  /  Million  Zoom  in  lieu  of  ceiling  rose  of  light  point complete with all connections and all labour charges with 5.0W LED Lamp MAKE: OSRAM / Wipro / Crompton / Bajaj / Havells At Gandhi Hospital</t>
  </si>
  <si>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O General at Gandhi Hospital</t>
  </si>
  <si>
    <r>
      <t xml:space="preserve">for cutting steel bars </t>
    </r>
    <r>
      <rPr>
        <b/>
        <sz val="11"/>
        <rFont val="Arial"/>
        <family val="2"/>
      </rPr>
      <t>(BLD-CSTN-14-10/300)</t>
    </r>
  </si>
  <si>
    <r>
      <t xml:space="preserve">Supplying and fixing of 3" (75mm) Nahany trap with jali - </t>
    </r>
    <r>
      <rPr>
        <sz val="11"/>
        <rFont val="Arial"/>
        <family val="2"/>
      </rPr>
      <t xml:space="preserve">UPVC/SWR pipe fittings </t>
    </r>
    <r>
      <rPr>
        <b/>
        <sz val="11"/>
        <rFont val="Arial"/>
        <family val="2"/>
      </rPr>
      <t xml:space="preserve"> </t>
    </r>
    <r>
      <rPr>
        <sz val="11"/>
        <rFont val="Arial"/>
        <family val="2"/>
      </rPr>
      <t>as per site requirements with standard practice  for all floors including cost and conveyance of all materials to site, labour charges , overheads &amp; contractors profit etc., complete for finished item of work.</t>
    </r>
  </si>
  <si>
    <t>Rate as per SSR           TBSP-H.II-73</t>
  </si>
  <si>
    <t>TBSC-R.I-10</t>
  </si>
  <si>
    <t>Cost of Vertical blinds 100 mm</t>
  </si>
  <si>
    <r>
      <t>Providing</t>
    </r>
    <r>
      <rPr>
        <sz val="11"/>
        <rFont val="Arial"/>
        <family val="2"/>
      </rPr>
      <t xml:space="preserve"> </t>
    </r>
    <r>
      <rPr>
        <b/>
        <sz val="11"/>
        <rFont val="Arial"/>
        <family val="2"/>
      </rPr>
      <t>skirting to internal walls to 10 cm height with Double charged / multi charged stain free full body porcelain vitrified tiles with double layer pigment of size 600 x 600 mm and thickness between 8-10 mm 1</t>
    </r>
    <r>
      <rPr>
        <b/>
        <vertAlign val="superscript"/>
        <sz val="11"/>
        <rFont val="Arial"/>
        <family val="2"/>
      </rPr>
      <t>st</t>
    </r>
    <r>
      <rPr>
        <b/>
        <sz val="11"/>
        <rFont val="Arial"/>
        <family val="2"/>
      </rPr>
      <t xml:space="preserve"> quality conforming to IS:15622 - 2017, IS:13630 (Parts 1 to 15) of any colour and finish in all shades and designs</t>
    </r>
    <r>
      <rPr>
        <sz val="11"/>
        <rFont val="Arial"/>
        <family val="2"/>
      </rPr>
      <t>,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r>
  </si>
  <si>
    <t>For1.80mx1.80m size</t>
  </si>
  <si>
    <t>2 ( 1.80+ 1.80 )</t>
  </si>
  <si>
    <t>2 ( 1.80+ 0.90 )</t>
  </si>
  <si>
    <t>7.20 RM @ 1.80 Kgs/RM</t>
  </si>
  <si>
    <t xml:space="preserve">Vertical bars </t>
  </si>
  <si>
    <t>2 x 1.80</t>
  </si>
  <si>
    <t>Horizontal bars</t>
  </si>
  <si>
    <t>16 x 1.80</t>
  </si>
  <si>
    <t>16 x .9</t>
  </si>
  <si>
    <t>Rate per 3.24 Sqm</t>
  </si>
  <si>
    <t>TBSP-J.I-41</t>
  </si>
  <si>
    <t>Rate per 1 No.</t>
  </si>
  <si>
    <r>
      <rPr>
        <b/>
        <sz val="11"/>
        <color theme="1"/>
        <rFont val="Arial"/>
        <family val="2"/>
      </rPr>
      <t>Providing of Factory made prelaminated FPVC (Foamed Polyvinyl Chloride) Door frame of the size 105x40mm with a wall thickness of 10mm</t>
    </r>
    <r>
      <rPr>
        <sz val="11"/>
        <color theme="1"/>
        <rFont val="Arial"/>
        <family val="2"/>
      </rPr>
      <t xml:space="preserve">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46x22x.06mm),Bottom tie rod of ("U" GI channel size of 15x15x1mm) etc. complete as per manufacturers specification for finished item of work. Maximum door frame size : 980 x 2070 including providing of 35mm thick Factory made Prelaminated ABS (Acrylonitrile Butadiene Styrene) Door shutter moulded in different designs, consisting of all round Frame made out of water proof solid foam PVC bar of size 20x32mm, reinforced by 32x 32mm - 2 nos. for vertical made out of LVL (Laminated Veneer Lumber), core material of 32 mm thick high density craft paper honey comb board, sandwiched on both sides with prelaminated ABS sheet thickness of 1.5mm . PVC edge banding of size 0.45mm on the vertical sides. Hardware made out of steel coated butterfly hinges - 3 Nos. for each shutter and ISI make S.S round lock completes for finished item of work. Maximum shutter size of : 910 x 2030 mm</t>
    </r>
  </si>
  <si>
    <t>Rate as per SSR                                   TBSP-G.I-13</t>
  </si>
  <si>
    <t>Rate as per SSR -2022-23 -    ELEC - 10.2.2 D</t>
  </si>
  <si>
    <t>Rate for 1 No.</t>
  </si>
  <si>
    <t>CIVIL DATAS (2022-23 SSR)</t>
  </si>
  <si>
    <t>Rate as per  SSR   TBSC-U.I-08</t>
  </si>
  <si>
    <t>Add for MA @ 40%</t>
  </si>
  <si>
    <r>
      <t xml:space="preserve">Lift charges of materials </t>
    </r>
    <r>
      <rPr>
        <b/>
        <sz val="10"/>
        <color theme="1"/>
        <rFont val="Arial"/>
        <family val="2"/>
        <charset val="1"/>
      </rPr>
      <t>(Manual)</t>
    </r>
  </si>
  <si>
    <t>Rate as per SSR  TBSC-R.I-07</t>
  </si>
  <si>
    <t>Rate per Sqm</t>
  </si>
  <si>
    <t xml:space="preserve">0.8x 2.10   </t>
  </si>
  <si>
    <t>Cost of Stainless Steel Tower Bolt-10 mm Bolt (IS:15833) 150 mm Long TBSC-P.I-21</t>
  </si>
  <si>
    <t>Cost of Stainless Steel aldrop 250mm long    TBSC-P.IV-11</t>
  </si>
  <si>
    <t>Cost of Stainless Steel  fancy handle 150mm long TBSC-P.III-17</t>
  </si>
  <si>
    <r>
      <t>Electrical Datas  (</t>
    </r>
    <r>
      <rPr>
        <b/>
        <i/>
        <sz val="14"/>
        <rFont val="Arial"/>
        <family val="2"/>
      </rPr>
      <t>2022-23 SSR</t>
    </r>
    <r>
      <rPr>
        <b/>
        <sz val="14"/>
        <rFont val="Arial"/>
        <family val="2"/>
      </rPr>
      <t>)</t>
    </r>
  </si>
  <si>
    <t>Labour charges for fixing the  exhaust fan in wall with necessary connections and masonary work of making hole, finishing etc., complete. 
Makes  : Finolex / Havells / Polycab / Finecab</t>
  </si>
  <si>
    <t xml:space="preserve">Supply of 2.5 Sqmm 4 Core PVC / XLPE Insulated Sheathed Multi Core Bright Annealed Bare Copper Conductor Heavy Duty Industrial Cables for Voltage Grade upto 1100 Volts as per IS: 694:1990 including all transportation charges etc complete. Makes :Polycab </t>
  </si>
  <si>
    <t>Rate per Meter for Cable</t>
  </si>
  <si>
    <t>Rate per Meter PVC Pipe - 25mm</t>
  </si>
  <si>
    <t xml:space="preserve">Rate per Meter </t>
  </si>
  <si>
    <t xml:space="preserve">Supply and Installation of control cum transmission wiring of size 2C x 1.5 Sqmm  copper  wire  to  be  laid  in  heavy  grade  PVC  conduit  including  all fixing and accessories as At Gandhi Hospital  Makes : Polycab </t>
  </si>
  <si>
    <t xml:space="preserve">Supply of 1.5 Sqmm 2 Core PVC / XLPE Insulated Sheathed Multi Core Bright Annealed Bare Copper Conductor Heavy Duty Industrial Cables for Voltage Grade upto 1100 Volts as per IS: 694:1990 including all transportation charges etc complete. Makes :Polycab </t>
  </si>
  <si>
    <t>67&amp;68</t>
  </si>
  <si>
    <t xml:space="preserve">4C  x 1.5 Sqmm Copper Flexible Cable For Condensing Unit to Electrical Panel 
Makes : Polycab </t>
  </si>
  <si>
    <t>s</t>
  </si>
  <si>
    <t>Supply and fixing of FP Metal Enclosure with IP 20 Protection DB Make with 1 No 63A, 10 KA FP MCB including internal connection and labour charges for Flush Mounting etc.,complete. 
Makes of Enclousure : Legrand MCB Makes : Legrand-DX3</t>
  </si>
  <si>
    <t>COST OF LABOUR FOR FULSH MOUNTING</t>
  </si>
  <si>
    <t>2.17.11</t>
  </si>
  <si>
    <t>Supply of DP/TP/FP Metal Enclosure with IP 20 Protection.</t>
  </si>
  <si>
    <t>ELEC-2.14.1h</t>
  </si>
  <si>
    <t xml:space="preserve">Supply of 40-63A 10KA FP MCB, C/D Curve ISI Mark. </t>
  </si>
  <si>
    <t>COST OF MATERIAL FOR FULSH MOUNTING</t>
  </si>
  <si>
    <t>TOTAL COST OF MATERIAL + LABOUR FOR FULSH MOUNTING</t>
  </si>
  <si>
    <t>This work is executed as per the instructions of higher officials</t>
  </si>
  <si>
    <t>To maitain low VOC in Fertility center, wooden doors are replaced with ABS doors as per MOM dated: 01-08-2023. (copy Attached)</t>
  </si>
  <si>
    <t>Autoclave needs clean water as per ICMR guidelines, hence this item is takenup.</t>
  </si>
  <si>
    <t>This item is executed as requested by the Enduser.</t>
  </si>
  <si>
    <t>This work is mandatory in contigent to the main work. Hence, executed.</t>
  </si>
  <si>
    <t>To maitain low VOC in Fertility center, wooden doors are replaced with WPC doors as per MOM dated: 01-08-2023. (copy Attached)</t>
  </si>
  <si>
    <t>This work is mandatory for autoclave to let out the steam outside the premises. Hence executed.</t>
  </si>
  <si>
    <t xml:space="preserve">As per Agreement </t>
  </si>
  <si>
    <t>As per Work Done Estimate</t>
  </si>
  <si>
    <t>As per Instructions of EE (Electrical) during site inspection, regular high speed fans were provided. Hence executed</t>
  </si>
  <si>
    <t>As per the instructions issued during site visit Dt. 01.08.2023. ABS doors were proposed hence qty not utilised</t>
  </si>
  <si>
    <t>As per the instructions issued during site visit Dt. 01.08.2023. WPC doors were proposed instead of wooden doors. Hence savings</t>
  </si>
  <si>
    <t>In view of Sterility, wood work was not executed. Hence savings</t>
  </si>
  <si>
    <t>The item executed as per site conditions. Hence Savings.</t>
  </si>
  <si>
    <t>During site inspection, EE (Electrical) has  instructed to provide 56W lights to attain required illuminance. Hence savings</t>
  </si>
  <si>
    <t>As per Instructions of EE (Electrical) during site inspection, regular high speed fans were provided. Hence savings</t>
  </si>
  <si>
    <t xml:space="preserve">This item is executed since it is required for ICMR Clearance. </t>
  </si>
  <si>
    <t>This chair is mandatory for a patient and executed since it is required for ICMR Clearance.</t>
  </si>
  <si>
    <t xml:space="preserve">An autoclave needs a CSSD table. Hence executed </t>
  </si>
  <si>
    <t>This table is necessary to place the computer for ultrasound machine.hence item is executed.</t>
  </si>
  <si>
    <t>It is necessary to place the equipments hence, work is executed as per the instructions of Higher officials.</t>
  </si>
  <si>
    <t xml:space="preserve">This work is executed as per the instructions of higher officials </t>
  </si>
  <si>
    <t>The EE (Electrical) during site inspection instructed to provide regular high speed fans since maintaining BLDC fans in governement instutions is not viable. Hence executed</t>
  </si>
  <si>
    <t>6Amp socket was required as per site conditions. Hence executed</t>
  </si>
  <si>
    <t>It is essential to provide heavy duty exhaust fan in Autoclave room. Hence executed</t>
  </si>
  <si>
    <t>It is mandatory to provide 12 Way SPN DB for UPS. Hence executed</t>
  </si>
  <si>
    <t>Supply and fixing of cable  adapteres box with cover for DBs including, massanory work etc., complete.,</t>
  </si>
  <si>
    <t xml:space="preserve">It is mandatory to provide cable adapters to connect RAW power with UPS power. Hence executed </t>
  </si>
  <si>
    <t xml:space="preserve">It is mandatory required for VRV Sysytem </t>
  </si>
  <si>
    <t>The item is provided in the reception area as per the instructions issued by the End user and TSMSIDC higher officials. Hence executed</t>
  </si>
  <si>
    <t>SITC  of  CPVC  drain  piping  with  supports,  clamps   of  the  following  size. 25mm Dia at Gandhi Hospital</t>
  </si>
  <si>
    <t>This work is executed as contingency work to the above 2.2 TR AC.</t>
  </si>
  <si>
    <t>Its mandatorly required for support duct hence this work is executed as per the instructions of TSMSIDC Higher officials.</t>
  </si>
  <si>
    <t>It is mandatorily required to support the duct &amp; cable tray.  Hence this work is executed as per the instructions of TSMSIDC Higher officials.</t>
  </si>
  <si>
    <t>This work is executed as per the Necessity of medical gases in IVF Center under the instructions of Enduser letter enclosed</t>
  </si>
  <si>
    <t>The qty is not utilised as per site condition. Hence savings</t>
  </si>
  <si>
    <t>The qty is utilised as per site condition and Hence savings</t>
  </si>
  <si>
    <t>Qty increased so as to provide AC in UPS room and Andrology lab</t>
  </si>
  <si>
    <t>In place of 1.0 ton, provided with 1.5 ton AC</t>
  </si>
  <si>
    <t>Not executed as not required at site.</t>
  </si>
  <si>
    <t>This is mandatory as per ICMR guidelines, hence work is executed as per the instructions of Enduser.</t>
  </si>
  <si>
    <t>Executed as per instructions of higher officials &amp; enduser.</t>
  </si>
  <si>
    <r>
      <rPr>
        <b/>
        <sz val="12"/>
        <rFont val="Arial"/>
        <family val="2"/>
      </rPr>
      <t xml:space="preserve">2 WPC Louvers Ceiling    </t>
    </r>
    <r>
      <rPr>
        <sz val="12"/>
        <rFont val="Arial"/>
        <family val="2"/>
      </rPr>
      <t xml:space="preserve">                                                                                  Praviding and fixing WPC Louvers to the Celling of which includes G Perimeter Channels of size 0.55mm thick (having One Flange of 20mm and another flange of 30mm and a web of 27mm) along with perimeter of ceiling screw fixed to brick wall/partition with the help of Nylon sleeves and screws at 610mm centres. Then suspending G1 intermediate channels of size 45mm 10. 9mm thick with 2 flanges of 15mm each) from the soffis at 1220mm centres with ceiling angle of width 25mm x 10mm X0.55mm thick fixed to saffit with GI. cleat and steel expansion fasteners. Ceiling section of 0.55mm thick having knurled web of 51.5mm and 2 flanges of 26mm each with lips of 10.5mm are Soft then fixed to the intermediate channel with the help of connecting clips and in direction perpendicular to the intermediate channel at 450 mm centres IN ULTRA GI CHANNELS Rute to be included all kinds of profiles and cut outs required for light fixtures Speakers. Smoke detector, trao doors and AC grill in the ceiling</t>
    </r>
  </si>
  <si>
    <t>Providing and fixing Aluminium Extruded Section Body Tubular Type Hydraulic Door Closer (IS: 3564) with double speed adjustment with necessary accessories and screws etc. complete.
Make: Haffele</t>
  </si>
  <si>
    <t>It is necessary to monitor fire alaram detectors in case of emergency. This work is executed as per the instructions of TSMSIDC Higher officials</t>
  </si>
  <si>
    <t>This work is executed as per the necessity of medical gases in IVF Center under the instructions of End user</t>
  </si>
  <si>
    <t>This work is executed as per the necessity of medical gases in IVF Center under the instructions of End user.</t>
  </si>
  <si>
    <t>S.A item No 26</t>
  </si>
  <si>
    <t xml:space="preserve"> This item was  not executed as it was requested  by the higher officials to provide granite reception table instead  of this item. Hence savings.</t>
  </si>
  <si>
    <t>As per the site condition &amp; floor plans approved, the Qty. exceeded and hence proposed as AE</t>
  </si>
  <si>
    <t>As per the instructions of  Higher officials Autoclave Room &amp; UPS Room Mandates the scientific door, the Qty. exceeded and now proposed as AE</t>
  </si>
  <si>
    <t>Item quantiy was increased to provide and lay main circuits for Switch boards and sockets in IVF</t>
  </si>
  <si>
    <t>Item quanity was increased so as to provide electrical points in corridor, wards, rooms and OT's of IVF</t>
  </si>
  <si>
    <t>Item quanity was increased so as to  provide common sockets to the siwtch boards in corridor, rooms, wards and OT's of IVF</t>
  </si>
  <si>
    <t>Item quanity was increased so as to provide and laying of 2.5 sqmm 3 runs wire from Distribution boards to Switch boards and sockets in corridor, rooms, wards and OT's of IVF</t>
  </si>
  <si>
    <t>Item quanity was increased so as to provide and laying of 4 sqmm 3 runs wire from Distribution boards to power sockets and air consitioners points in corridor, rooms, wards and OT's of IVF</t>
  </si>
  <si>
    <t>Qty increased  so as to provide adequate lighting in corridor, ward, Minor OT, change room, Entrance area, Reception,Andrology lab and Cryo room</t>
  </si>
  <si>
    <t>Qty increased  so as to provide proper covering from Dampness and moisture to copper pipe of IVF units and AHU units</t>
  </si>
  <si>
    <t>As per the site requirement, Qty. exceeded and hence  proposed as AE</t>
  </si>
  <si>
    <t>Qty. increased as per the site requirement hence proposed as AE</t>
  </si>
  <si>
    <t xml:space="preserve"> It is necessary to place the equipments hence, work is executed as per the instructions of Enduser.</t>
  </si>
  <si>
    <t xml:space="preserve">It is necessary to place the equipments hence, work is executed as per the instructions of Higher officials. this stand is necessary to place the  Hysterscopy &amp; Laproscopy set </t>
  </si>
  <si>
    <t>The  work was taken up as per approved floor plan drawings and in contingent with the main work and hence proposed as supplemental item.</t>
  </si>
  <si>
    <t>The work was taken up as per approved floor plan drawings and in contingent with the main work and hence proposed as supplemental item.</t>
  </si>
  <si>
    <t>This work was executed as per the requirement and instructions from higher officials</t>
  </si>
  <si>
    <t xml:space="preserve">the work was taken up at reception and entrance area as per the instructions issued by the End user and TSMSIDC higher officials. </t>
  </si>
  <si>
    <r>
      <rPr>
        <b/>
        <sz val="12"/>
        <rFont val="Arial"/>
        <family val="2"/>
      </rPr>
      <t xml:space="preserve">Wall Paneling  </t>
    </r>
    <r>
      <rPr>
        <sz val="12"/>
        <rFont val="Arial"/>
        <family val="2"/>
      </rPr>
      <t xml:space="preserve">                                                                                                              14mm thick Indoor WPC louvers providing &amp; Fixing full height said 12mm SHERA Board panneling till slab with wooden framing in line and level including fling joints and joint calls and neccesary hardware</t>
    </r>
  </si>
  <si>
    <t xml:space="preserve"> As it is mandatory in Autoclave room hence executed</t>
  </si>
  <si>
    <t>It is mandatory required to connect Powre supply to autoclave</t>
  </si>
  <si>
    <t xml:space="preserve">work was taken up at reception and entrance area as per the instructions issued by the End user and TSMSIDC higher officials. </t>
  </si>
  <si>
    <t>It is mandatorly required for support duct hence this work is executed as per the instructions of TSMSIDC Higher officials.</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</si>
  <si>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including all accessories and labour charges etc., complete.</t>
  </si>
  <si>
    <t>As per the site condition and instructions of  Higher officials,  daddoing provided at corridor area near the reception. Hence  the qty is exceeded and hence proposed as AE</t>
  </si>
  <si>
    <t>Not Executed as not required at site.</t>
  </si>
  <si>
    <t>Qty increased as the earthing flat is running from ground floor to 5th Floor of MCH Block. Hence quantity increased</t>
  </si>
  <si>
    <t xml:space="preserve">Additional Manifold is provided to supply CO2 at 2-3 bar pressure to IVF OT. </t>
  </si>
  <si>
    <t>It is mandatory required for VRV System</t>
  </si>
  <si>
    <t>It is mandatory required for AHU's connection System</t>
  </si>
  <si>
    <t>During site inspection, EE (Electrical) has  instructed to provide 56W lights to attain required illumination. Hence executed.</t>
  </si>
  <si>
    <t>Provision towards Inauguration charges</t>
  </si>
  <si>
    <t>Sub total of S.No 17 to 22</t>
  </si>
  <si>
    <t>Sub total of S.No 23 to 25</t>
  </si>
  <si>
    <t>Sub total of S.No 23 to 26</t>
  </si>
  <si>
    <t>Provision towards Inauguration Charges</t>
  </si>
  <si>
    <t>Comparitive statement</t>
  </si>
  <si>
    <r>
      <t>REVISED ESTIMATE OF IVF-5</t>
    </r>
    <r>
      <rPr>
        <b/>
        <vertAlign val="superscript"/>
        <sz val="14"/>
        <color rgb="FF000000"/>
        <rFont val="Arial"/>
        <family val="2"/>
      </rPr>
      <t>TH</t>
    </r>
    <r>
      <rPr>
        <b/>
        <sz val="14"/>
        <color rgb="FF000000"/>
        <rFont val="Arial"/>
        <family val="2"/>
      </rPr>
      <t xml:space="preserve"> FLOOR, MCH BUILDING, GANDHI HOSPITAL</t>
    </r>
  </si>
  <si>
    <t>Spl. Projects</t>
  </si>
  <si>
    <t>Name of the work: Design, fabrication, establishing &amp; commissioning of In-Vitro Fertility Centers (IVFCs) along with allied services on Turnkey basis at Gandhi Hospital, Secunderabad.</t>
  </si>
  <si>
    <t>Name of the work: Design, fabrication, establishing &amp; commissioning of In-Vitro Fertility Centers (IVFCs) along with allied services on Turnkey basis at Gandhi Hospital.</t>
  </si>
  <si>
    <t>Equipment supplemental</t>
  </si>
  <si>
    <t>Civil supplemental works</t>
  </si>
  <si>
    <t>Plumbing supplemental works</t>
  </si>
  <si>
    <t>Electrical supplemental works</t>
  </si>
  <si>
    <t>Fire Fighting supplemental works</t>
  </si>
  <si>
    <t>Air Conditioning supplemental works</t>
  </si>
  <si>
    <t>MGPS supplemental works</t>
  </si>
  <si>
    <t>T.A                            DY. EXECUTIVE ENGINEER                  EXECUTIVE ENGINEER                      CHIEF ENGINEER</t>
  </si>
  <si>
    <r>
      <t xml:space="preserve">Sub Total (Agreement </t>
    </r>
    <r>
      <rPr>
        <b/>
        <sz val="12"/>
        <color rgb="FF000000"/>
        <rFont val="Arial"/>
        <family val="2"/>
      </rPr>
      <t>Part-A</t>
    </r>
    <r>
      <rPr>
        <sz val="12"/>
        <color rgb="FF000000"/>
        <rFont val="Arial"/>
        <family val="2"/>
      </rPr>
      <t>)</t>
    </r>
  </si>
  <si>
    <r>
      <t xml:space="preserve">Sub Total (Supplemental </t>
    </r>
    <r>
      <rPr>
        <b/>
        <sz val="12"/>
        <color rgb="FF000000"/>
        <rFont val="Arial"/>
        <family val="2"/>
      </rPr>
      <t>Part-B</t>
    </r>
    <r>
      <rPr>
        <sz val="12"/>
        <color rgb="FF000000"/>
        <rFont val="Arial"/>
        <family val="2"/>
      </rPr>
      <t>)</t>
    </r>
  </si>
  <si>
    <t>Net difference</t>
  </si>
  <si>
    <t>As per Admn. Sanction</t>
  </si>
  <si>
    <t>As per Work done</t>
  </si>
  <si>
    <t>Provision towards seigniorage Charges on Civil Component</t>
  </si>
  <si>
    <t>Provision towards SMFT Charges 2% on seigniorage Charges</t>
  </si>
  <si>
    <t>Provision towards Haritha Nidhi @ 0.01%</t>
  </si>
  <si>
    <t>Subtotal of S. No 17 to 22</t>
  </si>
  <si>
    <t>Provision towards GST 18% on Subtotal @ S. No. 23</t>
  </si>
  <si>
    <t>Provision towards Unforeseen items and rounding off (LS)</t>
  </si>
  <si>
    <t xml:space="preserve">Equipment </t>
  </si>
  <si>
    <t>Civil  works</t>
  </si>
  <si>
    <r>
      <t>Sub Total (</t>
    </r>
    <r>
      <rPr>
        <b/>
        <sz val="11"/>
        <color rgb="FF000000"/>
        <rFont val="Arial"/>
        <family val="2"/>
      </rPr>
      <t>Part-B</t>
    </r>
    <r>
      <rPr>
        <sz val="11"/>
        <color rgb="FF000000"/>
        <rFont val="Arial"/>
        <family val="2"/>
      </rPr>
      <t>)</t>
    </r>
  </si>
  <si>
    <r>
      <t>Sub Total (</t>
    </r>
    <r>
      <rPr>
        <b/>
        <sz val="11"/>
        <color rgb="FF000000"/>
        <rFont val="Arial"/>
        <family val="2"/>
      </rPr>
      <t>Part-A</t>
    </r>
    <r>
      <rPr>
        <sz val="11"/>
        <color rgb="FF000000"/>
        <rFont val="Arial"/>
        <family val="2"/>
      </rPr>
      <t>)</t>
    </r>
  </si>
  <si>
    <t>Supplemental works (Part-B)</t>
  </si>
  <si>
    <t>Cryo Can 11 Ltr without wheels</t>
  </si>
  <si>
    <t xml:space="preserve">Providing and Fixing of 32mm Double Flush Door with frame 8mm beeding on its edges on four sides with polishing finish and 1 mm thick laminate on the both sides of which including ISI marked Stainless Steel centre lock and butt hinges with necessary screws and tower bolt complete for (1500 x 200 mm door) </t>
  </si>
  <si>
    <t>Supply and fixing of Wall paper as approved by the Engineer In-charge.                                                    (1. 1 x 2 x 4350 x 85 mm   &amp;  
  2. 1 x 2 x 820 x 85 mm)</t>
  </si>
  <si>
    <t>Supply and fixing of Main IVF logo with LED arcylic board fixed with LEDs inside and electrical connections as approved by the Engineer In-charge ( 520 mm dia &amp; 50 mm thick)</t>
  </si>
  <si>
    <t>Supply and fixing of Main Entrance LED 3D Arcylic letter board fixed with LEDs inside and electrical connections as approved by the Engineer In-charge (2890 mm x 465 mm)</t>
  </si>
  <si>
    <t>Supply and fixing of High Quality IVF Procedural photos placed between two transparent acrylic boards fixed with studs at four corners to the PVC frame placed on DBs. (2' x 2' and above)</t>
  </si>
  <si>
    <r>
      <t>Supply and placing of the Design Mix Concrete M 25 grade</t>
    </r>
    <r>
      <rPr>
        <sz val="10"/>
        <color theme="1"/>
        <rFont val="Arial"/>
        <family val="2"/>
        <charset val="1"/>
      </rPr>
      <t xml:space="preserve"> corresponding to IS 456 </t>
    </r>
    <r>
      <rPr>
        <b/>
        <sz val="10"/>
        <color theme="1"/>
        <rFont val="Arial"/>
        <family val="2"/>
        <charset val="1"/>
      </rPr>
      <t xml:space="preserve">with minimum cement content of 380 kgs per 1 cum of concrete </t>
    </r>
    <r>
      <rPr>
        <sz val="10"/>
        <color theme="1"/>
        <rFont val="Arial"/>
        <family val="2"/>
        <charset val="1"/>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0"/>
        <color theme="1"/>
        <rFont val="Arial"/>
        <family val="2"/>
        <charset val="1"/>
      </rPr>
      <t xml:space="preserve"> centering using Casurina Ballies, Bamboos, Wooden Reapers, Runners, Wood Posts, Steel Plates etc.</t>
    </r>
    <r>
      <rPr>
        <sz val="10"/>
        <color theme="1"/>
        <rFont val="Arial"/>
        <family val="2"/>
        <charset val="1"/>
      </rPr>
      <t>,</t>
    </r>
    <r>
      <rPr>
        <b/>
        <sz val="10"/>
        <color theme="1"/>
        <rFont val="Arial"/>
        <family val="2"/>
        <charset val="1"/>
      </rPr>
      <t xml:space="preserve"> </t>
    </r>
    <r>
      <rPr>
        <sz val="10"/>
        <color theme="1"/>
        <rFont val="Arial"/>
        <family val="2"/>
        <charset val="1"/>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0"/>
        <color theme="1"/>
        <rFont val="Arial"/>
        <family val="2"/>
        <charset val="1"/>
      </rPr>
      <t xml:space="preserve"> (for Lintels)</t>
    </r>
  </si>
  <si>
    <r>
      <t xml:space="preserve">Supplying and fixing of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r>
    <r>
      <rPr>
        <b/>
        <sz val="11"/>
        <color indexed="8"/>
        <rFont val="Arial"/>
        <family val="2"/>
      </rPr>
      <t>(for Window Grills)</t>
    </r>
  </si>
  <si>
    <r>
      <rPr>
        <sz val="11"/>
        <rFont val="Arial"/>
        <family val="2"/>
      </rPr>
      <t xml:space="preserve">Supply of Sun Control film to the glazed windows </t>
    </r>
    <r>
      <rPr>
        <b/>
        <sz val="11"/>
        <rFont val="Arial"/>
        <family val="2"/>
      </rPr>
      <t>(For Windows &amp; Door view Windows)</t>
    </r>
  </si>
  <si>
    <r>
      <t>Supplying and fixing 50 mm Nominal Bore GI pipe Medium Grade properties &amp; weight</t>
    </r>
    <r>
      <rPr>
        <sz val="11"/>
        <rFont val="Arial"/>
        <family val="2"/>
      </rPr>
      <t xml:space="preserve">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
    </r>
    <r>
      <rPr>
        <b/>
        <sz val="11"/>
        <rFont val="Arial"/>
        <family val="2"/>
      </rPr>
      <t xml:space="preserve">Tata or Zenith </t>
    </r>
    <r>
      <rPr>
        <sz val="11"/>
        <rFont val="Arial"/>
        <family val="2"/>
      </rPr>
      <t xml:space="preserve">make or equivalent. </t>
    </r>
    <r>
      <rPr>
        <b/>
        <sz val="11"/>
        <rFont val="Arial"/>
        <family val="2"/>
      </rPr>
      <t>(For Autoclave)</t>
    </r>
  </si>
  <si>
    <r>
      <rPr>
        <sz val="11"/>
        <rFont val="Arial"/>
        <family val="2"/>
      </rPr>
      <t>Supply of Venetian blinds Vertical blinds 100 mm wide with all accessories.</t>
    </r>
    <r>
      <rPr>
        <b/>
        <sz val="11"/>
        <rFont val="Arial"/>
        <family val="2"/>
      </rPr>
      <t xml:space="preserve"> (For semen collection room &amp; Counselling room Windows)</t>
    </r>
  </si>
  <si>
    <r>
      <t xml:space="preserve">Supply and application of one coat water based cement primer of interior grade I for internal walls including cost and conveyance of all materials to site, sales and other taxes, incidental, operational and all labour charges etc., and complete for finished item of work in 5th floor </t>
    </r>
    <r>
      <rPr>
        <b/>
        <sz val="10"/>
        <rFont val="Arial"/>
        <family val="2"/>
      </rPr>
      <t>(for Ceiling)</t>
    </r>
    <r>
      <rPr>
        <sz val="10"/>
        <rFont val="Arial"/>
        <family val="2"/>
        <charset val="1"/>
      </rPr>
      <t xml:space="preserve"> at Gandhi Hospital</t>
    </r>
  </si>
  <si>
    <r>
      <t xml:space="preserve">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 </t>
    </r>
    <r>
      <rPr>
        <b/>
        <sz val="11"/>
        <rFont val="Arial"/>
        <family val="2"/>
      </rPr>
      <t>Old Cement Mortor (Plaster)</t>
    </r>
  </si>
  <si>
    <r>
      <t xml:space="preserve">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r>
      <rPr>
        <b/>
        <sz val="11"/>
        <rFont val="Arial"/>
        <family val="2"/>
      </rPr>
      <t>Reinforced Cement Concrete</t>
    </r>
  </si>
  <si>
    <r>
      <t>Flooring with  16 to 18 mm  thick high polished granite stone slabs black colour</t>
    </r>
    <r>
      <rPr>
        <sz val="11"/>
        <rFont val="Arial"/>
        <family val="2"/>
      </rPr>
      <t xml:space="preserve"> as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half rounding the edge , polishing charges and all other taxes on all materials, cost of base coat and overheads &amp; contractors profit complete for finished item of work</t>
    </r>
    <r>
      <rPr>
        <b/>
        <sz val="11"/>
        <rFont val="Arial"/>
        <family val="2"/>
      </rPr>
      <t xml:space="preserve"> for platforms</t>
    </r>
    <r>
      <rPr>
        <sz val="11"/>
        <rFont val="Arial"/>
        <family val="2"/>
      </rPr>
      <t xml:space="preserve"> (S.S.701 &amp; special)</t>
    </r>
    <r>
      <rPr>
        <b/>
        <sz val="11"/>
        <rFont val="Arial"/>
        <family val="2"/>
      </rPr>
      <t xml:space="preserve"> (for Reception Table).</t>
    </r>
  </si>
  <si>
    <r>
      <t xml:space="preserve">Supplying and fixing Rectangular Mirror Frameless of size 457 .2 mm x 609.6 mm </t>
    </r>
    <r>
      <rPr>
        <b/>
        <sz val="11"/>
        <rFont val="Arial"/>
        <family val="2"/>
      </rPr>
      <t>(For Change room)</t>
    </r>
  </si>
  <si>
    <r>
      <t xml:space="preserve">Supply and fixing of doors </t>
    </r>
    <r>
      <rPr>
        <sz val="10"/>
        <color rgb="FF000000"/>
        <rFont val="Arial"/>
        <family val="2"/>
      </rPr>
      <t>as per approved drawings with</t>
    </r>
    <r>
      <rPr>
        <b/>
        <sz val="10"/>
        <rFont val="Arial"/>
        <family val="2"/>
      </rPr>
      <t xml:space="preserve"> (WPC) single extruded Door Frame section of 100*65 MM</t>
    </r>
    <r>
      <rPr>
        <sz val="10"/>
        <color rgb="FF000000"/>
        <rFont val="Arial"/>
        <family val="2"/>
      </rPr>
      <t xml:space="preserve">  and30mm thick Wood Plastic Composite (WPC) Door shutter, comprising of 70% virgin polymer, 15% wood powder (fiber), and the remaining 15% additives, the door shutter shall be water resistant, fire resistant and termite resistant,with Tensile Strength not less than 170Kgf/cm2 and the door shutters surface finished deco paint including cost and conveyance to site of teak  wood frame,  WPC shutter including  supply and fixing 6 nos MS Z  hold fasts of size 300 mm x 40 mm x 5mm including cost of ISI marked  brass fixtures of 6 Nos butt hinges (IS:205) 150mm long , 1 No. aldrop (IS:2681) 300mm long, 2 Nos tower bolts- 10mm (IS:204) of 200 mm long at top, 1 No. tower bolt- 10mm bolt (IS:204) 150mm long at bottom, 2 Nos. 150mm long fancy handles (IS:208), 2 Nos door stopper and 2 Nos rubber bushes including fixing the  fixtures to door with required number of screws, bolt and nuts including labour charges for fixing the frame in position, fixing the shutter to the frame, fixing glass in fan light portion etc., including overheads &amp; contractors profit complete for finished item of work as per APSS 1001 &amp; 1002 The vertical frame of door shall be embedded in flooring for a depth of not less than 10 mm) (800mm x 2100mm) </t>
    </r>
    <r>
      <rPr>
        <b/>
        <sz val="10"/>
        <color rgb="FF000000"/>
        <rFont val="Arial"/>
        <family val="2"/>
      </rPr>
      <t>(For Wash Rooms).</t>
    </r>
    <r>
      <rPr>
        <sz val="10"/>
        <color rgb="FF000000"/>
        <rFont val="Arial"/>
        <family val="2"/>
      </rPr>
      <t xml:space="preserve"> </t>
    </r>
  </si>
  <si>
    <t xml:space="preserve">Supply, Installation, testing and commissioning of EN54-2 Listed and LPCB approved based analog addressable fire control panel expandable by minimum 2 additional loops with minimum 80 character LCD display 4 access levels 1000 events, historical logging, flash E-PROM, 240 volts A C Power supply, automatic battery charger, 24V SLA batteries suitable for operating the entire system including tack back units and the hooters / strobes for a minimum of 4 hours in battery condition the panel shall have suitable power amplifiers for hooter / strobes the panel shall be capable beeing integrated with the BMS system and shall include cost of supply, installation of any additional modules or interfaces required for the same. The panel shall be completed as per the specification and as required for fixing of above Micro processor based Fire Alarm control panel with zonal indictions and battery back up as per detailed specifications.
Makes: Ravel </t>
  </si>
  <si>
    <t>Name of the work: Design, fabrication, establishing &amp; commissioning of In-Vitro Fertility Center (IVFC) along with allied services on Turnkey basis at Gandhi Hospital, Secunderabad.</t>
  </si>
  <si>
    <t>+</t>
  </si>
  <si>
    <t xml:space="preserve">                                                                                                                                                                        CHIEF ENGINEER</t>
  </si>
  <si>
    <t xml:space="preserve">       Sd/- (04.03.2024)</t>
  </si>
  <si>
    <t xml:space="preserve">       //APPROVED//</t>
  </si>
  <si>
    <t xml:space="preserve">       CHIEF ENGINEER</t>
  </si>
  <si>
    <t>//T.C.F.B.O//</t>
  </si>
  <si>
    <t>EXECUTIVE ENGINEER
Spl. Projects</t>
  </si>
  <si>
    <t xml:space="preserve">    CHIEF ENGINEER</t>
  </si>
  <si>
    <t xml:space="preserve">     Sd/- (04.03.2024)</t>
  </si>
  <si>
    <t xml:space="preserve">                            EXECUTIVE ENGINEER
                         Spl. Projects</t>
  </si>
  <si>
    <t>IVF001</t>
  </si>
  <si>
    <t>IVF002</t>
  </si>
  <si>
    <t>IVF003</t>
  </si>
  <si>
    <t>IVF004</t>
  </si>
  <si>
    <t>IVF005</t>
  </si>
  <si>
    <t>IVF006</t>
  </si>
  <si>
    <t>IVF007</t>
  </si>
  <si>
    <t>IVF008</t>
  </si>
  <si>
    <t>IVF009</t>
  </si>
  <si>
    <t>IVF010</t>
  </si>
  <si>
    <t>IVF011</t>
  </si>
  <si>
    <t>IVF012</t>
  </si>
  <si>
    <t>IVF013</t>
  </si>
  <si>
    <t>IVF014</t>
  </si>
  <si>
    <t>IVF019</t>
  </si>
  <si>
    <t>IVF020</t>
  </si>
  <si>
    <t>IVF021</t>
  </si>
  <si>
    <t>IVF022</t>
  </si>
  <si>
    <t>IVF023</t>
  </si>
  <si>
    <t>IVF024</t>
  </si>
  <si>
    <t>IVF025</t>
  </si>
  <si>
    <t>IVF026</t>
  </si>
  <si>
    <t>IVF027</t>
  </si>
  <si>
    <t>IVF028</t>
  </si>
  <si>
    <t>IVF029</t>
  </si>
  <si>
    <t>IVF030</t>
  </si>
  <si>
    <t>IVF031</t>
  </si>
  <si>
    <t>IVF032</t>
  </si>
  <si>
    <t>IVF033</t>
  </si>
  <si>
    <t>IVF034</t>
  </si>
  <si>
    <t>IVF035</t>
  </si>
  <si>
    <t>IVF036</t>
  </si>
  <si>
    <t>IVF037</t>
  </si>
  <si>
    <t>IVF038</t>
  </si>
  <si>
    <t>IVF039</t>
  </si>
  <si>
    <t>IVF040</t>
  </si>
  <si>
    <t>IVF041</t>
  </si>
  <si>
    <t>IVF042</t>
  </si>
  <si>
    <t>IVF043</t>
  </si>
  <si>
    <t>IVF044</t>
  </si>
  <si>
    <t>IVF045</t>
  </si>
  <si>
    <t>IVF046</t>
  </si>
  <si>
    <t>IVF047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</si>
</sst>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 #,##0.00_ ;_ * \-#,##0.00_ ;_ * &quot;-&quot;??_ ;_ @_ "/>
    <numFmt numFmtId="164" formatCode="_(* #,##0.00_);_(* \(#,##0.00\);_(* &quot;-&quot;??_);_(@_)"/>
    <numFmt numFmtId="165" formatCode="0.0"/>
    <numFmt numFmtId="166" formatCode="_ * #,##0_ ;_ * \-#,##0_ ;_ * &quot;-&quot;??_ ;_ @_ "/>
    <numFmt numFmtId="167" formatCode="0.000"/>
    <numFmt numFmtId="168" formatCode="0.000%"/>
    <numFmt numFmtId="169" formatCode="0.00000"/>
    <numFmt numFmtId="170" formatCode="0.00&quot;  &quot;"/>
    <numFmt numFmtId="171" formatCode="@*-"/>
    <numFmt numFmtId="172" formatCode="@* \-"/>
    <numFmt numFmtId="173" formatCode="0.0%"/>
  </numFmts>
  <fonts count="61">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0"/>
      <color rgb="FF000000"/>
      <name val="Times New Roman"/>
      <family val="1"/>
    </font>
    <font>
      <sz val="10"/>
      <name val="Arial"/>
      <family val="2"/>
    </font>
    <font>
      <sz val="12"/>
      <color rgb="FF000000"/>
      <name val="Times New Roman"/>
      <family val="1"/>
    </font>
    <font>
      <sz val="12"/>
      <color theme="1"/>
      <name val="Times New Roman"/>
      <family val="1"/>
    </font>
    <font>
      <b/>
      <sz val="10"/>
      <color theme="1"/>
      <name val="Arial"/>
      <family val="2"/>
      <charset val="1"/>
    </font>
    <font>
      <b/>
      <sz val="12"/>
      <color theme="1"/>
      <name val="Arial"/>
      <family val="2"/>
      <charset val="1"/>
    </font>
    <font>
      <sz val="12"/>
      <color theme="1"/>
      <name val="Arial"/>
      <family val="2"/>
    </font>
    <font>
      <sz val="10"/>
      <color theme="1"/>
      <name val="Arial"/>
      <family val="2"/>
    </font>
    <font>
      <sz val="11"/>
      <name val="Times New Roman"/>
      <family val="1"/>
    </font>
    <font>
      <sz val="11"/>
      <color theme="1"/>
      <name val="Arial"/>
      <family val="2"/>
    </font>
    <font>
      <b/>
      <sz val="11"/>
      <color rgb="FF000000"/>
      <name val="Arial"/>
      <family val="2"/>
    </font>
    <font>
      <sz val="11"/>
      <color rgb="FF000000"/>
      <name val="Arial"/>
      <family val="2"/>
    </font>
    <font>
      <b/>
      <u/>
      <sz val="11"/>
      <color rgb="FF000000"/>
      <name val="Arial"/>
      <family val="2"/>
    </font>
    <font>
      <b/>
      <sz val="11"/>
      <color theme="1"/>
      <name val="Calibri"/>
      <family val="2"/>
      <scheme val="minor"/>
    </font>
    <font>
      <b/>
      <sz val="12"/>
      <color theme="1"/>
      <name val="Calibri"/>
      <family val="2"/>
      <scheme val="minor"/>
    </font>
    <font>
      <b/>
      <sz val="10"/>
      <name val="Arial"/>
      <family val="2"/>
    </font>
    <font>
      <b/>
      <u/>
      <sz val="10"/>
      <name val="Arial"/>
      <family val="2"/>
    </font>
    <font>
      <sz val="11"/>
      <color indexed="8"/>
      <name val="Calibri"/>
      <family val="2"/>
    </font>
    <font>
      <sz val="11"/>
      <name val="Times New Roman"/>
      <family val="1"/>
      <charset val="1"/>
    </font>
    <font>
      <sz val="11"/>
      <color rgb="FF000000"/>
      <name val="Calibri"/>
      <family val="2"/>
      <scheme val="minor"/>
    </font>
    <font>
      <sz val="10"/>
      <name val="Helv"/>
      <charset val="204"/>
    </font>
    <font>
      <b/>
      <sz val="10"/>
      <name val="Arial"/>
      <family val="2"/>
      <charset val="1"/>
    </font>
    <font>
      <sz val="10"/>
      <name val="Arial"/>
      <family val="2"/>
      <charset val="1"/>
    </font>
    <font>
      <b/>
      <sz val="12"/>
      <color rgb="FF000000"/>
      <name val="Arial"/>
      <family val="2"/>
    </font>
    <font>
      <sz val="12"/>
      <color rgb="FF000000"/>
      <name val="Arial"/>
      <family val="2"/>
    </font>
    <font>
      <sz val="12"/>
      <name val="Arial"/>
      <family val="2"/>
    </font>
    <font>
      <b/>
      <sz val="16"/>
      <color rgb="FF000000"/>
      <name val="Arial"/>
      <family val="2"/>
    </font>
    <font>
      <b/>
      <sz val="12"/>
      <name val="Arial"/>
      <family val="2"/>
    </font>
    <font>
      <b/>
      <u/>
      <sz val="12"/>
      <name val="Arial"/>
      <family val="2"/>
    </font>
    <font>
      <b/>
      <i/>
      <u/>
      <sz val="12"/>
      <name val="Arial"/>
      <family val="2"/>
    </font>
    <font>
      <b/>
      <sz val="10"/>
      <color theme="1"/>
      <name val="Arial"/>
      <family val="2"/>
    </font>
    <font>
      <b/>
      <sz val="12"/>
      <color theme="1"/>
      <name val="Arial"/>
      <family val="2"/>
    </font>
    <font>
      <vertAlign val="superscript"/>
      <sz val="12"/>
      <name val="Arial"/>
      <family val="2"/>
    </font>
    <font>
      <sz val="11"/>
      <name val="Arial"/>
      <family val="2"/>
    </font>
    <font>
      <b/>
      <sz val="14"/>
      <color rgb="FF000000"/>
      <name val="Arial"/>
      <family val="2"/>
    </font>
    <font>
      <u/>
      <sz val="11"/>
      <color theme="1"/>
      <name val="Arial"/>
      <family val="2"/>
    </font>
    <font>
      <u val="singleAccounting"/>
      <sz val="11"/>
      <color theme="1"/>
      <name val="Arial"/>
      <family val="2"/>
    </font>
    <font>
      <b/>
      <sz val="14"/>
      <name val="Arial"/>
      <family val="2"/>
    </font>
    <font>
      <b/>
      <sz val="11"/>
      <color theme="1"/>
      <name val="Arial"/>
      <family val="2"/>
    </font>
    <font>
      <b/>
      <sz val="11"/>
      <name val="Arial"/>
      <family val="2"/>
    </font>
    <font>
      <b/>
      <vertAlign val="superscript"/>
      <sz val="11"/>
      <name val="Arial"/>
      <family val="2"/>
    </font>
    <font>
      <b/>
      <sz val="11"/>
      <color indexed="8"/>
      <name val="Arial"/>
      <family val="2"/>
    </font>
    <font>
      <sz val="11"/>
      <color indexed="8"/>
      <name val="Arial"/>
      <family val="2"/>
    </font>
    <font>
      <b/>
      <sz val="11"/>
      <color indexed="10"/>
      <name val="Arial"/>
      <family val="2"/>
    </font>
    <font>
      <b/>
      <i/>
      <sz val="11"/>
      <color theme="1"/>
      <name val="Arial"/>
      <family val="2"/>
    </font>
    <font>
      <sz val="10"/>
      <color theme="1"/>
      <name val="Arial"/>
      <family val="2"/>
      <charset val="1"/>
    </font>
    <font>
      <b/>
      <i/>
      <sz val="14"/>
      <name val="Arial"/>
      <family val="2"/>
    </font>
    <font>
      <b/>
      <u/>
      <sz val="11"/>
      <name val="Arial"/>
      <family val="2"/>
    </font>
    <font>
      <b/>
      <u/>
      <sz val="10"/>
      <color theme="1"/>
      <name val="Arial"/>
      <family val="2"/>
    </font>
    <font>
      <sz val="12"/>
      <color rgb="FFFF0000"/>
      <name val="Arial"/>
      <family val="2"/>
    </font>
    <font>
      <b/>
      <vertAlign val="superscript"/>
      <sz val="14"/>
      <color rgb="FF000000"/>
      <name val="Arial"/>
      <family val="2"/>
    </font>
    <font>
      <b/>
      <u/>
      <sz val="12"/>
      <color rgb="FF000000"/>
      <name val="Arial"/>
      <family val="2"/>
    </font>
    <font>
      <sz val="10"/>
      <color rgb="FF000000"/>
      <name val="Arial"/>
      <family val="2"/>
    </font>
    <font>
      <b/>
      <sz val="10"/>
      <color rgb="FF000000"/>
      <name val="Arial"/>
      <family val="2"/>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00B050"/>
        <bgColor indexed="64"/>
      </patternFill>
    </fill>
    <fill>
      <patternFill patternType="solid">
        <fgColor theme="4" tint="0.79998168889431442"/>
        <bgColor indexed="64"/>
      </patternFill>
    </fill>
    <fill>
      <patternFill patternType="solid">
        <fgColor rgb="FFFFC000"/>
        <bgColor indexed="64"/>
      </patternFill>
    </fill>
    <fill>
      <patternFill patternType="solid">
        <fgColor theme="5"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bottom style="thin">
        <color indexed="64"/>
      </bottom>
      <diagonal/>
    </border>
    <border>
      <left/>
      <right/>
      <top/>
      <bottom style="double">
        <color indexed="64"/>
      </bottom>
      <diagonal/>
    </border>
    <border>
      <left/>
      <right/>
      <top style="thin">
        <color indexed="64"/>
      </top>
      <bottom style="double">
        <color indexed="64"/>
      </bottom>
      <diagonal/>
    </border>
    <border>
      <left/>
      <right/>
      <top style="thin">
        <color indexed="64"/>
      </top>
      <bottom/>
      <diagonal/>
    </border>
    <border>
      <left style="thin">
        <color indexed="64"/>
      </left>
      <right/>
      <top/>
      <bottom style="thin">
        <color indexed="64"/>
      </bottom>
      <diagonal/>
    </border>
    <border>
      <left/>
      <right/>
      <top style="thin">
        <color indexed="8"/>
      </top>
      <bottom style="thin">
        <color indexed="8"/>
      </bottom>
      <diagonal/>
    </border>
    <border>
      <left style="thin">
        <color indexed="64"/>
      </left>
      <right style="thin">
        <color indexed="64"/>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bottom/>
      <diagonal/>
    </border>
  </borders>
  <cellStyleXfs count="64">
    <xf numFmtId="0" fontId="0" fillId="0" borderId="0"/>
    <xf numFmtId="43" fontId="7" fillId="0" borderId="0" applyFont="0" applyFill="0" applyBorder="0" applyAlignment="0" applyProtection="0"/>
    <xf numFmtId="0" fontId="8" fillId="0" borderId="0"/>
    <xf numFmtId="0" fontId="8" fillId="0" borderId="0"/>
    <xf numFmtId="0" fontId="5" fillId="0" borderId="0"/>
    <xf numFmtId="43" fontId="5" fillId="0" borderId="0" applyFont="0" applyFill="0" applyBorder="0" applyAlignment="0" applyProtection="0"/>
    <xf numFmtId="0" fontId="8" fillId="0" borderId="0"/>
    <xf numFmtId="43" fontId="5" fillId="0" borderId="0" applyFont="0" applyFill="0" applyBorder="0" applyAlignment="0" applyProtection="0"/>
    <xf numFmtId="0" fontId="15" fillId="0" borderId="0"/>
    <xf numFmtId="0" fontId="5" fillId="0" borderId="0"/>
    <xf numFmtId="0" fontId="4" fillId="0" borderId="0"/>
    <xf numFmtId="43" fontId="4" fillId="0" borderId="0" applyFont="0" applyFill="0" applyBorder="0" applyAlignment="0" applyProtection="0"/>
    <xf numFmtId="0" fontId="4" fillId="0" borderId="0"/>
    <xf numFmtId="0" fontId="3" fillId="0" borderId="0"/>
    <xf numFmtId="0" fontId="8" fillId="0" borderId="0"/>
    <xf numFmtId="0" fontId="24" fillId="0" borderId="0"/>
    <xf numFmtId="0" fontId="8" fillId="0" borderId="0"/>
    <xf numFmtId="0" fontId="15" fillId="0" borderId="0"/>
    <xf numFmtId="0" fontId="8" fillId="0" borderId="0"/>
    <xf numFmtId="0" fontId="15" fillId="0" borderId="0"/>
    <xf numFmtId="0" fontId="8" fillId="0" borderId="0"/>
    <xf numFmtId="0" fontId="7" fillId="0" borderId="0"/>
    <xf numFmtId="0" fontId="3" fillId="0" borderId="0"/>
    <xf numFmtId="0" fontId="3" fillId="0" borderId="0"/>
    <xf numFmtId="0" fontId="15" fillId="0" borderId="0"/>
    <xf numFmtId="0" fontId="15" fillId="0" borderId="0"/>
    <xf numFmtId="0" fontId="8" fillId="0" borderId="0"/>
    <xf numFmtId="0" fontId="15" fillId="0" borderId="0"/>
    <xf numFmtId="0" fontId="25" fillId="0" borderId="0"/>
    <xf numFmtId="0" fontId="15" fillId="0" borderId="0"/>
    <xf numFmtId="0" fontId="15" fillId="0" borderId="0"/>
    <xf numFmtId="0" fontId="8" fillId="0" borderId="0"/>
    <xf numFmtId="0" fontId="8" fillId="0" borderId="0"/>
    <xf numFmtId="0" fontId="3" fillId="0" borderId="0"/>
    <xf numFmtId="0" fontId="3" fillId="0" borderId="0"/>
    <xf numFmtId="0" fontId="3" fillId="0" borderId="0"/>
    <xf numFmtId="0" fontId="3" fillId="0" borderId="0"/>
    <xf numFmtId="0" fontId="8" fillId="0" borderId="0"/>
    <xf numFmtId="0" fontId="24" fillId="0" borderId="0"/>
    <xf numFmtId="0" fontId="15" fillId="0" borderId="0"/>
    <xf numFmtId="0" fontId="8" fillId="0" borderId="0"/>
    <xf numFmtId="0" fontId="8" fillId="0" borderId="0"/>
    <xf numFmtId="0" fontId="8" fillId="0" borderId="0"/>
    <xf numFmtId="0" fontId="8" fillId="0" borderId="0"/>
    <xf numFmtId="0" fontId="15" fillId="0" borderId="0"/>
    <xf numFmtId="0" fontId="3" fillId="0" borderId="0"/>
    <xf numFmtId="0" fontId="3" fillId="0" borderId="0"/>
    <xf numFmtId="0" fontId="15" fillId="0" borderId="0">
      <alignment vertical="center"/>
    </xf>
    <xf numFmtId="0" fontId="15" fillId="0" borderId="0"/>
    <xf numFmtId="0" fontId="15" fillId="0" borderId="0"/>
    <xf numFmtId="0" fontId="8" fillId="0" borderId="0"/>
    <xf numFmtId="0" fontId="26" fillId="0" borderId="0"/>
    <xf numFmtId="9" fontId="8" fillId="0" borderId="0" applyFont="0" applyFill="0" applyBorder="0" applyAlignment="0" applyProtection="0"/>
    <xf numFmtId="9" fontId="15" fillId="0" borderId="0" applyFont="0" applyFill="0" applyBorder="0" applyAlignment="0" applyProtection="0"/>
    <xf numFmtId="9" fontId="3" fillId="0" borderId="0" applyFont="0" applyFill="0" applyBorder="0" applyAlignment="0" applyProtection="0"/>
    <xf numFmtId="0" fontId="27" fillId="0" borderId="0"/>
    <xf numFmtId="9" fontId="25" fillId="0" borderId="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164" fontId="1" fillId="0" borderId="0" applyFont="0" applyFill="0" applyBorder="0" applyAlignment="0" applyProtection="0"/>
  </cellStyleXfs>
  <cellXfs count="694">
    <xf numFmtId="0" fontId="0" fillId="0" borderId="0" xfId="0" applyAlignment="1">
      <alignment horizontal="left" vertical="top"/>
    </xf>
    <xf numFmtId="0" fontId="6" fillId="0" borderId="1" xfId="0" applyFont="1" applyBorder="1" applyAlignment="1">
      <alignment horizontal="left" vertical="top" wrapText="1"/>
    </xf>
    <xf numFmtId="0" fontId="6" fillId="0" borderId="1" xfId="0" applyFont="1" applyBorder="1" applyAlignment="1">
      <alignment horizontal="center" vertical="center" wrapText="1"/>
    </xf>
    <xf numFmtId="0" fontId="9" fillId="0" borderId="1" xfId="0" applyFont="1" applyBorder="1" applyAlignment="1">
      <alignment horizontal="left" vertical="top" wrapText="1"/>
    </xf>
    <xf numFmtId="0" fontId="9" fillId="0" borderId="1" xfId="0" applyFont="1" applyBorder="1" applyAlignment="1">
      <alignment horizontal="center" vertical="center" wrapText="1"/>
    </xf>
    <xf numFmtId="0" fontId="9" fillId="0" borderId="1" xfId="0" applyFont="1" applyBorder="1" applyAlignment="1">
      <alignment vertical="top" wrapText="1"/>
    </xf>
    <xf numFmtId="1" fontId="9" fillId="0" borderId="1" xfId="0" applyNumberFormat="1" applyFont="1" applyBorder="1" applyAlignment="1">
      <alignment horizontal="center" vertical="center" wrapText="1" shrinkToFit="1"/>
    </xf>
    <xf numFmtId="2" fontId="9" fillId="0" borderId="1" xfId="0" applyNumberFormat="1" applyFont="1" applyBorder="1" applyAlignment="1">
      <alignment horizontal="center" vertical="center" wrapText="1" shrinkToFit="1"/>
    </xf>
    <xf numFmtId="2" fontId="9" fillId="0" borderId="1" xfId="0" applyNumberFormat="1" applyFont="1" applyBorder="1" applyAlignment="1">
      <alignment horizontal="center" vertical="center" wrapText="1"/>
    </xf>
    <xf numFmtId="0" fontId="10" fillId="0" borderId="1" xfId="2" applyFont="1" applyBorder="1" applyAlignment="1">
      <alignment vertical="center" wrapText="1"/>
    </xf>
    <xf numFmtId="0" fontId="11" fillId="0" borderId="1" xfId="2" applyFont="1" applyBorder="1" applyAlignment="1">
      <alignment horizontal="center" vertical="center" wrapText="1"/>
    </xf>
    <xf numFmtId="0" fontId="12" fillId="0" borderId="1" xfId="2" applyFont="1" applyBorder="1" applyAlignment="1">
      <alignment horizontal="center" vertical="center" wrapText="1"/>
    </xf>
    <xf numFmtId="0" fontId="18" fillId="0" borderId="0" xfId="0" applyFont="1" applyAlignment="1">
      <alignment horizontal="left" vertical="top" wrapText="1"/>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8" fillId="0" borderId="0" xfId="0" applyFont="1" applyAlignment="1">
      <alignment horizontal="left"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166" fontId="18" fillId="0" borderId="1" xfId="0" applyNumberFormat="1" applyFont="1" applyBorder="1" applyAlignment="1">
      <alignment horizontal="left" vertical="center" wrapText="1"/>
    </xf>
    <xf numFmtId="166" fontId="17" fillId="0" borderId="1" xfId="0" applyNumberFormat="1" applyFont="1" applyBorder="1" applyAlignment="1">
      <alignment horizontal="left" vertical="center" wrapText="1"/>
    </xf>
    <xf numFmtId="0" fontId="18" fillId="0" borderId="0" xfId="0" applyFont="1" applyAlignment="1">
      <alignment horizontal="center" vertical="center" wrapText="1"/>
    </xf>
    <xf numFmtId="0" fontId="16" fillId="0" borderId="1" xfId="4" applyFont="1" applyBorder="1" applyAlignment="1">
      <alignment horizontal="left" vertical="center" wrapText="1"/>
    </xf>
    <xf numFmtId="0" fontId="16" fillId="0" borderId="1" xfId="4" applyFont="1" applyBorder="1" applyAlignment="1">
      <alignment horizontal="right" vertical="center" wrapText="1"/>
    </xf>
    <xf numFmtId="0" fontId="18" fillId="0" borderId="1" xfId="0" applyFont="1" applyBorder="1" applyAlignment="1">
      <alignment horizontal="left" vertical="top" wrapText="1"/>
    </xf>
    <xf numFmtId="0" fontId="18" fillId="0" borderId="1" xfId="0" applyFont="1" applyBorder="1" applyAlignment="1">
      <alignment horizontal="right" vertical="center" wrapText="1"/>
    </xf>
    <xf numFmtId="0" fontId="17" fillId="0" borderId="1" xfId="0" applyFont="1" applyBorder="1" applyAlignment="1">
      <alignment horizontal="right" vertical="center" wrapText="1"/>
    </xf>
    <xf numFmtId="166" fontId="18" fillId="0" borderId="1" xfId="0" applyNumberFormat="1" applyFont="1" applyBorder="1" applyAlignment="1">
      <alignment horizontal="left" vertical="top" wrapText="1"/>
    </xf>
    <xf numFmtId="0" fontId="29" fillId="3" borderId="1" xfId="2" applyFont="1" applyFill="1" applyBorder="1" applyAlignment="1">
      <alignment horizontal="center" vertical="center" wrapText="1"/>
    </xf>
    <xf numFmtId="2" fontId="29" fillId="3" borderId="1" xfId="2" applyNumberFormat="1" applyFont="1" applyFill="1" applyBorder="1" applyAlignment="1">
      <alignment horizontal="center" vertical="center" shrinkToFit="1"/>
    </xf>
    <xf numFmtId="1" fontId="29" fillId="3" borderId="1" xfId="2" applyNumberFormat="1" applyFont="1" applyFill="1" applyBorder="1" applyAlignment="1">
      <alignment horizontal="center" vertical="center"/>
    </xf>
    <xf numFmtId="2" fontId="28" fillId="3" borderId="1" xfId="2" applyNumberFormat="1" applyFont="1" applyFill="1" applyBorder="1" applyAlignment="1">
      <alignment horizontal="center" vertical="center" shrinkToFit="1"/>
    </xf>
    <xf numFmtId="0" fontId="28" fillId="3" borderId="1" xfId="2" applyFont="1" applyFill="1" applyBorder="1" applyAlignment="1">
      <alignment horizontal="center" vertical="center" shrinkToFit="1"/>
    </xf>
    <xf numFmtId="0" fontId="29" fillId="3" borderId="1" xfId="2" applyFont="1" applyFill="1" applyBorder="1" applyAlignment="1">
      <alignment horizontal="justify" vertical="top" wrapText="1"/>
    </xf>
    <xf numFmtId="0" fontId="29" fillId="3" borderId="1" xfId="2" applyFont="1" applyFill="1" applyBorder="1" applyAlignment="1">
      <alignment horizontal="center" vertical="center"/>
    </xf>
    <xf numFmtId="0" fontId="28" fillId="3" borderId="1" xfId="2" applyFont="1" applyFill="1" applyBorder="1" applyAlignment="1">
      <alignment horizontal="justify" vertical="top" wrapText="1"/>
    </xf>
    <xf numFmtId="1" fontId="29" fillId="3" borderId="1" xfId="2" applyNumberFormat="1" applyFont="1" applyFill="1" applyBorder="1" applyAlignment="1">
      <alignment horizontal="center" vertical="center" shrinkToFit="1"/>
    </xf>
    <xf numFmtId="2" fontId="29" fillId="3" borderId="1" xfId="2" applyNumberFormat="1" applyFont="1" applyFill="1" applyBorder="1" applyAlignment="1">
      <alignment horizontal="center" vertical="center" wrapText="1"/>
    </xf>
    <xf numFmtId="0" fontId="29" fillId="3" borderId="1" xfId="2" applyFont="1" applyFill="1" applyBorder="1" applyAlignment="1">
      <alignment horizontal="center" vertical="center" shrinkToFit="1"/>
    </xf>
    <xf numFmtId="0" fontId="28" fillId="3" borderId="1" xfId="2" applyFont="1" applyFill="1" applyBorder="1"/>
    <xf numFmtId="170" fontId="29" fillId="3" borderId="1" xfId="2" applyNumberFormat="1" applyFont="1" applyFill="1" applyBorder="1" applyAlignment="1">
      <alignment horizontal="center" vertical="center" shrinkToFit="1"/>
    </xf>
    <xf numFmtId="0" fontId="29" fillId="3" borderId="1" xfId="2" applyFont="1" applyFill="1" applyBorder="1" applyAlignment="1">
      <alignment horizontal="center" vertical="center" wrapText="1" shrinkToFit="1"/>
    </xf>
    <xf numFmtId="2" fontId="29" fillId="3" borderId="1" xfId="2" applyNumberFormat="1" applyFont="1" applyFill="1" applyBorder="1" applyAlignment="1">
      <alignment horizontal="center" vertical="center" wrapText="1" shrinkToFit="1"/>
    </xf>
    <xf numFmtId="1" fontId="29" fillId="3" borderId="1" xfId="2" applyNumberFormat="1" applyFont="1" applyFill="1" applyBorder="1" applyAlignment="1">
      <alignment horizontal="center" vertical="center" wrapText="1" shrinkToFit="1"/>
    </xf>
    <xf numFmtId="169" fontId="29" fillId="3" borderId="1" xfId="2" applyNumberFormat="1" applyFont="1" applyFill="1" applyBorder="1" applyAlignment="1">
      <alignment horizontal="center" vertical="center" shrinkToFit="1"/>
    </xf>
    <xf numFmtId="2" fontId="28" fillId="3" borderId="1" xfId="2" applyNumberFormat="1" applyFont="1" applyFill="1" applyBorder="1" applyAlignment="1">
      <alignment horizontal="right" vertical="center" wrapText="1"/>
    </xf>
    <xf numFmtId="170" fontId="29" fillId="3" borderId="1" xfId="2" applyNumberFormat="1" applyFont="1" applyFill="1" applyBorder="1" applyAlignment="1">
      <alignment horizontal="center" vertical="center" wrapText="1" shrinkToFit="1"/>
    </xf>
    <xf numFmtId="0" fontId="2" fillId="0" borderId="0" xfId="57"/>
    <xf numFmtId="0" fontId="2" fillId="0" borderId="9" xfId="57" applyBorder="1" applyAlignment="1">
      <alignment horizontal="center" vertical="center" wrapText="1"/>
    </xf>
    <xf numFmtId="0" fontId="2" fillId="0" borderId="1" xfId="57" applyBorder="1" applyAlignment="1">
      <alignment horizontal="center" vertical="center"/>
    </xf>
    <xf numFmtId="2" fontId="2" fillId="0" borderId="9" xfId="57" applyNumberFormat="1" applyBorder="1" applyAlignment="1">
      <alignment horizontal="center" vertical="center"/>
    </xf>
    <xf numFmtId="0" fontId="2" fillId="0" borderId="9" xfId="57" applyBorder="1" applyAlignment="1">
      <alignment horizontal="center" vertical="center"/>
    </xf>
    <xf numFmtId="0" fontId="2" fillId="0" borderId="9" xfId="57" applyBorder="1" applyAlignment="1">
      <alignment horizontal="right" vertical="center"/>
    </xf>
    <xf numFmtId="43" fontId="0" fillId="0" borderId="9" xfId="58" applyFont="1" applyFill="1" applyBorder="1" applyAlignment="1">
      <alignment horizontal="right" vertical="center"/>
    </xf>
    <xf numFmtId="0" fontId="2" fillId="0" borderId="10" xfId="57" applyBorder="1" applyAlignment="1">
      <alignment horizontal="center" vertical="center" wrapText="1"/>
    </xf>
    <xf numFmtId="2" fontId="2" fillId="0" borderId="10" xfId="57" applyNumberFormat="1" applyBorder="1" applyAlignment="1">
      <alignment horizontal="center" vertical="center"/>
    </xf>
    <xf numFmtId="0" fontId="2" fillId="0" borderId="10" xfId="57" applyBorder="1" applyAlignment="1">
      <alignment horizontal="center" vertical="center"/>
    </xf>
    <xf numFmtId="0" fontId="2" fillId="0" borderId="10" xfId="57" applyBorder="1" applyAlignment="1">
      <alignment horizontal="right" vertical="center"/>
    </xf>
    <xf numFmtId="43" fontId="0" fillId="0" borderId="10" xfId="58" applyFont="1" applyFill="1" applyBorder="1" applyAlignment="1">
      <alignment horizontal="right" vertical="center"/>
    </xf>
    <xf numFmtId="2" fontId="11" fillId="0" borderId="1" xfId="2" applyNumberFormat="1" applyFont="1" applyBorder="1" applyAlignment="1">
      <alignment horizontal="center" vertical="center" wrapText="1"/>
    </xf>
    <xf numFmtId="2" fontId="12" fillId="0" borderId="1" xfId="2" applyNumberFormat="1" applyFont="1" applyBorder="1" applyAlignment="1">
      <alignment horizontal="center" vertical="center" wrapText="1"/>
    </xf>
    <xf numFmtId="166" fontId="0" fillId="0" borderId="0" xfId="58" applyNumberFormat="1" applyFont="1" applyFill="1" applyBorder="1" applyAlignment="1">
      <alignment horizontal="right" vertical="center"/>
    </xf>
    <xf numFmtId="2" fontId="2" fillId="0" borderId="0" xfId="57" applyNumberFormat="1" applyAlignment="1">
      <alignment horizontal="center" vertical="center"/>
    </xf>
    <xf numFmtId="3" fontId="2" fillId="0" borderId="0" xfId="57" applyNumberFormat="1"/>
    <xf numFmtId="4" fontId="2" fillId="0" borderId="0" xfId="57" applyNumberFormat="1"/>
    <xf numFmtId="0" fontId="2" fillId="0" borderId="0" xfId="57" applyAlignment="1">
      <alignment horizontal="center" vertical="center"/>
    </xf>
    <xf numFmtId="3" fontId="2" fillId="0" borderId="0" xfId="57" applyNumberFormat="1" applyAlignment="1">
      <alignment horizontal="right" vertical="center"/>
    </xf>
    <xf numFmtId="166" fontId="13" fillId="0" borderId="0" xfId="57" applyNumberFormat="1" applyFont="1" applyAlignment="1">
      <alignment horizontal="right" vertical="center"/>
    </xf>
    <xf numFmtId="43" fontId="20" fillId="2" borderId="0" xfId="57" applyNumberFormat="1" applyFont="1" applyFill="1"/>
    <xf numFmtId="0" fontId="2" fillId="5" borderId="0" xfId="57" applyFill="1"/>
    <xf numFmtId="0" fontId="2" fillId="4" borderId="0" xfId="57" applyFill="1"/>
    <xf numFmtId="0" fontId="2" fillId="6" borderId="0" xfId="57" applyFill="1"/>
    <xf numFmtId="20" fontId="2" fillId="0" borderId="0" xfId="57" applyNumberFormat="1"/>
    <xf numFmtId="0" fontId="2" fillId="0" borderId="0" xfId="57" applyAlignment="1">
      <alignment horizontal="right"/>
    </xf>
    <xf numFmtId="0" fontId="2" fillId="7" borderId="0" xfId="57" applyFill="1"/>
    <xf numFmtId="0" fontId="2" fillId="8" borderId="0" xfId="57" applyFill="1"/>
    <xf numFmtId="166" fontId="17" fillId="0" borderId="1" xfId="0" applyNumberFormat="1" applyFont="1" applyBorder="1" applyAlignment="1">
      <alignment horizontal="left" vertical="top" wrapText="1"/>
    </xf>
    <xf numFmtId="9" fontId="16" fillId="0" borderId="1" xfId="4" applyNumberFormat="1" applyFont="1" applyBorder="1" applyAlignment="1">
      <alignment horizontal="center" vertical="center" wrapText="1"/>
    </xf>
    <xf numFmtId="10" fontId="16" fillId="0" borderId="1" xfId="4" applyNumberFormat="1" applyFont="1" applyBorder="1" applyAlignment="1">
      <alignment horizontal="center" vertical="center" wrapText="1"/>
    </xf>
    <xf numFmtId="0" fontId="31" fillId="0" borderId="1" xfId="0" applyFont="1" applyBorder="1"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16" fillId="0" borderId="0" xfId="0" applyFont="1" applyAlignment="1">
      <alignment horizontal="right" vertical="center"/>
    </xf>
    <xf numFmtId="166" fontId="16" fillId="0" borderId="0" xfId="0" applyNumberFormat="1" applyFont="1" applyAlignment="1">
      <alignment horizontal="right" vertical="center"/>
    </xf>
    <xf numFmtId="0" fontId="16" fillId="0" borderId="0" xfId="0" applyFont="1"/>
    <xf numFmtId="0" fontId="16" fillId="0" borderId="15" xfId="0" applyFont="1" applyBorder="1" applyAlignment="1">
      <alignment horizontal="center" vertical="center"/>
    </xf>
    <xf numFmtId="0" fontId="16" fillId="0" borderId="15" xfId="0" applyFont="1" applyBorder="1" applyAlignment="1">
      <alignment horizontal="right" vertical="center"/>
    </xf>
    <xf numFmtId="0" fontId="16" fillId="0" borderId="16" xfId="0" applyFont="1" applyBorder="1" applyAlignment="1">
      <alignment horizontal="center" vertical="center"/>
    </xf>
    <xf numFmtId="0" fontId="42" fillId="0" borderId="16" xfId="0" applyFont="1" applyBorder="1" applyAlignment="1">
      <alignment horizontal="right"/>
    </xf>
    <xf numFmtId="0" fontId="42" fillId="0" borderId="17" xfId="0" applyFont="1" applyBorder="1" applyAlignment="1">
      <alignment horizontal="right"/>
    </xf>
    <xf numFmtId="166" fontId="43" fillId="0" borderId="17" xfId="0" applyNumberFormat="1" applyFont="1" applyBorder="1" applyAlignment="1">
      <alignment horizontal="right"/>
    </xf>
    <xf numFmtId="166" fontId="42" fillId="0" borderId="17" xfId="0" applyNumberFormat="1" applyFont="1" applyBorder="1" applyAlignment="1">
      <alignment horizontal="right"/>
    </xf>
    <xf numFmtId="166" fontId="17" fillId="0" borderId="0" xfId="0" applyNumberFormat="1" applyFont="1" applyAlignment="1">
      <alignment horizontal="left" vertical="top" wrapText="1"/>
    </xf>
    <xf numFmtId="0" fontId="18" fillId="0" borderId="0" xfId="0" applyFont="1" applyAlignment="1">
      <alignment horizontal="left" vertical="top"/>
    </xf>
    <xf numFmtId="166" fontId="16" fillId="0" borderId="15" xfId="0" applyNumberFormat="1" applyFont="1" applyBorder="1" applyAlignment="1">
      <alignment horizontal="right" vertical="center"/>
    </xf>
    <xf numFmtId="0" fontId="18" fillId="0" borderId="17" xfId="0" applyFont="1" applyBorder="1" applyAlignment="1">
      <alignment horizontal="left" vertical="top" wrapText="1"/>
    </xf>
    <xf numFmtId="0" fontId="30" fillId="0" borderId="1" xfId="0" applyFont="1" applyBorder="1" applyAlignment="1">
      <alignment horizontal="right" vertical="top" wrapText="1"/>
    </xf>
    <xf numFmtId="166" fontId="30" fillId="0" borderId="1" xfId="0" applyNumberFormat="1" applyFont="1" applyBorder="1" applyAlignment="1">
      <alignment horizontal="left" vertical="top" wrapText="1"/>
    </xf>
    <xf numFmtId="166" fontId="18" fillId="0" borderId="0" xfId="0" applyNumberFormat="1" applyFont="1" applyAlignment="1">
      <alignment horizontal="left" vertical="top" wrapText="1"/>
    </xf>
    <xf numFmtId="166" fontId="30" fillId="0" borderId="0" xfId="1" applyNumberFormat="1" applyFont="1" applyFill="1" applyBorder="1" applyAlignment="1">
      <alignment horizontal="right" vertical="center"/>
    </xf>
    <xf numFmtId="0" fontId="16" fillId="0" borderId="0" xfId="59" applyFont="1"/>
    <xf numFmtId="2" fontId="40" fillId="3" borderId="1" xfId="2" applyNumberFormat="1" applyFont="1" applyFill="1" applyBorder="1" applyAlignment="1">
      <alignment horizontal="center" vertical="center" wrapText="1"/>
    </xf>
    <xf numFmtId="167" fontId="40" fillId="3" borderId="1" xfId="2" applyNumberFormat="1" applyFont="1" applyFill="1" applyBorder="1" applyAlignment="1">
      <alignment horizontal="center" vertical="center" wrapText="1"/>
    </xf>
    <xf numFmtId="1" fontId="40" fillId="3" borderId="1" xfId="2" applyNumberFormat="1" applyFont="1" applyFill="1" applyBorder="1" applyAlignment="1">
      <alignment horizontal="center" vertical="center" wrapText="1"/>
    </xf>
    <xf numFmtId="0" fontId="40" fillId="3" borderId="1" xfId="2" applyFont="1" applyFill="1" applyBorder="1" applyAlignment="1">
      <alignment horizontal="center" vertical="center" wrapText="1"/>
    </xf>
    <xf numFmtId="2" fontId="40" fillId="3" borderId="1" xfId="2" applyNumberFormat="1" applyFont="1" applyFill="1" applyBorder="1" applyAlignment="1">
      <alignment horizontal="center" vertical="center" shrinkToFit="1"/>
    </xf>
    <xf numFmtId="169" fontId="40" fillId="3" borderId="1" xfId="2" applyNumberFormat="1" applyFont="1" applyFill="1" applyBorder="1" applyAlignment="1">
      <alignment horizontal="center" vertical="center" wrapText="1"/>
    </xf>
    <xf numFmtId="0" fontId="46" fillId="3" borderId="1" xfId="2" applyFont="1" applyFill="1" applyBorder="1" applyAlignment="1">
      <alignment horizontal="center" vertical="center" wrapText="1"/>
    </xf>
    <xf numFmtId="166" fontId="46" fillId="3" borderId="1" xfId="60" applyNumberFormat="1" applyFont="1" applyFill="1" applyBorder="1" applyAlignment="1">
      <alignment horizontal="center" vertical="center" shrinkToFit="1"/>
    </xf>
    <xf numFmtId="167" fontId="46" fillId="3" borderId="1" xfId="2" applyNumberFormat="1" applyFont="1" applyFill="1" applyBorder="1" applyAlignment="1">
      <alignment horizontal="center" vertical="center" wrapText="1"/>
    </xf>
    <xf numFmtId="1" fontId="46" fillId="3" borderId="1" xfId="2" applyNumberFormat="1" applyFont="1" applyFill="1" applyBorder="1" applyAlignment="1">
      <alignment horizontal="center" vertical="center" wrapText="1"/>
    </xf>
    <xf numFmtId="2" fontId="46" fillId="3" borderId="1" xfId="2" applyNumberFormat="1" applyFont="1" applyFill="1" applyBorder="1" applyAlignment="1">
      <alignment horizontal="center" vertical="center" wrapText="1"/>
    </xf>
    <xf numFmtId="2" fontId="46" fillId="3" borderId="1" xfId="2" applyNumberFormat="1" applyFont="1" applyFill="1" applyBorder="1" applyAlignment="1">
      <alignment horizontal="center" vertical="center" shrinkToFit="1"/>
    </xf>
    <xf numFmtId="2" fontId="46" fillId="3" borderId="3" xfId="2" applyNumberFormat="1" applyFont="1" applyFill="1" applyBorder="1" applyAlignment="1">
      <alignment horizontal="center" vertical="center" wrapText="1"/>
    </xf>
    <xf numFmtId="167" fontId="46" fillId="3" borderId="3" xfId="2" applyNumberFormat="1" applyFont="1" applyFill="1" applyBorder="1" applyAlignment="1">
      <alignment horizontal="center" vertical="center" wrapText="1"/>
    </xf>
    <xf numFmtId="1" fontId="46" fillId="3" borderId="3" xfId="2" applyNumberFormat="1" applyFont="1" applyFill="1" applyBorder="1" applyAlignment="1">
      <alignment horizontal="center" vertical="center" wrapText="1"/>
    </xf>
    <xf numFmtId="0" fontId="46" fillId="3" borderId="3" xfId="2" applyFont="1" applyFill="1" applyBorder="1" applyAlignment="1">
      <alignment horizontal="center" vertical="center" wrapText="1"/>
    </xf>
    <xf numFmtId="166" fontId="46" fillId="3" borderId="3" xfId="60" applyNumberFormat="1" applyFont="1" applyFill="1" applyBorder="1" applyAlignment="1">
      <alignment horizontal="center" vertical="center" shrinkToFit="1"/>
    </xf>
    <xf numFmtId="0" fontId="40" fillId="0" borderId="1" xfId="2" applyFont="1" applyBorder="1"/>
    <xf numFmtId="2" fontId="40" fillId="0" borderId="1" xfId="2" applyNumberFormat="1" applyFont="1" applyBorder="1"/>
    <xf numFmtId="0" fontId="46" fillId="0" borderId="3" xfId="2" applyFont="1" applyBorder="1"/>
    <xf numFmtId="2" fontId="46" fillId="0" borderId="3" xfId="2" applyNumberFormat="1" applyFont="1" applyBorder="1"/>
    <xf numFmtId="1" fontId="40" fillId="3" borderId="1" xfId="2" applyNumberFormat="1" applyFont="1" applyFill="1" applyBorder="1" applyAlignment="1">
      <alignment horizontal="center" vertical="center" shrinkToFit="1"/>
    </xf>
    <xf numFmtId="0" fontId="46" fillId="3" borderId="1" xfId="2" applyFont="1" applyFill="1" applyBorder="1" applyAlignment="1">
      <alignment horizontal="center" vertical="center" shrinkToFit="1"/>
    </xf>
    <xf numFmtId="0" fontId="40" fillId="3" borderId="1" xfId="2" applyFont="1" applyFill="1" applyBorder="1" applyAlignment="1">
      <alignment horizontal="center" vertical="center" shrinkToFit="1"/>
    </xf>
    <xf numFmtId="2" fontId="40" fillId="3" borderId="1" xfId="61" applyNumberFormat="1" applyFont="1" applyFill="1" applyBorder="1" applyAlignment="1">
      <alignment horizontal="center" vertical="center" shrinkToFit="1"/>
    </xf>
    <xf numFmtId="1" fontId="40" fillId="3" borderId="1" xfId="2" applyNumberFormat="1" applyFont="1" applyFill="1" applyBorder="1" applyAlignment="1">
      <alignment horizontal="center" vertical="center"/>
    </xf>
    <xf numFmtId="0" fontId="40" fillId="3" borderId="1" xfId="2" applyFont="1" applyFill="1" applyBorder="1" applyAlignment="1">
      <alignment horizontal="center" vertical="center"/>
    </xf>
    <xf numFmtId="2" fontId="46" fillId="3" borderId="1" xfId="2" applyNumberFormat="1" applyFont="1" applyFill="1" applyBorder="1" applyAlignment="1">
      <alignment horizontal="center" vertical="center"/>
    </xf>
    <xf numFmtId="2" fontId="40" fillId="3" borderId="1" xfId="2" applyNumberFormat="1" applyFont="1" applyFill="1" applyBorder="1" applyAlignment="1">
      <alignment horizontal="center" vertical="center"/>
    </xf>
    <xf numFmtId="1" fontId="46" fillId="3" borderId="1" xfId="2" applyNumberFormat="1" applyFont="1" applyFill="1" applyBorder="1" applyAlignment="1">
      <alignment horizontal="center" vertical="center" shrinkToFit="1"/>
    </xf>
    <xf numFmtId="2" fontId="40" fillId="3" borderId="1" xfId="2" applyNumberFormat="1" applyFont="1" applyFill="1" applyBorder="1" applyAlignment="1">
      <alignment horizontal="center" vertical="center" wrapText="1" shrinkToFit="1"/>
    </xf>
    <xf numFmtId="2" fontId="40" fillId="3" borderId="1" xfId="61" applyNumberFormat="1" applyFont="1" applyFill="1" applyBorder="1" applyAlignment="1">
      <alignment horizontal="center" vertical="center" wrapText="1" shrinkToFit="1"/>
    </xf>
    <xf numFmtId="0" fontId="16" fillId="0" borderId="0" xfId="59" applyFont="1" applyAlignment="1">
      <alignment vertical="center"/>
    </xf>
    <xf numFmtId="0" fontId="48" fillId="0" borderId="12" xfId="2" applyFont="1" applyBorder="1" applyAlignment="1">
      <alignment horizontal="left" vertical="center" wrapText="1"/>
    </xf>
    <xf numFmtId="0" fontId="48" fillId="0" borderId="12" xfId="2" applyFont="1" applyBorder="1" applyAlignment="1">
      <alignment horizontal="justify" vertical="center" wrapText="1"/>
    </xf>
    <xf numFmtId="0" fontId="49" fillId="0" borderId="13" xfId="2" applyFont="1" applyBorder="1" applyAlignment="1">
      <alignment vertical="center"/>
    </xf>
    <xf numFmtId="0" fontId="48" fillId="0" borderId="13" xfId="2" applyFont="1" applyBorder="1" applyAlignment="1">
      <alignment vertical="center" wrapText="1" shrinkToFit="1"/>
    </xf>
    <xf numFmtId="2" fontId="49" fillId="0" borderId="13" xfId="2" applyNumberFormat="1" applyFont="1" applyBorder="1" applyAlignment="1">
      <alignment horizontal="center" vertical="center" wrapText="1" shrinkToFit="1"/>
    </xf>
    <xf numFmtId="0" fontId="49" fillId="0" borderId="12" xfId="2" applyFont="1" applyBorder="1" applyAlignment="1">
      <alignment horizontal="justify" vertical="center" wrapText="1"/>
    </xf>
    <xf numFmtId="0" fontId="49" fillId="0" borderId="13" xfId="2" applyFont="1" applyBorder="1" applyAlignment="1">
      <alignment vertical="center" wrapText="1"/>
    </xf>
    <xf numFmtId="2" fontId="49" fillId="0" borderId="13" xfId="2" applyNumberFormat="1" applyFont="1" applyBorder="1" applyAlignment="1">
      <alignment vertical="center" wrapText="1"/>
    </xf>
    <xf numFmtId="2" fontId="48" fillId="0" borderId="13" xfId="2" applyNumberFormat="1" applyFont="1" applyBorder="1" applyAlignment="1">
      <alignment vertical="center" wrapText="1"/>
    </xf>
    <xf numFmtId="0" fontId="48" fillId="0" borderId="13" xfId="2" applyFont="1" applyBorder="1" applyAlignment="1">
      <alignment horizontal="left" vertical="center" wrapText="1"/>
    </xf>
    <xf numFmtId="0" fontId="49" fillId="0" borderId="12" xfId="2" applyFont="1" applyBorder="1" applyAlignment="1">
      <alignment horizontal="left" vertical="center" wrapText="1"/>
    </xf>
    <xf numFmtId="0" fontId="49" fillId="0" borderId="13" xfId="2" applyFont="1" applyBorder="1" applyAlignment="1">
      <alignment horizontal="center" vertical="center" wrapText="1"/>
    </xf>
    <xf numFmtId="0" fontId="40" fillId="0" borderId="12" xfId="2" applyFont="1" applyBorder="1" applyAlignment="1">
      <alignment vertical="center"/>
    </xf>
    <xf numFmtId="0" fontId="40" fillId="0" borderId="13" xfId="2" applyFont="1" applyBorder="1" applyAlignment="1">
      <alignment vertical="center"/>
    </xf>
    <xf numFmtId="0" fontId="48" fillId="0" borderId="13" xfId="2" applyFont="1" applyBorder="1" applyAlignment="1">
      <alignment vertical="center" wrapText="1"/>
    </xf>
    <xf numFmtId="0" fontId="48" fillId="0" borderId="13" xfId="2" applyFont="1" applyBorder="1" applyAlignment="1">
      <alignment vertical="center"/>
    </xf>
    <xf numFmtId="0" fontId="49" fillId="0" borderId="13" xfId="2" applyFont="1" applyBorder="1" applyAlignment="1">
      <alignment horizontal="left" vertical="center" wrapText="1" shrinkToFit="1"/>
    </xf>
    <xf numFmtId="1" fontId="49" fillId="0" borderId="13" xfId="2" applyNumberFormat="1" applyFont="1" applyBorder="1" applyAlignment="1">
      <alignment vertical="center" wrapText="1" shrinkToFit="1"/>
    </xf>
    <xf numFmtId="2" fontId="49" fillId="0" borderId="13" xfId="2" applyNumberFormat="1" applyFont="1" applyBorder="1" applyAlignment="1">
      <alignment horizontal="right" vertical="center" wrapText="1" shrinkToFit="1"/>
    </xf>
    <xf numFmtId="0" fontId="49" fillId="0" borderId="12" xfId="2" applyFont="1" applyBorder="1" applyAlignment="1">
      <alignment vertical="center"/>
    </xf>
    <xf numFmtId="0" fontId="49" fillId="0" borderId="13" xfId="2" applyFont="1" applyBorder="1" applyAlignment="1">
      <alignment horizontal="center" vertical="center"/>
    </xf>
    <xf numFmtId="2" fontId="49" fillId="0" borderId="13" xfId="61" applyNumberFormat="1" applyFont="1" applyBorder="1" applyAlignment="1">
      <alignment horizontal="right" vertical="center" wrapText="1" shrinkToFit="1"/>
    </xf>
    <xf numFmtId="0" fontId="48" fillId="0" borderId="13" xfId="2" applyFont="1" applyBorder="1" applyAlignment="1">
      <alignment horizontal="left" vertical="center" wrapText="1" shrinkToFit="1"/>
    </xf>
    <xf numFmtId="0" fontId="49" fillId="0" borderId="13" xfId="2" applyFont="1" applyBorder="1" applyAlignment="1">
      <alignment vertical="center" wrapText="1" shrinkToFit="1"/>
    </xf>
    <xf numFmtId="1" fontId="49" fillId="0" borderId="13" xfId="2" applyNumberFormat="1" applyFont="1" applyBorder="1" applyAlignment="1">
      <alignment vertical="center" wrapText="1"/>
    </xf>
    <xf numFmtId="0" fontId="49" fillId="0" borderId="13" xfId="2" applyFont="1" applyBorder="1" applyAlignment="1">
      <alignment horizontal="left" vertical="center" wrapText="1"/>
    </xf>
    <xf numFmtId="2" fontId="49" fillId="0" borderId="13" xfId="2" applyNumberFormat="1" applyFont="1" applyBorder="1" applyAlignment="1">
      <alignment vertical="center" wrapText="1" shrinkToFit="1"/>
    </xf>
    <xf numFmtId="2" fontId="48" fillId="0" borderId="13" xfId="2" applyNumberFormat="1" applyFont="1" applyBorder="1" applyAlignment="1">
      <alignment horizontal="center" vertical="center" wrapText="1" shrinkToFit="1"/>
    </xf>
    <xf numFmtId="0" fontId="49" fillId="0" borderId="12" xfId="2" applyFont="1" applyBorder="1" applyAlignment="1">
      <alignment vertical="center" wrapText="1"/>
    </xf>
    <xf numFmtId="169" fontId="49" fillId="0" borderId="13" xfId="61" applyNumberFormat="1" applyFont="1" applyBorder="1" applyAlignment="1">
      <alignment horizontal="right" vertical="center" wrapText="1" shrinkToFit="1"/>
    </xf>
    <xf numFmtId="0" fontId="48" fillId="0" borderId="12" xfId="2" applyFont="1" applyBorder="1" applyAlignment="1">
      <alignment vertical="center"/>
    </xf>
    <xf numFmtId="166" fontId="48" fillId="0" borderId="13" xfId="60" applyNumberFormat="1" applyFont="1" applyBorder="1" applyAlignment="1">
      <alignment horizontal="center" vertical="center" wrapText="1" shrinkToFit="1"/>
    </xf>
    <xf numFmtId="2" fontId="40" fillId="3" borderId="1" xfId="2" applyNumberFormat="1" applyFont="1" applyFill="1" applyBorder="1" applyAlignment="1">
      <alignment vertical="top" wrapText="1"/>
    </xf>
    <xf numFmtId="0" fontId="40" fillId="3" borderId="1" xfId="2" applyFont="1" applyFill="1" applyBorder="1" applyAlignment="1">
      <alignment vertical="top" wrapText="1"/>
    </xf>
    <xf numFmtId="2" fontId="40" fillId="3" borderId="1" xfId="2" applyNumberFormat="1" applyFont="1" applyFill="1" applyBorder="1" applyAlignment="1">
      <alignment horizontal="center" vertical="top" wrapText="1" shrinkToFit="1"/>
    </xf>
    <xf numFmtId="169" fontId="40" fillId="3" borderId="1" xfId="2" applyNumberFormat="1" applyFont="1" applyFill="1" applyBorder="1" applyAlignment="1">
      <alignment vertical="top" wrapText="1"/>
    </xf>
    <xf numFmtId="2" fontId="40" fillId="3" borderId="1" xfId="2" applyNumberFormat="1" applyFont="1" applyFill="1" applyBorder="1" applyAlignment="1">
      <alignment vertical="center" wrapText="1"/>
    </xf>
    <xf numFmtId="0" fontId="40" fillId="3" borderId="1" xfId="2" applyFont="1" applyFill="1" applyBorder="1" applyAlignment="1">
      <alignment vertical="center" wrapText="1"/>
    </xf>
    <xf numFmtId="43" fontId="46" fillId="3" borderId="1" xfId="60" applyFont="1" applyFill="1" applyBorder="1" applyAlignment="1">
      <alignment horizontal="center" vertical="center" wrapText="1"/>
    </xf>
    <xf numFmtId="0" fontId="46" fillId="0" borderId="1" xfId="2" applyFont="1" applyBorder="1"/>
    <xf numFmtId="2" fontId="46" fillId="0" borderId="1" xfId="2" applyNumberFormat="1" applyFont="1" applyBorder="1"/>
    <xf numFmtId="0" fontId="16" fillId="0" borderId="0" xfId="59" applyFont="1" applyAlignment="1">
      <alignment horizontal="center" vertical="center"/>
    </xf>
    <xf numFmtId="166" fontId="48" fillId="0" borderId="0" xfId="60" applyNumberFormat="1" applyFont="1" applyBorder="1" applyAlignment="1">
      <alignment horizontal="center" vertical="center" wrapText="1" shrinkToFit="1"/>
    </xf>
    <xf numFmtId="0" fontId="16" fillId="0" borderId="1" xfId="59" applyFont="1" applyBorder="1"/>
    <xf numFmtId="2" fontId="29" fillId="3" borderId="1" xfId="61" applyNumberFormat="1" applyFont="1" applyFill="1" applyBorder="1" applyAlignment="1">
      <alignment horizontal="center" vertical="center" shrinkToFit="1"/>
    </xf>
    <xf numFmtId="0" fontId="46" fillId="3" borderId="1" xfId="2" applyFont="1" applyFill="1" applyBorder="1" applyAlignment="1">
      <alignment horizontal="left" vertical="center" wrapText="1"/>
    </xf>
    <xf numFmtId="0" fontId="40" fillId="3" borderId="1" xfId="2" applyFont="1" applyFill="1" applyBorder="1" applyAlignment="1">
      <alignment horizontal="left" vertical="center" wrapText="1"/>
    </xf>
    <xf numFmtId="0" fontId="40" fillId="3" borderId="1" xfId="2" applyFont="1" applyFill="1" applyBorder="1" applyAlignment="1">
      <alignment horizontal="left" vertical="top" wrapText="1"/>
    </xf>
    <xf numFmtId="0" fontId="46" fillId="3" borderId="1" xfId="2" applyFont="1" applyFill="1" applyBorder="1" applyAlignment="1">
      <alignment horizontal="left" vertical="top" wrapText="1"/>
    </xf>
    <xf numFmtId="2" fontId="40" fillId="3" borderId="1" xfId="2" applyNumberFormat="1" applyFont="1" applyFill="1" applyBorder="1" applyAlignment="1">
      <alignment horizontal="left" vertical="center" wrapText="1"/>
    </xf>
    <xf numFmtId="2" fontId="46" fillId="3" borderId="18" xfId="2" applyNumberFormat="1" applyFont="1" applyFill="1" applyBorder="1" applyAlignment="1">
      <alignment horizontal="center" vertical="center" wrapText="1"/>
    </xf>
    <xf numFmtId="0" fontId="46" fillId="3" borderId="18" xfId="2" applyFont="1" applyFill="1" applyBorder="1" applyAlignment="1">
      <alignment horizontal="center" vertical="center" wrapText="1"/>
    </xf>
    <xf numFmtId="167" fontId="46" fillId="3" borderId="18" xfId="2" applyNumberFormat="1" applyFont="1" applyFill="1" applyBorder="1" applyAlignment="1">
      <alignment horizontal="center" vertical="center" wrapText="1"/>
    </xf>
    <xf numFmtId="1" fontId="46" fillId="3" borderId="18" xfId="2" applyNumberFormat="1" applyFont="1" applyFill="1" applyBorder="1" applyAlignment="1">
      <alignment horizontal="center" vertical="center" wrapText="1"/>
    </xf>
    <xf numFmtId="2" fontId="46" fillId="3" borderId="18" xfId="2" applyNumberFormat="1" applyFont="1" applyFill="1" applyBorder="1" applyAlignment="1">
      <alignment horizontal="center" vertical="center" shrinkToFit="1"/>
    </xf>
    <xf numFmtId="0" fontId="40" fillId="3" borderId="1" xfId="2" applyFont="1" applyFill="1" applyBorder="1" applyAlignment="1">
      <alignment horizontal="justify" vertical="top" wrapText="1"/>
    </xf>
    <xf numFmtId="0" fontId="46" fillId="3" borderId="1" xfId="2" applyFont="1" applyFill="1" applyBorder="1" applyAlignment="1">
      <alignment horizontal="justify" vertical="center" wrapText="1"/>
    </xf>
    <xf numFmtId="0" fontId="40" fillId="3" borderId="1" xfId="2" applyFont="1" applyFill="1" applyBorder="1" applyAlignment="1">
      <alignment horizontal="justify" vertical="center" wrapText="1"/>
    </xf>
    <xf numFmtId="0" fontId="40" fillId="0" borderId="0" xfId="2" applyFont="1"/>
    <xf numFmtId="2" fontId="40" fillId="0" borderId="0" xfId="2" applyNumberFormat="1" applyFont="1"/>
    <xf numFmtId="0" fontId="46" fillId="3" borderId="1" xfId="2" applyFont="1" applyFill="1" applyBorder="1"/>
    <xf numFmtId="0" fontId="46" fillId="3" borderId="1" xfId="2" applyFont="1" applyFill="1" applyBorder="1" applyAlignment="1">
      <alignment horizontal="justify" vertical="top" wrapText="1"/>
    </xf>
    <xf numFmtId="0" fontId="40" fillId="3" borderId="1" xfId="2" applyFont="1" applyFill="1" applyBorder="1"/>
    <xf numFmtId="0" fontId="40" fillId="3" borderId="1" xfId="2" applyFont="1" applyFill="1" applyBorder="1" applyAlignment="1">
      <alignment horizontal="justify" wrapText="1"/>
    </xf>
    <xf numFmtId="0" fontId="46" fillId="3" borderId="1" xfId="2" applyFont="1" applyFill="1" applyBorder="1" applyAlignment="1">
      <alignment horizontal="justify" wrapText="1"/>
    </xf>
    <xf numFmtId="2" fontId="46" fillId="3" borderId="1" xfId="2" applyNumberFormat="1" applyFont="1" applyFill="1" applyBorder="1" applyAlignment="1">
      <alignment horizontal="right" vertical="center" wrapText="1"/>
    </xf>
    <xf numFmtId="0" fontId="46" fillId="3" borderId="1" xfId="2" applyFont="1" applyFill="1" applyBorder="1" applyAlignment="1">
      <alignment horizontal="justify" vertical="center"/>
    </xf>
    <xf numFmtId="0" fontId="11" fillId="0" borderId="13" xfId="2" applyFont="1" applyBorder="1" applyAlignment="1">
      <alignment vertical="top" wrapText="1"/>
    </xf>
    <xf numFmtId="0" fontId="52" fillId="0" borderId="13" xfId="2" applyFont="1" applyBorder="1"/>
    <xf numFmtId="0" fontId="52" fillId="0" borderId="13" xfId="2" applyFont="1" applyBorder="1" applyAlignment="1">
      <alignment horizontal="center"/>
    </xf>
    <xf numFmtId="0" fontId="52" fillId="0" borderId="13" xfId="2" applyFont="1" applyBorder="1" applyAlignment="1">
      <alignment horizontal="justify" vertical="top" wrapText="1"/>
    </xf>
    <xf numFmtId="2" fontId="52" fillId="0" borderId="13" xfId="2" applyNumberFormat="1" applyFont="1" applyBorder="1" applyAlignment="1">
      <alignment horizontal="center" vertical="top" wrapText="1"/>
    </xf>
    <xf numFmtId="0" fontId="11" fillId="0" borderId="13" xfId="2" applyFont="1" applyBorder="1" applyAlignment="1">
      <alignment horizontal="left" vertical="top" wrapText="1"/>
    </xf>
    <xf numFmtId="0" fontId="52" fillId="0" borderId="13" xfId="2" applyFont="1" applyBorder="1" applyAlignment="1">
      <alignment horizontal="left" vertical="top" wrapText="1"/>
    </xf>
    <xf numFmtId="0" fontId="52" fillId="0" borderId="13" xfId="2" applyFont="1" applyBorder="1" applyAlignment="1">
      <alignment horizontal="center" vertical="top" wrapText="1"/>
    </xf>
    <xf numFmtId="2" fontId="52" fillId="0" borderId="13" xfId="2" applyNumberFormat="1" applyFont="1" applyBorder="1" applyAlignment="1">
      <alignment vertical="top"/>
    </xf>
    <xf numFmtId="0" fontId="52" fillId="0" borderId="13" xfId="2" applyFont="1" applyBorder="1" applyAlignment="1">
      <alignment vertical="top"/>
    </xf>
    <xf numFmtId="2" fontId="52" fillId="0" borderId="13" xfId="2" applyNumberFormat="1" applyFont="1" applyBorder="1" applyAlignment="1">
      <alignment horizontal="center" vertical="top"/>
    </xf>
    <xf numFmtId="1" fontId="52" fillId="0" borderId="13" xfId="2" applyNumberFormat="1" applyFont="1" applyBorder="1" applyAlignment="1">
      <alignment vertical="top"/>
    </xf>
    <xf numFmtId="2" fontId="52" fillId="0" borderId="13" xfId="2" applyNumberFormat="1" applyFont="1" applyBorder="1" applyAlignment="1">
      <alignment horizontal="center" vertical="top" shrinkToFit="1"/>
    </xf>
    <xf numFmtId="0" fontId="11" fillId="0" borderId="13" xfId="2" applyFont="1" applyBorder="1" applyAlignment="1">
      <alignment horizontal="justify" vertical="top" wrapText="1"/>
    </xf>
    <xf numFmtId="0" fontId="52" fillId="0" borderId="13" xfId="2" applyFont="1" applyBorder="1" applyAlignment="1">
      <alignment horizontal="center" vertical="top"/>
    </xf>
    <xf numFmtId="167" fontId="52" fillId="0" borderId="13" xfId="2" applyNumberFormat="1" applyFont="1" applyBorder="1" applyAlignment="1">
      <alignment vertical="top"/>
    </xf>
    <xf numFmtId="2" fontId="11" fillId="0" borderId="13" xfId="2" applyNumberFormat="1" applyFont="1" applyBorder="1" applyAlignment="1">
      <alignment horizontal="center" vertical="top"/>
    </xf>
    <xf numFmtId="2" fontId="52" fillId="0" borderId="13" xfId="2" applyNumberFormat="1" applyFont="1" applyBorder="1" applyAlignment="1">
      <alignment vertical="top" shrinkToFit="1"/>
    </xf>
    <xf numFmtId="2" fontId="52" fillId="0" borderId="13" xfId="2" applyNumberFormat="1" applyFont="1" applyBorder="1" applyAlignment="1">
      <alignment horizontal="left" vertical="top" shrinkToFit="1"/>
    </xf>
    <xf numFmtId="1" fontId="52" fillId="0" borderId="13" xfId="2" applyNumberFormat="1" applyFont="1" applyBorder="1" applyAlignment="1">
      <alignment vertical="top" shrinkToFit="1"/>
    </xf>
    <xf numFmtId="170" fontId="52" fillId="0" borderId="13" xfId="2" applyNumberFormat="1" applyFont="1" applyBorder="1" applyAlignment="1">
      <alignment horizontal="left" vertical="top" shrinkToFit="1"/>
    </xf>
    <xf numFmtId="0" fontId="52" fillId="0" borderId="13" xfId="2" applyFont="1" applyBorder="1" applyAlignment="1">
      <alignment vertical="center"/>
    </xf>
    <xf numFmtId="0" fontId="52" fillId="0" borderId="13" xfId="2" applyFont="1" applyBorder="1" applyAlignment="1">
      <alignment horizontal="center" vertical="center"/>
    </xf>
    <xf numFmtId="1" fontId="11" fillId="0" borderId="13" xfId="2" applyNumberFormat="1" applyFont="1" applyBorder="1" applyAlignment="1">
      <alignment vertical="center"/>
    </xf>
    <xf numFmtId="2" fontId="11" fillId="0" borderId="13" xfId="2" applyNumberFormat="1" applyFont="1" applyBorder="1" applyAlignment="1">
      <alignment horizontal="center" vertical="center"/>
    </xf>
    <xf numFmtId="1" fontId="52" fillId="0" borderId="13" xfId="2" applyNumberFormat="1" applyFont="1" applyBorder="1"/>
    <xf numFmtId="0" fontId="11" fillId="0" borderId="13" xfId="2" applyFont="1" applyBorder="1" applyAlignment="1">
      <alignment horizontal="center"/>
    </xf>
    <xf numFmtId="2" fontId="11" fillId="0" borderId="13" xfId="2" applyNumberFormat="1" applyFont="1" applyBorder="1" applyAlignment="1">
      <alignment horizontal="center"/>
    </xf>
    <xf numFmtId="2" fontId="11" fillId="0" borderId="13" xfId="2" applyNumberFormat="1" applyFont="1" applyBorder="1" applyAlignment="1">
      <alignment horizontal="center" vertical="center" shrinkToFit="1"/>
    </xf>
    <xf numFmtId="0" fontId="11" fillId="0" borderId="13" xfId="2" applyFont="1" applyBorder="1" applyAlignment="1">
      <alignment horizontal="center" vertical="center"/>
    </xf>
    <xf numFmtId="1" fontId="11" fillId="0" borderId="13" xfId="2" applyNumberFormat="1" applyFont="1" applyBorder="1" applyAlignment="1">
      <alignment horizontal="center" vertical="center"/>
    </xf>
    <xf numFmtId="0" fontId="11" fillId="0" borderId="13" xfId="2" applyFont="1" applyBorder="1" applyAlignment="1">
      <alignment horizontal="left" vertical="top"/>
    </xf>
    <xf numFmtId="0" fontId="11" fillId="0" borderId="13" xfId="2" applyFont="1" applyBorder="1" applyAlignment="1">
      <alignment horizontal="justify" vertical="center" wrapText="1"/>
    </xf>
    <xf numFmtId="2" fontId="52" fillId="0" borderId="13" xfId="2" applyNumberFormat="1" applyFont="1" applyBorder="1" applyAlignment="1">
      <alignment vertical="center"/>
    </xf>
    <xf numFmtId="2" fontId="52" fillId="0" borderId="13" xfId="2" applyNumberFormat="1" applyFont="1" applyBorder="1" applyAlignment="1">
      <alignment horizontal="center" vertical="center"/>
    </xf>
    <xf numFmtId="2" fontId="11" fillId="0" borderId="13" xfId="2" applyNumberFormat="1" applyFont="1" applyBorder="1" applyAlignment="1">
      <alignment horizontal="right" vertical="center" wrapText="1"/>
    </xf>
    <xf numFmtId="1" fontId="11" fillId="0" borderId="13" xfId="2" applyNumberFormat="1" applyFont="1" applyBorder="1" applyAlignment="1">
      <alignment horizontal="center" vertical="center" shrinkToFit="1"/>
    </xf>
    <xf numFmtId="0" fontId="16" fillId="0" borderId="18" xfId="59" applyFont="1" applyBorder="1" applyAlignment="1">
      <alignment horizontal="center" vertical="center"/>
    </xf>
    <xf numFmtId="0" fontId="48" fillId="0" borderId="0" xfId="2" applyFont="1" applyAlignment="1">
      <alignment vertical="center"/>
    </xf>
    <xf numFmtId="0" fontId="49" fillId="0" borderId="0" xfId="2" applyFont="1" applyAlignment="1">
      <alignment vertical="center"/>
    </xf>
    <xf numFmtId="0" fontId="49" fillId="0" borderId="0" xfId="2" applyFont="1" applyAlignment="1">
      <alignment vertical="center" wrapText="1" shrinkToFit="1"/>
    </xf>
    <xf numFmtId="0" fontId="48" fillId="0" borderId="0" xfId="2" applyFont="1" applyAlignment="1">
      <alignment horizontal="right" vertical="center" wrapText="1"/>
    </xf>
    <xf numFmtId="166" fontId="46" fillId="0" borderId="1" xfId="60" applyNumberFormat="1" applyFont="1" applyBorder="1"/>
    <xf numFmtId="0" fontId="49" fillId="0" borderId="0" xfId="2" applyFont="1"/>
    <xf numFmtId="0" fontId="49" fillId="0" borderId="0" xfId="2" applyFont="1" applyAlignment="1">
      <alignment vertical="top" wrapText="1" shrinkToFit="1"/>
    </xf>
    <xf numFmtId="1" fontId="48" fillId="0" borderId="0" xfId="2" applyNumberFormat="1" applyFont="1" applyAlignment="1">
      <alignment horizontal="center" vertical="top" wrapText="1" shrinkToFit="1"/>
    </xf>
    <xf numFmtId="0" fontId="40" fillId="0" borderId="1" xfId="2" applyFont="1" applyBorder="1" applyAlignment="1">
      <alignment wrapText="1"/>
    </xf>
    <xf numFmtId="1" fontId="46" fillId="0" borderId="3" xfId="2" applyNumberFormat="1" applyFont="1" applyBorder="1"/>
    <xf numFmtId="0" fontId="16" fillId="0" borderId="4" xfId="59" applyFont="1" applyBorder="1" applyAlignment="1">
      <alignment horizontal="center" vertical="center"/>
    </xf>
    <xf numFmtId="0" fontId="46" fillId="0" borderId="4" xfId="2" applyFont="1" applyBorder="1"/>
    <xf numFmtId="2" fontId="46" fillId="0" borderId="4" xfId="2" applyNumberFormat="1" applyFont="1" applyBorder="1"/>
    <xf numFmtId="1" fontId="46" fillId="0" borderId="4" xfId="2" applyNumberFormat="1" applyFont="1" applyBorder="1"/>
    <xf numFmtId="0" fontId="22" fillId="3" borderId="1" xfId="59" applyFont="1" applyFill="1" applyBorder="1" applyAlignment="1">
      <alignment horizontal="justify" vertical="top" wrapText="1"/>
    </xf>
    <xf numFmtId="0" fontId="8" fillId="3" borderId="1" xfId="59" applyFont="1" applyFill="1" applyBorder="1" applyAlignment="1">
      <alignment horizontal="center" vertical="top" wrapText="1"/>
    </xf>
    <xf numFmtId="0" fontId="8" fillId="3" borderId="1" xfId="59" applyFont="1" applyFill="1" applyBorder="1" applyAlignment="1">
      <alignment vertical="top" wrapText="1"/>
    </xf>
    <xf numFmtId="2" fontId="22" fillId="3" borderId="1" xfId="59" applyNumberFormat="1" applyFont="1" applyFill="1" applyBorder="1" applyAlignment="1">
      <alignment vertical="top" wrapText="1"/>
    </xf>
    <xf numFmtId="0" fontId="22" fillId="3" borderId="1" xfId="59" applyFont="1" applyFill="1" applyBorder="1" applyAlignment="1">
      <alignment horizontal="center" vertical="top" wrapText="1"/>
    </xf>
    <xf numFmtId="2" fontId="22" fillId="3" borderId="1" xfId="59" applyNumberFormat="1" applyFont="1" applyFill="1" applyBorder="1" applyAlignment="1">
      <alignment horizontal="left" vertical="top" wrapText="1"/>
    </xf>
    <xf numFmtId="0" fontId="8" fillId="3" borderId="1" xfId="59" applyFont="1" applyFill="1" applyBorder="1" applyAlignment="1">
      <alignment horizontal="justify" vertical="top" wrapText="1"/>
    </xf>
    <xf numFmtId="2" fontId="1" fillId="3" borderId="1" xfId="59" applyNumberFormat="1" applyFill="1" applyBorder="1" applyAlignment="1">
      <alignment horizontal="left" vertical="top" wrapText="1"/>
    </xf>
    <xf numFmtId="2" fontId="8" fillId="3" borderId="1" xfId="59" applyNumberFormat="1" applyFont="1" applyFill="1" applyBorder="1" applyAlignment="1">
      <alignment horizontal="left" vertical="top" wrapText="1"/>
    </xf>
    <xf numFmtId="2" fontId="8" fillId="3" borderId="1" xfId="59" applyNumberFormat="1" applyFont="1" applyFill="1" applyBorder="1" applyAlignment="1">
      <alignment horizontal="center" vertical="top" wrapText="1"/>
    </xf>
    <xf numFmtId="2" fontId="8" fillId="3" borderId="1" xfId="59" quotePrefix="1" applyNumberFormat="1" applyFont="1" applyFill="1" applyBorder="1" applyAlignment="1">
      <alignment horizontal="left" vertical="top" wrapText="1"/>
    </xf>
    <xf numFmtId="169" fontId="22" fillId="3" borderId="1" xfId="59" quotePrefix="1" applyNumberFormat="1" applyFont="1" applyFill="1" applyBorder="1" applyAlignment="1">
      <alignment horizontal="right" vertical="top" wrapText="1"/>
    </xf>
    <xf numFmtId="0" fontId="22" fillId="3" borderId="1" xfId="59" applyFont="1" applyFill="1" applyBorder="1" applyAlignment="1">
      <alignment horizontal="right" vertical="top" wrapText="1"/>
    </xf>
    <xf numFmtId="2" fontId="1" fillId="3" borderId="1" xfId="59" quotePrefix="1" applyNumberFormat="1" applyFill="1" applyBorder="1" applyAlignment="1">
      <alignment horizontal="left" vertical="top" wrapText="1"/>
    </xf>
    <xf numFmtId="169" fontId="8" fillId="3" borderId="1" xfId="59" applyNumberFormat="1" applyFont="1" applyFill="1" applyBorder="1" applyAlignment="1">
      <alignment horizontal="center" vertical="top" wrapText="1"/>
    </xf>
    <xf numFmtId="2" fontId="8" fillId="3" borderId="1" xfId="59" applyNumberFormat="1" applyFont="1" applyFill="1" applyBorder="1" applyAlignment="1">
      <alignment vertical="top" wrapText="1"/>
    </xf>
    <xf numFmtId="0" fontId="1" fillId="3" borderId="1" xfId="59" applyFill="1" applyBorder="1" applyAlignment="1">
      <alignment horizontal="justify" vertical="top" wrapText="1"/>
    </xf>
    <xf numFmtId="2" fontId="8" fillId="3" borderId="1" xfId="59" applyNumberFormat="1" applyFont="1" applyFill="1" applyBorder="1" applyAlignment="1">
      <alignment horizontal="center" vertical="top" wrapText="1" shrinkToFit="1"/>
    </xf>
    <xf numFmtId="0" fontId="8" fillId="3" borderId="1" xfId="59" applyFont="1" applyFill="1" applyBorder="1" applyAlignment="1">
      <alignment horizontal="left" vertical="top" wrapText="1"/>
    </xf>
    <xf numFmtId="167" fontId="8" fillId="3" borderId="1" xfId="59" applyNumberFormat="1" applyFont="1" applyFill="1" applyBorder="1" applyAlignment="1">
      <alignment vertical="top" wrapText="1"/>
    </xf>
    <xf numFmtId="2" fontId="22" fillId="3" borderId="1" xfId="59" applyNumberFormat="1" applyFont="1" applyFill="1" applyBorder="1" applyAlignment="1">
      <alignment horizontal="center" vertical="top" wrapText="1"/>
    </xf>
    <xf numFmtId="169" fontId="8" fillId="3" borderId="1" xfId="59" applyNumberFormat="1" applyFont="1" applyFill="1" applyBorder="1" applyAlignment="1">
      <alignment vertical="top" wrapText="1"/>
    </xf>
    <xf numFmtId="0" fontId="22" fillId="3" borderId="1" xfId="59" applyFont="1" applyFill="1" applyBorder="1" applyAlignment="1">
      <alignment horizontal="right" vertical="center" wrapText="1"/>
    </xf>
    <xf numFmtId="1" fontId="22" fillId="3" borderId="1" xfId="59" applyNumberFormat="1" applyFont="1" applyFill="1" applyBorder="1" applyAlignment="1">
      <alignment horizontal="center" vertical="top" wrapText="1"/>
    </xf>
    <xf numFmtId="0" fontId="16" fillId="0" borderId="0" xfId="62" applyFont="1"/>
    <xf numFmtId="0" fontId="46" fillId="0" borderId="1" xfId="62" applyFont="1" applyBorder="1" applyAlignment="1">
      <alignment horizontal="center" vertical="center" wrapText="1"/>
    </xf>
    <xf numFmtId="0" fontId="40" fillId="0" borderId="1" xfId="62" applyFont="1" applyBorder="1" applyAlignment="1">
      <alignment horizontal="center" vertical="center" wrapText="1"/>
    </xf>
    <xf numFmtId="2" fontId="46" fillId="0" borderId="1" xfId="62" applyNumberFormat="1" applyFont="1" applyBorder="1" applyAlignment="1">
      <alignment horizontal="right" vertical="center"/>
    </xf>
    <xf numFmtId="0" fontId="40" fillId="0" borderId="1" xfId="62" applyFont="1" applyBorder="1" applyAlignment="1">
      <alignment horizontal="left" vertical="top" wrapText="1"/>
    </xf>
    <xf numFmtId="0" fontId="40" fillId="0" borderId="1" xfId="62" applyFont="1" applyBorder="1" applyAlignment="1">
      <alignment horizontal="center" vertical="top" wrapText="1"/>
    </xf>
    <xf numFmtId="0" fontId="40" fillId="0" borderId="1" xfId="62" applyFont="1" applyBorder="1" applyAlignment="1">
      <alignment horizontal="justify" vertical="top" wrapText="1"/>
    </xf>
    <xf numFmtId="2" fontId="40" fillId="0" borderId="1" xfId="62" applyNumberFormat="1" applyFont="1" applyBorder="1" applyAlignment="1">
      <alignment horizontal="right" vertical="top" wrapText="1"/>
    </xf>
    <xf numFmtId="1" fontId="40" fillId="0" borderId="1" xfId="62" applyNumberFormat="1" applyFont="1" applyBorder="1" applyAlignment="1">
      <alignment horizontal="center" vertical="top" wrapText="1"/>
    </xf>
    <xf numFmtId="2" fontId="40" fillId="0" borderId="1" xfId="62" applyNumberFormat="1" applyFont="1" applyBorder="1" applyAlignment="1">
      <alignment horizontal="right" vertical="top"/>
    </xf>
    <xf numFmtId="2" fontId="40" fillId="0" borderId="1" xfId="62" applyNumberFormat="1" applyFont="1" applyBorder="1" applyAlignment="1">
      <alignment vertical="top"/>
    </xf>
    <xf numFmtId="167" fontId="40" fillId="0" borderId="1" xfId="62" applyNumberFormat="1" applyFont="1" applyBorder="1" applyAlignment="1">
      <alignment horizontal="right" vertical="top" wrapText="1"/>
    </xf>
    <xf numFmtId="4" fontId="40" fillId="0" borderId="1" xfId="62" applyNumberFormat="1" applyFont="1" applyBorder="1" applyAlignment="1">
      <alignment horizontal="left" vertical="top" wrapText="1"/>
    </xf>
    <xf numFmtId="0" fontId="40" fillId="0" borderId="1" xfId="62" applyFont="1" applyBorder="1" applyAlignment="1">
      <alignment horizontal="justify" vertical="center" wrapText="1"/>
    </xf>
    <xf numFmtId="2" fontId="40" fillId="0" borderId="1" xfId="62" applyNumberFormat="1" applyFont="1" applyBorder="1" applyAlignment="1">
      <alignment horizontal="right" vertical="center" wrapText="1"/>
    </xf>
    <xf numFmtId="0" fontId="40" fillId="0" borderId="1" xfId="62" applyFont="1" applyBorder="1" applyAlignment="1">
      <alignment horizontal="left" vertical="center" wrapText="1"/>
    </xf>
    <xf numFmtId="1" fontId="40" fillId="0" borderId="1" xfId="62" applyNumberFormat="1" applyFont="1" applyBorder="1" applyAlignment="1">
      <alignment horizontal="center" vertical="center" wrapText="1"/>
    </xf>
    <xf numFmtId="2" fontId="40" fillId="0" borderId="1" xfId="62" applyNumberFormat="1" applyFont="1" applyBorder="1" applyAlignment="1">
      <alignment horizontal="right" vertical="center"/>
    </xf>
    <xf numFmtId="2" fontId="40" fillId="0" borderId="1" xfId="62" applyNumberFormat="1" applyFont="1" applyBorder="1" applyAlignment="1">
      <alignment vertical="center"/>
    </xf>
    <xf numFmtId="1" fontId="40" fillId="0" borderId="1" xfId="62" applyNumberFormat="1" applyFont="1" applyBorder="1" applyAlignment="1">
      <alignment horizontal="right" vertical="top" wrapText="1"/>
    </xf>
    <xf numFmtId="0" fontId="46" fillId="0" borderId="1" xfId="62" applyFont="1" applyBorder="1" applyAlignment="1">
      <alignment horizontal="justify" vertical="top" wrapText="1"/>
    </xf>
    <xf numFmtId="0" fontId="40" fillId="0" borderId="1" xfId="62" applyFont="1" applyBorder="1" applyAlignment="1">
      <alignment vertical="top" wrapText="1"/>
    </xf>
    <xf numFmtId="2" fontId="46" fillId="0" borderId="1" xfId="62" applyNumberFormat="1" applyFont="1" applyBorder="1" applyAlignment="1">
      <alignment horizontal="right" vertical="top"/>
    </xf>
    <xf numFmtId="2" fontId="40" fillId="0" borderId="1" xfId="62" applyNumberFormat="1" applyFont="1" applyBorder="1" applyAlignment="1">
      <alignment vertical="top" wrapText="1"/>
    </xf>
    <xf numFmtId="0" fontId="46" fillId="0" borderId="1" xfId="62" applyFont="1" applyBorder="1" applyAlignment="1">
      <alignment horizontal="center" vertical="top" wrapText="1"/>
    </xf>
    <xf numFmtId="0" fontId="46" fillId="0" borderId="1" xfId="62" applyFont="1" applyBorder="1" applyAlignment="1">
      <alignment horizontal="right" vertical="top" wrapText="1"/>
    </xf>
    <xf numFmtId="168" fontId="40" fillId="0" borderId="1" xfId="62" applyNumberFormat="1" applyFont="1" applyBorder="1" applyAlignment="1">
      <alignment horizontal="center" vertical="top"/>
    </xf>
    <xf numFmtId="4" fontId="46" fillId="0" borderId="1" xfId="62" applyNumberFormat="1" applyFont="1" applyBorder="1" applyAlignment="1">
      <alignment horizontal="left" vertical="top" wrapText="1"/>
    </xf>
    <xf numFmtId="1" fontId="46" fillId="0" borderId="1" xfId="62" applyNumberFormat="1" applyFont="1" applyBorder="1" applyAlignment="1">
      <alignment horizontal="center" vertical="top" wrapText="1"/>
    </xf>
    <xf numFmtId="2" fontId="46" fillId="0" borderId="1" xfId="62" applyNumberFormat="1" applyFont="1" applyBorder="1" applyAlignment="1">
      <alignment vertical="top"/>
    </xf>
    <xf numFmtId="0" fontId="46" fillId="0" borderId="1" xfId="62" applyFont="1" applyBorder="1" applyAlignment="1">
      <alignment vertical="top"/>
    </xf>
    <xf numFmtId="0" fontId="46" fillId="0" borderId="3" xfId="62" applyFont="1" applyBorder="1" applyAlignment="1">
      <alignment horizontal="center" vertical="top" wrapText="1"/>
    </xf>
    <xf numFmtId="0" fontId="46" fillId="0" borderId="3" xfId="62" applyFont="1" applyBorder="1" applyAlignment="1">
      <alignment horizontal="right" vertical="top"/>
    </xf>
    <xf numFmtId="2" fontId="40" fillId="0" borderId="3" xfId="62" applyNumberFormat="1" applyFont="1" applyBorder="1" applyAlignment="1">
      <alignment horizontal="right" vertical="top" wrapText="1"/>
    </xf>
    <xf numFmtId="4" fontId="46" fillId="0" borderId="3" xfId="62" applyNumberFormat="1" applyFont="1" applyBorder="1" applyAlignment="1">
      <alignment horizontal="left" vertical="top" wrapText="1"/>
    </xf>
    <xf numFmtId="1" fontId="46" fillId="0" borderId="3" xfId="62" applyNumberFormat="1" applyFont="1" applyBorder="1" applyAlignment="1">
      <alignment horizontal="center" vertical="top" wrapText="1"/>
    </xf>
    <xf numFmtId="2" fontId="46" fillId="0" borderId="3" xfId="62" applyNumberFormat="1" applyFont="1" applyBorder="1" applyAlignment="1">
      <alignment horizontal="right" vertical="top"/>
    </xf>
    <xf numFmtId="2" fontId="54" fillId="0" borderId="3" xfId="62" applyNumberFormat="1" applyFont="1" applyBorder="1" applyAlignment="1">
      <alignment horizontal="center" vertical="top"/>
    </xf>
    <xf numFmtId="0" fontId="46" fillId="0" borderId="4" xfId="62" applyFont="1" applyBorder="1" applyAlignment="1">
      <alignment horizontal="center" vertical="center" wrapText="1"/>
    </xf>
    <xf numFmtId="0" fontId="46" fillId="0" borderId="4" xfId="62" applyFont="1" applyBorder="1" applyAlignment="1">
      <alignment horizontal="center" vertical="top" wrapText="1"/>
    </xf>
    <xf numFmtId="0" fontId="46" fillId="0" borderId="4" xfId="62" applyFont="1" applyBorder="1" applyAlignment="1">
      <alignment horizontal="right" vertical="top"/>
    </xf>
    <xf numFmtId="2" fontId="40" fillId="0" borderId="4" xfId="62" applyNumberFormat="1" applyFont="1" applyBorder="1" applyAlignment="1">
      <alignment horizontal="right" vertical="top" wrapText="1"/>
    </xf>
    <xf numFmtId="4" fontId="46" fillId="0" borderId="4" xfId="62" applyNumberFormat="1" applyFont="1" applyBorder="1" applyAlignment="1">
      <alignment horizontal="left" vertical="top" wrapText="1"/>
    </xf>
    <xf numFmtId="1" fontId="46" fillId="0" borderId="4" xfId="62" applyNumberFormat="1" applyFont="1" applyBorder="1" applyAlignment="1">
      <alignment horizontal="center" vertical="top" wrapText="1"/>
    </xf>
    <xf numFmtId="2" fontId="46" fillId="0" borderId="4" xfId="62" applyNumberFormat="1" applyFont="1" applyBorder="1" applyAlignment="1">
      <alignment horizontal="right" vertical="top"/>
    </xf>
    <xf numFmtId="2" fontId="54" fillId="0" borderId="4" xfId="62" applyNumberFormat="1" applyFont="1" applyBorder="1" applyAlignment="1">
      <alignment horizontal="center" vertical="top"/>
    </xf>
    <xf numFmtId="0" fontId="40" fillId="0" borderId="1" xfId="62" applyFont="1" applyBorder="1" applyAlignment="1">
      <alignment horizontal="center" vertical="justify"/>
    </xf>
    <xf numFmtId="0" fontId="46" fillId="0" borderId="1" xfId="62" applyFont="1" applyBorder="1" applyAlignment="1">
      <alignment horizontal="center" vertical="top"/>
    </xf>
    <xf numFmtId="2" fontId="46" fillId="0" borderId="1" xfId="62" applyNumberFormat="1" applyFont="1" applyBorder="1" applyAlignment="1">
      <alignment horizontal="center" vertical="top"/>
    </xf>
    <xf numFmtId="2" fontId="40" fillId="0" borderId="1" xfId="62" applyNumberFormat="1" applyFont="1" applyBorder="1" applyAlignment="1">
      <alignment horizontal="right"/>
    </xf>
    <xf numFmtId="0" fontId="46" fillId="0" borderId="1" xfId="62" applyFont="1" applyBorder="1" applyAlignment="1">
      <alignment horizontal="right"/>
    </xf>
    <xf numFmtId="2" fontId="54" fillId="0" borderId="1" xfId="62" applyNumberFormat="1" applyFont="1" applyBorder="1" applyAlignment="1">
      <alignment horizontal="center" vertical="top"/>
    </xf>
    <xf numFmtId="0" fontId="40" fillId="0" borderId="1" xfId="62" applyFont="1" applyBorder="1" applyAlignment="1">
      <alignment horizontal="center" vertical="top"/>
    </xf>
    <xf numFmtId="0" fontId="40" fillId="0" borderId="1" xfId="62" applyFont="1" applyBorder="1" applyAlignment="1">
      <alignment horizontal="left" vertical="top"/>
    </xf>
    <xf numFmtId="0" fontId="46" fillId="0" borderId="0" xfId="62" applyFont="1" applyAlignment="1">
      <alignment horizontal="center" vertical="center" wrapText="1"/>
    </xf>
    <xf numFmtId="0" fontId="46" fillId="0" borderId="0" xfId="62" applyFont="1" applyAlignment="1">
      <alignment horizontal="center" vertical="top" wrapText="1"/>
    </xf>
    <xf numFmtId="0" fontId="46" fillId="0" borderId="0" xfId="62" applyFont="1" applyAlignment="1">
      <alignment horizontal="right"/>
    </xf>
    <xf numFmtId="2" fontId="40" fillId="0" borderId="0" xfId="62" applyNumberFormat="1" applyFont="1" applyAlignment="1">
      <alignment horizontal="right" vertical="top" wrapText="1"/>
    </xf>
    <xf numFmtId="4" fontId="46" fillId="0" borderId="0" xfId="62" applyNumberFormat="1" applyFont="1" applyAlignment="1">
      <alignment horizontal="left" vertical="top" wrapText="1"/>
    </xf>
    <xf numFmtId="1" fontId="46" fillId="0" borderId="0" xfId="62" applyNumberFormat="1" applyFont="1" applyAlignment="1">
      <alignment horizontal="center" vertical="top" wrapText="1"/>
    </xf>
    <xf numFmtId="2" fontId="40" fillId="0" borderId="0" xfId="62" applyNumberFormat="1" applyFont="1" applyAlignment="1">
      <alignment horizontal="right"/>
    </xf>
    <xf numFmtId="2" fontId="54" fillId="0" borderId="0" xfId="62" applyNumberFormat="1" applyFont="1" applyAlignment="1">
      <alignment horizontal="center" vertical="top"/>
    </xf>
    <xf numFmtId="2" fontId="40" fillId="0" borderId="1" xfId="62" applyNumberFormat="1" applyFont="1" applyBorder="1" applyAlignment="1">
      <alignment horizontal="center" vertical="top"/>
    </xf>
    <xf numFmtId="0" fontId="46" fillId="0" borderId="0" xfId="62" applyFont="1" applyAlignment="1">
      <alignment horizontal="right" vertical="top"/>
    </xf>
    <xf numFmtId="2" fontId="46" fillId="0" borderId="0" xfId="62" applyNumberFormat="1" applyFont="1" applyAlignment="1">
      <alignment horizontal="right" vertical="top"/>
    </xf>
    <xf numFmtId="0" fontId="40" fillId="0" borderId="1" xfId="62" applyFont="1" applyBorder="1" applyAlignment="1">
      <alignment horizontal="right" vertical="top" wrapText="1"/>
    </xf>
    <xf numFmtId="2" fontId="40" fillId="0" borderId="1" xfId="62" applyNumberFormat="1" applyFont="1" applyBorder="1" applyAlignment="1">
      <alignment horizontal="center" vertical="top" wrapText="1"/>
    </xf>
    <xf numFmtId="0" fontId="40" fillId="0" borderId="1" xfId="62" applyFont="1" applyBorder="1" applyAlignment="1">
      <alignment vertical="top"/>
    </xf>
    <xf numFmtId="2" fontId="46" fillId="0" borderId="1" xfId="62" applyNumberFormat="1" applyFont="1" applyBorder="1" applyAlignment="1">
      <alignment horizontal="center" vertical="top" wrapText="1"/>
    </xf>
    <xf numFmtId="0" fontId="46" fillId="0" borderId="1" xfId="62" applyFont="1" applyBorder="1" applyAlignment="1">
      <alignment horizontal="left" vertical="top" wrapText="1"/>
    </xf>
    <xf numFmtId="0" fontId="46" fillId="0" borderId="1" xfId="62" applyFont="1" applyBorder="1" applyAlignment="1">
      <alignment vertical="top" wrapText="1"/>
    </xf>
    <xf numFmtId="0" fontId="46" fillId="0" borderId="1" xfId="62" applyFont="1" applyBorder="1" applyAlignment="1">
      <alignment horizontal="right" wrapText="1"/>
    </xf>
    <xf numFmtId="2" fontId="40" fillId="0" borderId="1" xfId="62" applyNumberFormat="1" applyFont="1" applyBorder="1" applyAlignment="1">
      <alignment horizontal="center"/>
    </xf>
    <xf numFmtId="0" fontId="40" fillId="0" borderId="1" xfId="62" applyFont="1" applyBorder="1" applyAlignment="1">
      <alignment horizontal="center"/>
    </xf>
    <xf numFmtId="0" fontId="40" fillId="0" borderId="1" xfId="62" applyFont="1" applyBorder="1" applyAlignment="1">
      <alignment horizontal="right" vertical="center" wrapText="1"/>
    </xf>
    <xf numFmtId="0" fontId="46" fillId="0" borderId="0" xfId="62" applyFont="1" applyAlignment="1">
      <alignment horizontal="center" vertical="center"/>
    </xf>
    <xf numFmtId="2" fontId="46" fillId="0" borderId="1" xfId="62" applyNumberFormat="1" applyFont="1" applyBorder="1" applyAlignment="1">
      <alignment horizontal="justify" vertical="top" wrapText="1"/>
    </xf>
    <xf numFmtId="2" fontId="46" fillId="0" borderId="1" xfId="62" applyNumberFormat="1" applyFont="1" applyBorder="1" applyAlignment="1">
      <alignment horizontal="justify" vertical="center" wrapText="1"/>
    </xf>
    <xf numFmtId="1" fontId="40" fillId="0" borderId="1" xfId="62" applyNumberFormat="1" applyFont="1" applyBorder="1" applyAlignment="1">
      <alignment horizontal="right" vertical="center" wrapText="1"/>
    </xf>
    <xf numFmtId="0" fontId="46" fillId="0" borderId="1" xfId="62" applyFont="1" applyBorder="1" applyAlignment="1">
      <alignment horizontal="left" vertical="center" wrapText="1"/>
    </xf>
    <xf numFmtId="1" fontId="46" fillId="0" borderId="1" xfId="62" applyNumberFormat="1" applyFont="1" applyBorder="1" applyAlignment="1">
      <alignment horizontal="center" vertical="center" wrapText="1"/>
    </xf>
    <xf numFmtId="2" fontId="46" fillId="0" borderId="1" xfId="62" applyNumberFormat="1" applyFont="1" applyBorder="1" applyAlignment="1">
      <alignment vertical="center"/>
    </xf>
    <xf numFmtId="2" fontId="40" fillId="0" borderId="1" xfId="62" applyNumberFormat="1" applyFont="1" applyBorder="1" applyAlignment="1">
      <alignment horizontal="left" vertical="top"/>
    </xf>
    <xf numFmtId="168" fontId="8" fillId="0" borderId="1" xfId="62" applyNumberFormat="1" applyFont="1" applyBorder="1" applyAlignment="1">
      <alignment horizontal="center" vertical="top"/>
    </xf>
    <xf numFmtId="0" fontId="40" fillId="0" borderId="1" xfId="62" applyFont="1" applyBorder="1"/>
    <xf numFmtId="0" fontId="22" fillId="0" borderId="1" xfId="62" applyFont="1" applyBorder="1" applyAlignment="1">
      <alignment vertical="top" wrapText="1"/>
    </xf>
    <xf numFmtId="0" fontId="22" fillId="0" borderId="1" xfId="62" applyFont="1" applyBorder="1" applyAlignment="1">
      <alignment horizontal="center" vertical="justify"/>
    </xf>
    <xf numFmtId="1" fontId="22" fillId="0" borderId="1" xfId="62" applyNumberFormat="1" applyFont="1" applyBorder="1" applyAlignment="1">
      <alignment horizontal="center" vertical="top" wrapText="1"/>
    </xf>
    <xf numFmtId="0" fontId="22" fillId="0" borderId="1" xfId="62" applyFont="1" applyBorder="1" applyAlignment="1">
      <alignment horizontal="left" vertical="top" wrapText="1"/>
    </xf>
    <xf numFmtId="2" fontId="22" fillId="0" borderId="1" xfId="62" applyNumberFormat="1" applyFont="1" applyBorder="1" applyAlignment="1">
      <alignment horizontal="right" vertical="top"/>
    </xf>
    <xf numFmtId="2" fontId="22" fillId="0" borderId="1" xfId="62" applyNumberFormat="1" applyFont="1" applyBorder="1" applyAlignment="1">
      <alignment horizontal="center" vertical="top"/>
    </xf>
    <xf numFmtId="0" fontId="46" fillId="0" borderId="1" xfId="62" applyFont="1" applyBorder="1"/>
    <xf numFmtId="2" fontId="54" fillId="0" borderId="1" xfId="62" applyNumberFormat="1" applyFont="1" applyBorder="1"/>
    <xf numFmtId="0" fontId="8" fillId="0" borderId="1" xfId="62" applyFont="1" applyBorder="1" applyAlignment="1">
      <alignment horizontal="center" vertical="top"/>
    </xf>
    <xf numFmtId="0" fontId="8" fillId="0" borderId="1" xfId="62" applyFont="1" applyBorder="1" applyAlignment="1">
      <alignment horizontal="center" vertical="top" wrapText="1"/>
    </xf>
    <xf numFmtId="0" fontId="8" fillId="0" borderId="1" xfId="62" applyFont="1" applyBorder="1" applyAlignment="1">
      <alignment horizontal="left" vertical="top"/>
    </xf>
    <xf numFmtId="2" fontId="8" fillId="0" borderId="1" xfId="62" applyNumberFormat="1" applyFont="1" applyBorder="1" applyAlignment="1">
      <alignment horizontal="right" vertical="top" wrapText="1"/>
    </xf>
    <xf numFmtId="0" fontId="8" fillId="0" borderId="1" xfId="62" applyFont="1" applyBorder="1" applyAlignment="1">
      <alignment horizontal="left" vertical="top" wrapText="1"/>
    </xf>
    <xf numFmtId="1" fontId="8" fillId="0" borderId="1" xfId="62" applyNumberFormat="1" applyFont="1" applyBorder="1" applyAlignment="1">
      <alignment horizontal="center" vertical="top" wrapText="1"/>
    </xf>
    <xf numFmtId="2" fontId="8" fillId="0" borderId="1" xfId="62" applyNumberFormat="1" applyFont="1" applyBorder="1" applyAlignment="1">
      <alignment horizontal="right" vertical="top"/>
    </xf>
    <xf numFmtId="2" fontId="8" fillId="0" borderId="1" xfId="62" applyNumberFormat="1" applyFont="1" applyBorder="1" applyAlignment="1">
      <alignment vertical="top"/>
    </xf>
    <xf numFmtId="4" fontId="8" fillId="0" borderId="1" xfId="62" applyNumberFormat="1" applyFont="1" applyBorder="1" applyAlignment="1">
      <alignment horizontal="left" vertical="top" wrapText="1"/>
    </xf>
    <xf numFmtId="0" fontId="8" fillId="0" borderId="1" xfId="62" applyFont="1" applyBorder="1" applyAlignment="1">
      <alignment horizontal="justify" vertical="top" wrapText="1"/>
    </xf>
    <xf numFmtId="2" fontId="22" fillId="0" borderId="1" xfId="62" applyNumberFormat="1" applyFont="1" applyBorder="1" applyAlignment="1">
      <alignment vertical="top"/>
    </xf>
    <xf numFmtId="0" fontId="22" fillId="0" borderId="1" xfId="62" applyFont="1" applyBorder="1" applyAlignment="1">
      <alignment horizontal="justify" vertical="top" wrapText="1"/>
    </xf>
    <xf numFmtId="1" fontId="8" fillId="0" borderId="1" xfId="62" applyNumberFormat="1" applyFont="1" applyBorder="1" applyAlignment="1">
      <alignment vertical="top" wrapText="1"/>
    </xf>
    <xf numFmtId="0" fontId="8" fillId="0" borderId="1" xfId="62" applyFont="1" applyBorder="1" applyAlignment="1">
      <alignment vertical="top"/>
    </xf>
    <xf numFmtId="0" fontId="22" fillId="0" borderId="1" xfId="62" applyFont="1" applyBorder="1" applyAlignment="1">
      <alignment horizontal="center" vertical="top" wrapText="1"/>
    </xf>
    <xf numFmtId="0" fontId="22" fillId="0" borderId="1" xfId="62" applyFont="1" applyBorder="1" applyAlignment="1">
      <alignment horizontal="right" vertical="top" wrapText="1"/>
    </xf>
    <xf numFmtId="4" fontId="22" fillId="0" borderId="1" xfId="62" applyNumberFormat="1" applyFont="1" applyBorder="1" applyAlignment="1">
      <alignment horizontal="left" vertical="top" wrapText="1"/>
    </xf>
    <xf numFmtId="0" fontId="22" fillId="0" borderId="1" xfId="62" applyFont="1" applyBorder="1" applyAlignment="1">
      <alignment vertical="top"/>
    </xf>
    <xf numFmtId="2" fontId="23" fillId="0" borderId="1" xfId="62" applyNumberFormat="1" applyFont="1" applyBorder="1" applyAlignment="1">
      <alignment horizontal="right" vertical="top"/>
    </xf>
    <xf numFmtId="2" fontId="23" fillId="0" borderId="1" xfId="62" applyNumberFormat="1" applyFont="1" applyBorder="1" applyAlignment="1">
      <alignment horizontal="center" vertical="top"/>
    </xf>
    <xf numFmtId="0" fontId="46" fillId="0" borderId="15" xfId="62" applyFont="1" applyBorder="1" applyAlignment="1">
      <alignment horizontal="center" vertical="center" wrapText="1"/>
    </xf>
    <xf numFmtId="0" fontId="46" fillId="0" borderId="15" xfId="62" applyFont="1" applyBorder="1" applyAlignment="1">
      <alignment horizontal="center" vertical="top" wrapText="1"/>
    </xf>
    <xf numFmtId="0" fontId="46" fillId="0" borderId="15" xfId="62" applyFont="1" applyBorder="1" applyAlignment="1">
      <alignment horizontal="right" vertical="top"/>
    </xf>
    <xf numFmtId="2" fontId="40" fillId="0" borderId="15" xfId="62" applyNumberFormat="1" applyFont="1" applyBorder="1" applyAlignment="1">
      <alignment horizontal="right" vertical="top" wrapText="1"/>
    </xf>
    <xf numFmtId="4" fontId="46" fillId="0" borderId="15" xfId="62" applyNumberFormat="1" applyFont="1" applyBorder="1" applyAlignment="1">
      <alignment horizontal="left" vertical="top" wrapText="1"/>
    </xf>
    <xf numFmtId="1" fontId="46" fillId="0" borderId="15" xfId="62" applyNumberFormat="1" applyFont="1" applyBorder="1" applyAlignment="1">
      <alignment horizontal="center" vertical="top" wrapText="1"/>
    </xf>
    <xf numFmtId="2" fontId="46" fillId="0" borderId="15" xfId="62" applyNumberFormat="1" applyFont="1" applyBorder="1" applyAlignment="1">
      <alignment horizontal="right" vertical="top"/>
    </xf>
    <xf numFmtId="2" fontId="54" fillId="0" borderId="15" xfId="62" applyNumberFormat="1" applyFont="1" applyBorder="1" applyAlignment="1">
      <alignment horizontal="center" vertical="top"/>
    </xf>
    <xf numFmtId="0" fontId="8" fillId="0" borderId="6" xfId="62" applyFont="1" applyBorder="1" applyAlignment="1">
      <alignment horizontal="center" vertical="top" wrapText="1"/>
    </xf>
    <xf numFmtId="0" fontId="8" fillId="0" borderId="1" xfId="62" applyFont="1" applyBorder="1" applyAlignment="1">
      <alignment horizontal="left" vertical="center" wrapText="1"/>
    </xf>
    <xf numFmtId="0" fontId="8" fillId="0" borderId="1" xfId="62" applyFont="1" applyBorder="1" applyAlignment="1">
      <alignment vertical="top" wrapText="1"/>
    </xf>
    <xf numFmtId="0" fontId="8" fillId="0" borderId="1" xfId="62" applyFont="1" applyBorder="1" applyAlignment="1">
      <alignment horizontal="center" vertical="center" wrapText="1"/>
    </xf>
    <xf numFmtId="0" fontId="45" fillId="0" borderId="0" xfId="62" applyFont="1" applyAlignment="1">
      <alignment horizontal="center" vertical="center"/>
    </xf>
    <xf numFmtId="0" fontId="14" fillId="0" borderId="1" xfId="62" applyFont="1" applyBorder="1" applyAlignment="1">
      <alignment horizontal="center" vertical="top"/>
    </xf>
    <xf numFmtId="0" fontId="14" fillId="0" borderId="1" xfId="62" applyFont="1" applyBorder="1" applyAlignment="1">
      <alignment horizontal="left" vertical="top" wrapText="1"/>
    </xf>
    <xf numFmtId="0" fontId="37" fillId="0" borderId="1" xfId="62" applyFont="1" applyBorder="1" applyAlignment="1">
      <alignment horizontal="center" vertical="top" wrapText="1"/>
    </xf>
    <xf numFmtId="0" fontId="37" fillId="0" borderId="1" xfId="62" applyFont="1" applyBorder="1" applyAlignment="1">
      <alignment horizontal="justify" vertical="top" wrapText="1"/>
    </xf>
    <xf numFmtId="2" fontId="37" fillId="0" borderId="1" xfId="62" applyNumberFormat="1" applyFont="1" applyBorder="1" applyAlignment="1">
      <alignment horizontal="right" vertical="top" wrapText="1"/>
    </xf>
    <xf numFmtId="0" fontId="37" fillId="0" borderId="1" xfId="62" applyFont="1" applyBorder="1" applyAlignment="1">
      <alignment horizontal="left" vertical="top" wrapText="1"/>
    </xf>
    <xf numFmtId="1" fontId="37" fillId="0" borderId="1" xfId="62" applyNumberFormat="1" applyFont="1" applyBorder="1" applyAlignment="1">
      <alignment horizontal="center" vertical="top" wrapText="1"/>
    </xf>
    <xf numFmtId="2" fontId="37" fillId="0" borderId="1" xfId="62" applyNumberFormat="1" applyFont="1" applyBorder="1" applyAlignment="1">
      <alignment horizontal="right" vertical="top"/>
    </xf>
    <xf numFmtId="2" fontId="37" fillId="0" borderId="1" xfId="62" applyNumberFormat="1" applyFont="1" applyBorder="1" applyAlignment="1">
      <alignment vertical="top"/>
    </xf>
    <xf numFmtId="0" fontId="14" fillId="0" borderId="1" xfId="62" applyFont="1" applyBorder="1" applyAlignment="1">
      <alignment horizontal="center" vertical="top" wrapText="1"/>
    </xf>
    <xf numFmtId="2" fontId="14" fillId="0" borderId="1" xfId="62" applyNumberFormat="1" applyFont="1" applyBorder="1" applyAlignment="1">
      <alignment horizontal="right" vertical="top" wrapText="1"/>
    </xf>
    <xf numFmtId="4" fontId="14" fillId="0" borderId="1" xfId="62" applyNumberFormat="1" applyFont="1" applyBorder="1" applyAlignment="1">
      <alignment horizontal="left" vertical="top" wrapText="1"/>
    </xf>
    <xf numFmtId="1" fontId="14" fillId="0" borderId="1" xfId="62" applyNumberFormat="1" applyFont="1" applyBorder="1" applyAlignment="1">
      <alignment horizontal="center" vertical="top" wrapText="1"/>
    </xf>
    <xf numFmtId="2" fontId="14" fillId="0" borderId="1" xfId="62" applyNumberFormat="1" applyFont="1" applyBorder="1" applyAlignment="1">
      <alignment horizontal="right" vertical="top"/>
    </xf>
    <xf numFmtId="2" fontId="14" fillId="0" borderId="1" xfId="62" applyNumberFormat="1" applyFont="1" applyBorder="1" applyAlignment="1">
      <alignment vertical="top"/>
    </xf>
    <xf numFmtId="0" fontId="14" fillId="0" borderId="1" xfId="62" applyFont="1" applyBorder="1" applyAlignment="1">
      <alignment horizontal="left" vertical="center" wrapText="1"/>
    </xf>
    <xf numFmtId="2" fontId="37" fillId="0" borderId="1" xfId="62" applyNumberFormat="1" applyFont="1" applyBorder="1" applyAlignment="1">
      <alignment horizontal="justify" vertical="top" wrapText="1"/>
    </xf>
    <xf numFmtId="4" fontId="37" fillId="0" borderId="1" xfId="62" applyNumberFormat="1" applyFont="1" applyBorder="1" applyAlignment="1">
      <alignment horizontal="left" vertical="top" wrapText="1"/>
    </xf>
    <xf numFmtId="0" fontId="14" fillId="0" borderId="1" xfId="62" applyFont="1" applyBorder="1" applyAlignment="1">
      <alignment horizontal="justify" vertical="top" wrapText="1"/>
    </xf>
    <xf numFmtId="1" fontId="14" fillId="0" borderId="1" xfId="62" applyNumberFormat="1" applyFont="1" applyBorder="1" applyAlignment="1">
      <alignment horizontal="right" vertical="top" wrapText="1"/>
    </xf>
    <xf numFmtId="1" fontId="14" fillId="0" borderId="1" xfId="62" applyNumberFormat="1" applyFont="1" applyBorder="1" applyAlignment="1">
      <alignment horizontal="center" vertical="top"/>
    </xf>
    <xf numFmtId="0" fontId="37" fillId="0" borderId="1" xfId="62" applyFont="1" applyBorder="1" applyAlignment="1">
      <alignment horizontal="center" vertical="center" wrapText="1"/>
    </xf>
    <xf numFmtId="2" fontId="37" fillId="0" borderId="1" xfId="62" applyNumberFormat="1" applyFont="1" applyBorder="1" applyAlignment="1">
      <alignment horizontal="left" vertical="top"/>
    </xf>
    <xf numFmtId="0" fontId="37" fillId="0" borderId="1" xfId="62" applyFont="1" applyBorder="1" applyAlignment="1">
      <alignment horizontal="right" vertical="top" wrapText="1"/>
    </xf>
    <xf numFmtId="168" fontId="37" fillId="0" borderId="1" xfId="62" applyNumberFormat="1" applyFont="1" applyBorder="1" applyAlignment="1">
      <alignment horizontal="center" vertical="top"/>
    </xf>
    <xf numFmtId="0" fontId="37" fillId="0" borderId="1" xfId="62" applyFont="1" applyBorder="1" applyAlignment="1">
      <alignment vertical="top"/>
    </xf>
    <xf numFmtId="2" fontId="55" fillId="0" borderId="1" xfId="62" applyNumberFormat="1" applyFont="1" applyBorder="1" applyAlignment="1">
      <alignment horizontal="right" vertical="top"/>
    </xf>
    <xf numFmtId="2" fontId="55" fillId="0" borderId="1" xfId="62" applyNumberFormat="1" applyFont="1" applyBorder="1" applyAlignment="1">
      <alignment horizontal="center" vertical="top"/>
    </xf>
    <xf numFmtId="1" fontId="40" fillId="3" borderId="1" xfId="2" applyNumberFormat="1" applyFont="1" applyFill="1" applyBorder="1" applyAlignment="1">
      <alignment vertical="top" wrapText="1"/>
    </xf>
    <xf numFmtId="0" fontId="16" fillId="0" borderId="1" xfId="62" applyFont="1" applyBorder="1"/>
    <xf numFmtId="166" fontId="46" fillId="3" borderId="1" xfId="63" applyNumberFormat="1" applyFont="1" applyFill="1" applyBorder="1" applyAlignment="1">
      <alignment horizontal="center" vertical="center" wrapText="1"/>
    </xf>
    <xf numFmtId="173" fontId="16" fillId="0" borderId="1" xfId="4" applyNumberFormat="1" applyFont="1" applyBorder="1" applyAlignment="1">
      <alignment horizontal="center" vertical="center" wrapText="1"/>
    </xf>
    <xf numFmtId="0" fontId="32" fillId="0" borderId="1" xfId="0" applyFont="1" applyBorder="1" applyAlignment="1">
      <alignment horizontal="left" vertical="top" wrapText="1"/>
    </xf>
    <xf numFmtId="1" fontId="31" fillId="0" borderId="1" xfId="0" applyNumberFormat="1" applyFont="1" applyBorder="1" applyAlignment="1">
      <alignment horizontal="left" vertical="top" wrapText="1"/>
    </xf>
    <xf numFmtId="0" fontId="31" fillId="0" borderId="1" xfId="0" applyFont="1" applyBorder="1" applyAlignment="1">
      <alignment horizontal="left" vertical="top"/>
    </xf>
    <xf numFmtId="0" fontId="31" fillId="0" borderId="1" xfId="0" applyFont="1" applyBorder="1" applyAlignment="1">
      <alignment horizontal="center" vertical="center"/>
    </xf>
    <xf numFmtId="0" fontId="30" fillId="0" borderId="1" xfId="0" applyFont="1" applyBorder="1" applyAlignment="1">
      <alignment horizontal="center" vertical="top" wrapText="1"/>
    </xf>
    <xf numFmtId="3" fontId="31" fillId="0" borderId="1" xfId="1" applyNumberFormat="1" applyFont="1" applyFill="1" applyBorder="1" applyAlignment="1">
      <alignment horizontal="right" vertical="top" wrapText="1"/>
    </xf>
    <xf numFmtId="0" fontId="31" fillId="0" borderId="1" xfId="0" applyFont="1" applyBorder="1" applyAlignment="1">
      <alignment horizontal="center" vertical="top" wrapText="1"/>
    </xf>
    <xf numFmtId="4" fontId="31" fillId="0" borderId="1" xfId="1" applyNumberFormat="1" applyFont="1" applyFill="1" applyBorder="1" applyAlignment="1">
      <alignment horizontal="right" vertical="top" wrapText="1"/>
    </xf>
    <xf numFmtId="166" fontId="31" fillId="0" borderId="1" xfId="1" applyNumberFormat="1" applyFont="1" applyFill="1" applyBorder="1" applyAlignment="1">
      <alignment horizontal="right" vertical="top" wrapText="1"/>
    </xf>
    <xf numFmtId="0" fontId="31" fillId="0" borderId="1" xfId="0" applyFont="1" applyBorder="1" applyAlignment="1">
      <alignment horizontal="right" vertical="top" wrapText="1"/>
    </xf>
    <xf numFmtId="166" fontId="31" fillId="0" borderId="1" xfId="1" applyNumberFormat="1" applyFont="1" applyFill="1" applyBorder="1" applyAlignment="1">
      <alignment horizontal="right" vertical="top" wrapText="1" shrinkToFit="1"/>
    </xf>
    <xf numFmtId="0" fontId="31" fillId="0" borderId="1" xfId="0" applyFont="1" applyBorder="1" applyAlignment="1">
      <alignment vertical="top"/>
    </xf>
    <xf numFmtId="0" fontId="56" fillId="0" borderId="1" xfId="0" applyFont="1" applyBorder="1" applyAlignment="1">
      <alignment horizontal="center" vertical="top" wrapText="1"/>
    </xf>
    <xf numFmtId="2" fontId="13" fillId="0" borderId="1" xfId="0" applyNumberFormat="1" applyFont="1" applyBorder="1" applyAlignment="1">
      <alignment horizontal="center" vertical="top" wrapText="1"/>
    </xf>
    <xf numFmtId="1" fontId="32" fillId="0" borderId="1" xfId="0" applyNumberFormat="1" applyFont="1" applyBorder="1" applyAlignment="1">
      <alignment horizontal="center" vertical="top" wrapText="1"/>
    </xf>
    <xf numFmtId="166" fontId="32" fillId="0" borderId="1" xfId="1" applyNumberFormat="1" applyFont="1" applyFill="1" applyBorder="1" applyAlignment="1">
      <alignment horizontal="right" vertical="top" wrapText="1"/>
    </xf>
    <xf numFmtId="166" fontId="13" fillId="0" borderId="1" xfId="1" applyNumberFormat="1" applyFont="1" applyFill="1" applyBorder="1" applyAlignment="1">
      <alignment horizontal="right" vertical="top" wrapText="1"/>
    </xf>
    <xf numFmtId="166" fontId="30" fillId="0" borderId="1" xfId="1" applyNumberFormat="1" applyFont="1" applyFill="1" applyBorder="1" applyAlignment="1">
      <alignment horizontal="center" vertical="top" wrapText="1" shrinkToFit="1"/>
    </xf>
    <xf numFmtId="166" fontId="30" fillId="0" borderId="1" xfId="1" applyNumberFormat="1" applyFont="1" applyFill="1" applyBorder="1" applyAlignment="1">
      <alignment horizontal="right" vertical="top" wrapText="1" shrinkToFit="1"/>
    </xf>
    <xf numFmtId="0" fontId="31" fillId="0" borderId="1" xfId="0" applyFont="1" applyBorder="1" applyAlignment="1">
      <alignment horizontal="center" vertical="top"/>
    </xf>
    <xf numFmtId="0" fontId="31" fillId="0" borderId="1" xfId="0" applyFont="1" applyBorder="1" applyAlignment="1">
      <alignment horizontal="right" vertical="top"/>
    </xf>
    <xf numFmtId="2" fontId="31" fillId="0" borderId="1" xfId="0" applyNumberFormat="1" applyFont="1" applyBorder="1" applyAlignment="1">
      <alignment horizontal="center" vertical="top"/>
    </xf>
    <xf numFmtId="1" fontId="31" fillId="0" borderId="1" xfId="0" applyNumberFormat="1" applyFont="1" applyBorder="1" applyAlignment="1">
      <alignment horizontal="center" vertical="top" wrapText="1"/>
    </xf>
    <xf numFmtId="166" fontId="43" fillId="0" borderId="0" xfId="0" applyNumberFormat="1" applyFont="1" applyAlignment="1">
      <alignment horizontal="right"/>
    </xf>
    <xf numFmtId="0" fontId="30" fillId="0" borderId="1" xfId="0" applyFont="1" applyBorder="1" applyAlignment="1">
      <alignment horizontal="center" vertical="top"/>
    </xf>
    <xf numFmtId="166" fontId="31" fillId="0" borderId="1" xfId="0" applyNumberFormat="1" applyFont="1" applyBorder="1" applyAlignment="1">
      <alignment horizontal="left" vertical="top" wrapText="1"/>
    </xf>
    <xf numFmtId="0" fontId="13" fillId="0" borderId="1" xfId="4" applyFont="1" applyBorder="1" applyAlignment="1">
      <alignment horizontal="left" vertical="top" wrapText="1"/>
    </xf>
    <xf numFmtId="0" fontId="13" fillId="0" borderId="1" xfId="4" applyFont="1" applyBorder="1" applyAlignment="1">
      <alignment horizontal="right" vertical="top" wrapText="1"/>
    </xf>
    <xf numFmtId="0" fontId="18" fillId="0" borderId="0" xfId="0" applyFont="1" applyAlignment="1">
      <alignment vertical="center" wrapText="1"/>
    </xf>
    <xf numFmtId="0" fontId="31" fillId="0" borderId="0" xfId="0" applyFont="1" applyAlignment="1">
      <alignment horizontal="center" vertical="top" wrapText="1"/>
    </xf>
    <xf numFmtId="0" fontId="30" fillId="0" borderId="0" xfId="0" applyFont="1" applyAlignment="1">
      <alignment horizontal="right" vertical="top" wrapText="1"/>
    </xf>
    <xf numFmtId="0" fontId="31" fillId="0" borderId="5" xfId="0" applyFont="1" applyBorder="1" applyAlignment="1">
      <alignment horizontal="center" vertical="center"/>
    </xf>
    <xf numFmtId="4" fontId="31" fillId="0" borderId="1" xfId="0" applyNumberFormat="1" applyFont="1" applyBorder="1" applyAlignment="1">
      <alignment horizontal="center" vertical="center"/>
    </xf>
    <xf numFmtId="0" fontId="31" fillId="0" borderId="0" xfId="0" applyFont="1" applyAlignment="1">
      <alignment horizontal="left" vertical="top"/>
    </xf>
    <xf numFmtId="0" fontId="31" fillId="0" borderId="5" xfId="0" applyFont="1" applyBorder="1" applyAlignment="1">
      <alignment horizontal="left" vertical="top"/>
    </xf>
    <xf numFmtId="0" fontId="35" fillId="0" borderId="7" xfId="0" applyFont="1" applyBorder="1" applyAlignment="1">
      <alignment horizontal="center" vertical="center" wrapText="1"/>
    </xf>
    <xf numFmtId="0" fontId="35" fillId="0" borderId="6" xfId="0" applyFont="1" applyBorder="1" applyAlignment="1">
      <alignment horizontal="center" vertical="center" wrapText="1"/>
    </xf>
    <xf numFmtId="0" fontId="35" fillId="0" borderId="6" xfId="0" applyFont="1" applyBorder="1" applyAlignment="1">
      <alignment vertical="top" wrapText="1"/>
    </xf>
    <xf numFmtId="0" fontId="31" fillId="0" borderId="6" xfId="0" applyFont="1" applyBorder="1" applyAlignment="1">
      <alignment horizontal="left" vertical="top"/>
    </xf>
    <xf numFmtId="0" fontId="34" fillId="0" borderId="1" xfId="0" applyFont="1" applyBorder="1" applyAlignment="1">
      <alignment horizontal="center" vertical="top" wrapText="1"/>
    </xf>
    <xf numFmtId="2" fontId="34" fillId="0" borderId="1" xfId="0" applyNumberFormat="1" applyFont="1" applyBorder="1" applyAlignment="1">
      <alignment horizontal="center" vertical="top" wrapText="1"/>
    </xf>
    <xf numFmtId="0" fontId="34" fillId="0" borderId="5" xfId="0" applyFont="1" applyBorder="1" applyAlignment="1">
      <alignment horizontal="center" vertical="center" wrapText="1"/>
    </xf>
    <xf numFmtId="0" fontId="34" fillId="0" borderId="1" xfId="0" applyFont="1" applyBorder="1" applyAlignment="1">
      <alignment horizontal="center" vertical="center" wrapText="1"/>
    </xf>
    <xf numFmtId="4" fontId="30" fillId="0" borderId="1" xfId="0" applyNumberFormat="1" applyFont="1" applyBorder="1" applyAlignment="1">
      <alignment horizontal="center" vertical="center"/>
    </xf>
    <xf numFmtId="0" fontId="30" fillId="0" borderId="1" xfId="0" applyFont="1" applyBorder="1" applyAlignment="1">
      <alignment horizontal="center" vertical="center" wrapText="1"/>
    </xf>
    <xf numFmtId="0" fontId="34" fillId="0" borderId="1" xfId="0" applyFont="1" applyBorder="1" applyAlignment="1">
      <alignment horizontal="left" vertical="top" wrapText="1"/>
    </xf>
    <xf numFmtId="0" fontId="30" fillId="0" borderId="1" xfId="0" applyFont="1" applyBorder="1" applyAlignment="1">
      <alignment horizontal="left" vertical="top"/>
    </xf>
    <xf numFmtId="0" fontId="30" fillId="0" borderId="0" xfId="0" applyFont="1" applyAlignment="1">
      <alignment horizontal="left" vertical="top"/>
    </xf>
    <xf numFmtId="0" fontId="36" fillId="0" borderId="1" xfId="0" applyFont="1" applyBorder="1" applyAlignment="1">
      <alignment horizontal="left" vertical="top" wrapText="1"/>
    </xf>
    <xf numFmtId="0" fontId="32" fillId="0" borderId="1" xfId="0" applyFont="1" applyBorder="1" applyAlignment="1">
      <alignment horizontal="center" vertical="center" wrapText="1"/>
    </xf>
    <xf numFmtId="0" fontId="31" fillId="0" borderId="1" xfId="0" applyFont="1" applyBorder="1" applyAlignment="1">
      <alignment horizontal="center" vertical="center" wrapText="1"/>
    </xf>
    <xf numFmtId="1" fontId="31" fillId="0" borderId="1" xfId="0" applyNumberFormat="1" applyFont="1" applyBorder="1" applyAlignment="1">
      <alignment horizontal="center" vertical="top" wrapText="1" shrinkToFit="1"/>
    </xf>
    <xf numFmtId="1" fontId="31" fillId="0" borderId="1" xfId="0" applyNumberFormat="1" applyFont="1" applyBorder="1" applyAlignment="1">
      <alignment horizontal="center" vertical="top"/>
    </xf>
    <xf numFmtId="0" fontId="32" fillId="0" borderId="1" xfId="0" applyFont="1" applyBorder="1" applyAlignment="1">
      <alignment horizontal="center" vertical="top" wrapText="1"/>
    </xf>
    <xf numFmtId="3" fontId="31" fillId="0" borderId="1" xfId="0" applyNumberFormat="1" applyFont="1" applyBorder="1" applyAlignment="1">
      <alignment horizontal="right" vertical="top" wrapText="1" shrinkToFit="1"/>
    </xf>
    <xf numFmtId="2" fontId="31" fillId="0" borderId="1" xfId="0" applyNumberFormat="1" applyFont="1" applyBorder="1" applyAlignment="1">
      <alignment horizontal="center" vertical="top" wrapText="1" shrinkToFit="1"/>
    </xf>
    <xf numFmtId="3" fontId="31" fillId="0" borderId="1" xfId="0" applyNumberFormat="1" applyFont="1" applyBorder="1" applyAlignment="1">
      <alignment horizontal="right" vertical="top" wrapText="1"/>
    </xf>
    <xf numFmtId="166" fontId="31" fillId="0" borderId="1" xfId="1" applyNumberFormat="1" applyFont="1" applyFill="1" applyBorder="1" applyAlignment="1">
      <alignment horizontal="right" vertical="center"/>
    </xf>
    <xf numFmtId="43" fontId="31" fillId="0" borderId="1" xfId="0" applyNumberFormat="1" applyFont="1" applyBorder="1" applyAlignment="1">
      <alignment horizontal="center" vertical="center"/>
    </xf>
    <xf numFmtId="43" fontId="31" fillId="0" borderId="2" xfId="0" applyNumberFormat="1" applyFont="1" applyBorder="1" applyAlignment="1">
      <alignment horizontal="center" vertical="center"/>
    </xf>
    <xf numFmtId="2" fontId="31" fillId="0" borderId="1" xfId="0" applyNumberFormat="1" applyFont="1" applyBorder="1" applyAlignment="1">
      <alignment horizontal="center" vertical="top" wrapText="1"/>
    </xf>
    <xf numFmtId="0" fontId="31" fillId="0" borderId="0" xfId="0" applyFont="1" applyAlignment="1">
      <alignment horizontal="center" vertical="center"/>
    </xf>
    <xf numFmtId="0" fontId="34" fillId="0" borderId="1" xfId="0" applyFont="1" applyBorder="1" applyAlignment="1">
      <alignment horizontal="right" vertical="top" wrapText="1"/>
    </xf>
    <xf numFmtId="4" fontId="31" fillId="0" borderId="0" xfId="0" applyNumberFormat="1" applyFont="1" applyAlignment="1">
      <alignment horizontal="center" vertical="center"/>
    </xf>
    <xf numFmtId="166" fontId="31" fillId="0" borderId="5" xfId="1" applyNumberFormat="1" applyFont="1" applyFill="1" applyBorder="1" applyAlignment="1">
      <alignment horizontal="right" vertical="center"/>
    </xf>
    <xf numFmtId="43" fontId="31" fillId="0" borderId="5" xfId="0" applyNumberFormat="1" applyFont="1" applyBorder="1" applyAlignment="1">
      <alignment horizontal="center" vertical="center"/>
    </xf>
    <xf numFmtId="3" fontId="34" fillId="0" borderId="1" xfId="0" applyNumberFormat="1" applyFont="1" applyBorder="1" applyAlignment="1">
      <alignment horizontal="center" vertical="top" wrapText="1"/>
    </xf>
    <xf numFmtId="3" fontId="34" fillId="0" borderId="1" xfId="0" applyNumberFormat="1" applyFont="1" applyBorder="1" applyAlignment="1">
      <alignment horizontal="right" vertical="top" wrapText="1"/>
    </xf>
    <xf numFmtId="3" fontId="31" fillId="0" borderId="1" xfId="0" applyNumberFormat="1" applyFont="1" applyBorder="1" applyAlignment="1">
      <alignment horizontal="center" vertical="top" wrapText="1" shrinkToFit="1"/>
    </xf>
    <xf numFmtId="3" fontId="31" fillId="0" borderId="1" xfId="0" applyNumberFormat="1" applyFont="1" applyBorder="1" applyAlignment="1">
      <alignment horizontal="center" vertical="top" wrapText="1"/>
    </xf>
    <xf numFmtId="43" fontId="31" fillId="0" borderId="0" xfId="0" applyNumberFormat="1" applyFont="1" applyAlignment="1">
      <alignment horizontal="center" vertical="center"/>
    </xf>
    <xf numFmtId="165" fontId="31" fillId="0" borderId="1" xfId="0" applyNumberFormat="1" applyFont="1" applyBorder="1" applyAlignment="1">
      <alignment horizontal="center" vertical="top" wrapText="1" shrinkToFit="1"/>
    </xf>
    <xf numFmtId="0" fontId="34" fillId="0" borderId="1" xfId="0" applyFont="1" applyBorder="1" applyAlignment="1">
      <alignment vertical="top" wrapText="1"/>
    </xf>
    <xf numFmtId="0" fontId="32" fillId="0" borderId="1" xfId="2" applyFont="1" applyBorder="1" applyAlignment="1">
      <alignment horizontal="left" vertical="top" wrapText="1"/>
    </xf>
    <xf numFmtId="3" fontId="30" fillId="0" borderId="1" xfId="0" applyNumberFormat="1" applyFont="1" applyBorder="1" applyAlignment="1">
      <alignment horizontal="center" vertical="top" wrapText="1"/>
    </xf>
    <xf numFmtId="3" fontId="30" fillId="0" borderId="1" xfId="0" applyNumberFormat="1" applyFont="1" applyBorder="1" applyAlignment="1">
      <alignment horizontal="right" vertical="top" wrapText="1"/>
    </xf>
    <xf numFmtId="0" fontId="31" fillId="0" borderId="0" xfId="0" applyFont="1" applyAlignment="1">
      <alignment horizontal="center" vertical="top"/>
    </xf>
    <xf numFmtId="0" fontId="30" fillId="0" borderId="0" xfId="0" applyFont="1" applyAlignment="1">
      <alignment horizontal="center" vertical="center"/>
    </xf>
    <xf numFmtId="3" fontId="30" fillId="0" borderId="1" xfId="0" applyNumberFormat="1" applyFont="1" applyBorder="1" applyAlignment="1">
      <alignment horizontal="center" vertical="top" wrapText="1" shrinkToFit="1"/>
    </xf>
    <xf numFmtId="3" fontId="30" fillId="0" borderId="1" xfId="0" applyNumberFormat="1" applyFont="1" applyBorder="1" applyAlignment="1">
      <alignment horizontal="right" vertical="top" wrapText="1" shrinkToFit="1"/>
    </xf>
    <xf numFmtId="3" fontId="31" fillId="0" borderId="1" xfId="0" applyNumberFormat="1" applyFont="1" applyBorder="1" applyAlignment="1">
      <alignment horizontal="right" vertical="top"/>
    </xf>
    <xf numFmtId="3" fontId="30" fillId="0" borderId="1" xfId="0" applyNumberFormat="1" applyFont="1" applyBorder="1" applyAlignment="1">
      <alignment horizontal="center" vertical="top"/>
    </xf>
    <xf numFmtId="3" fontId="30" fillId="0" borderId="1" xfId="0" applyNumberFormat="1" applyFont="1" applyBorder="1" applyAlignment="1">
      <alignment horizontal="right" vertical="top"/>
    </xf>
    <xf numFmtId="0" fontId="30" fillId="0" borderId="1" xfId="0" applyFont="1" applyBorder="1" applyAlignment="1">
      <alignment horizontal="right" vertical="top"/>
    </xf>
    <xf numFmtId="2" fontId="30" fillId="0" borderId="1" xfId="0" applyNumberFormat="1" applyFont="1" applyBorder="1" applyAlignment="1">
      <alignment horizontal="center" vertical="top"/>
    </xf>
    <xf numFmtId="4" fontId="31" fillId="0" borderId="1" xfId="0" applyNumberFormat="1" applyFont="1" applyBorder="1" applyAlignment="1">
      <alignment horizontal="left" vertical="top" wrapText="1"/>
    </xf>
    <xf numFmtId="4" fontId="31" fillId="0" borderId="1" xfId="0" applyNumberFormat="1" applyFont="1" applyBorder="1" applyAlignment="1">
      <alignment horizontal="right" vertical="top" wrapText="1"/>
    </xf>
    <xf numFmtId="4" fontId="31" fillId="0" borderId="1" xfId="0" applyNumberFormat="1" applyFont="1" applyBorder="1" applyAlignment="1">
      <alignment horizontal="right" vertical="top" wrapText="1" shrinkToFit="1"/>
    </xf>
    <xf numFmtId="4" fontId="31" fillId="0" borderId="1" xfId="0" applyNumberFormat="1" applyFont="1" applyBorder="1" applyAlignment="1">
      <alignment horizontal="center" vertical="top" wrapText="1" shrinkToFit="1"/>
    </xf>
    <xf numFmtId="4" fontId="31" fillId="0" borderId="1" xfId="0" applyNumberFormat="1" applyFont="1" applyBorder="1" applyAlignment="1">
      <alignment horizontal="center" vertical="top" wrapText="1"/>
    </xf>
    <xf numFmtId="166" fontId="31" fillId="0" borderId="1" xfId="1" applyNumberFormat="1" applyFont="1" applyFill="1" applyBorder="1" applyAlignment="1">
      <alignment horizontal="center" vertical="top" wrapText="1" shrinkToFit="1"/>
    </xf>
    <xf numFmtId="166" fontId="31" fillId="0" borderId="1" xfId="1" applyNumberFormat="1" applyFont="1" applyFill="1" applyBorder="1" applyAlignment="1">
      <alignment horizontal="center" vertical="top" wrapText="1"/>
    </xf>
    <xf numFmtId="4" fontId="32" fillId="0" borderId="1" xfId="1" applyNumberFormat="1" applyFont="1" applyFill="1" applyBorder="1" applyAlignment="1">
      <alignment horizontal="left" vertical="top" wrapText="1"/>
    </xf>
    <xf numFmtId="43" fontId="31" fillId="0" borderId="1" xfId="1" applyFont="1" applyFill="1" applyBorder="1" applyAlignment="1">
      <alignment horizontal="right" vertical="top" wrapText="1" shrinkToFit="1"/>
    </xf>
    <xf numFmtId="0" fontId="32" fillId="0" borderId="1" xfId="2" applyFont="1" applyBorder="1" applyAlignment="1">
      <alignment vertical="top" wrapText="1"/>
    </xf>
    <xf numFmtId="0" fontId="38" fillId="0" borderId="1" xfId="2" applyFont="1" applyBorder="1" applyAlignment="1">
      <alignment horizontal="center" vertical="top" wrapText="1"/>
    </xf>
    <xf numFmtId="0" fontId="38" fillId="0" borderId="1" xfId="2" applyFont="1" applyBorder="1" applyAlignment="1">
      <alignment horizontal="right" vertical="top" wrapText="1"/>
    </xf>
    <xf numFmtId="2" fontId="13" fillId="0" borderId="1" xfId="2" applyNumberFormat="1" applyFont="1" applyBorder="1" applyAlignment="1">
      <alignment horizontal="center" vertical="top" wrapText="1"/>
    </xf>
    <xf numFmtId="0" fontId="34" fillId="0" borderId="1" xfId="2" applyFont="1" applyBorder="1" applyAlignment="1">
      <alignment vertical="top" wrapText="1"/>
    </xf>
    <xf numFmtId="166" fontId="31" fillId="0" borderId="1" xfId="1" applyNumberFormat="1" applyFont="1" applyFill="1" applyBorder="1" applyAlignment="1">
      <alignment horizontal="left" vertical="top"/>
    </xf>
    <xf numFmtId="0" fontId="32" fillId="0" borderId="1" xfId="0" applyFont="1" applyBorder="1" applyAlignment="1">
      <alignment vertical="top" wrapText="1"/>
    </xf>
    <xf numFmtId="2" fontId="32" fillId="0" borderId="1" xfId="0" applyNumberFormat="1" applyFont="1" applyBorder="1" applyAlignment="1">
      <alignment horizontal="center" vertical="top" wrapText="1"/>
    </xf>
    <xf numFmtId="0" fontId="31" fillId="0" borderId="0" xfId="0" applyFont="1"/>
    <xf numFmtId="0" fontId="31" fillId="0" borderId="0" xfId="0" applyFont="1" applyAlignment="1">
      <alignment horizontal="left" vertical="top" wrapText="1"/>
    </xf>
    <xf numFmtId="166" fontId="30" fillId="0" borderId="1" xfId="1" applyNumberFormat="1" applyFont="1" applyFill="1" applyBorder="1" applyAlignment="1">
      <alignment horizontal="center" vertical="top"/>
    </xf>
    <xf numFmtId="166" fontId="30" fillId="0" borderId="1" xfId="1" applyNumberFormat="1" applyFont="1" applyFill="1" applyBorder="1" applyAlignment="1">
      <alignment horizontal="right" vertical="top"/>
    </xf>
    <xf numFmtId="166" fontId="31" fillId="0" borderId="1" xfId="1" applyNumberFormat="1" applyFont="1" applyFill="1" applyBorder="1" applyAlignment="1">
      <alignment horizontal="center" vertical="top"/>
    </xf>
    <xf numFmtId="166" fontId="31" fillId="0" borderId="1" xfId="1" applyNumberFormat="1" applyFont="1" applyFill="1" applyBorder="1" applyAlignment="1">
      <alignment horizontal="right" vertical="top"/>
    </xf>
    <xf numFmtId="166" fontId="30" fillId="0" borderId="1" xfId="1" applyNumberFormat="1" applyFont="1" applyFill="1" applyBorder="1" applyAlignment="1">
      <alignment horizontal="left" vertical="top"/>
    </xf>
    <xf numFmtId="4" fontId="30" fillId="0" borderId="1" xfId="0" applyNumberFormat="1" applyFont="1" applyBorder="1" applyAlignment="1">
      <alignment horizontal="right" vertical="top"/>
    </xf>
    <xf numFmtId="1" fontId="30" fillId="0" borderId="1" xfId="0" applyNumberFormat="1" applyFont="1" applyBorder="1" applyAlignment="1">
      <alignment horizontal="center" vertical="top"/>
    </xf>
    <xf numFmtId="0" fontId="32" fillId="0" borderId="0" xfId="0" applyFont="1" applyAlignment="1">
      <alignment horizontal="left" vertical="top" wrapText="1"/>
    </xf>
    <xf numFmtId="0" fontId="31" fillId="0" borderId="0" xfId="0" applyFont="1" applyAlignment="1">
      <alignment horizontal="right" vertical="center"/>
    </xf>
    <xf numFmtId="1" fontId="31" fillId="0" borderId="0" xfId="0" applyNumberFormat="1" applyFont="1" applyAlignment="1">
      <alignment horizontal="center" vertical="center"/>
    </xf>
    <xf numFmtId="166" fontId="31" fillId="0" borderId="0" xfId="1" applyNumberFormat="1" applyFont="1" applyFill="1" applyBorder="1" applyAlignment="1">
      <alignment horizontal="right" vertical="center"/>
    </xf>
    <xf numFmtId="166" fontId="31" fillId="0" borderId="0" xfId="1" applyNumberFormat="1" applyFont="1" applyFill="1" applyBorder="1" applyAlignment="1">
      <alignment horizontal="left" vertical="center"/>
    </xf>
    <xf numFmtId="0" fontId="32" fillId="0" borderId="0" xfId="0" applyFont="1" applyAlignment="1">
      <alignment horizontal="left" vertical="center"/>
    </xf>
    <xf numFmtId="0" fontId="31" fillId="0" borderId="0" xfId="0" applyFont="1" applyAlignment="1">
      <alignment horizontal="left" vertical="center"/>
    </xf>
    <xf numFmtId="3" fontId="31" fillId="0" borderId="0" xfId="0" applyNumberFormat="1" applyFont="1" applyAlignment="1">
      <alignment horizontal="right" vertical="center"/>
    </xf>
    <xf numFmtId="166" fontId="31" fillId="0" borderId="0" xfId="0" applyNumberFormat="1" applyFont="1" applyAlignment="1">
      <alignment horizontal="right" vertical="center"/>
    </xf>
    <xf numFmtId="1" fontId="31" fillId="0" borderId="0" xfId="0" applyNumberFormat="1" applyFont="1" applyAlignment="1">
      <alignment horizontal="left" vertical="center" wrapText="1"/>
    </xf>
    <xf numFmtId="0" fontId="32" fillId="0" borderId="15" xfId="0" applyFont="1" applyBorder="1" applyAlignment="1">
      <alignment horizontal="left" vertical="center"/>
    </xf>
    <xf numFmtId="0" fontId="31" fillId="0" borderId="15" xfId="0" applyFont="1" applyBorder="1" applyAlignment="1">
      <alignment horizontal="left" vertical="center"/>
    </xf>
    <xf numFmtId="166" fontId="31" fillId="0" borderId="15" xfId="0" applyNumberFormat="1" applyFont="1" applyBorder="1" applyAlignment="1">
      <alignment horizontal="right" vertical="center"/>
    </xf>
    <xf numFmtId="166" fontId="31" fillId="0" borderId="15" xfId="0" applyNumberFormat="1" applyFont="1" applyBorder="1" applyAlignment="1">
      <alignment horizontal="left" vertical="center"/>
    </xf>
    <xf numFmtId="0" fontId="31" fillId="0" borderId="17" xfId="0" applyFont="1" applyBorder="1" applyAlignment="1">
      <alignment horizontal="left" vertical="center"/>
    </xf>
    <xf numFmtId="1" fontId="31" fillId="0" borderId="17" xfId="0" applyNumberFormat="1" applyFont="1" applyBorder="1" applyAlignment="1">
      <alignment horizontal="center" vertical="center"/>
    </xf>
    <xf numFmtId="166" fontId="34" fillId="0" borderId="17" xfId="0" applyNumberFormat="1" applyFont="1" applyBorder="1" applyAlignment="1">
      <alignment horizontal="right" vertical="center" wrapText="1"/>
    </xf>
    <xf numFmtId="0" fontId="31" fillId="0" borderId="17" xfId="0" applyFont="1" applyBorder="1" applyAlignment="1">
      <alignment horizontal="center" vertical="center" wrapText="1"/>
    </xf>
    <xf numFmtId="3" fontId="31" fillId="0" borderId="17" xfId="0" applyNumberFormat="1" applyFont="1" applyBorder="1" applyAlignment="1">
      <alignment vertical="top" wrapText="1"/>
    </xf>
    <xf numFmtId="166" fontId="34" fillId="0" borderId="17" xfId="0" applyNumberFormat="1" applyFont="1" applyBorder="1" applyAlignment="1">
      <alignment horizontal="left" vertical="center" wrapText="1"/>
    </xf>
    <xf numFmtId="2" fontId="31" fillId="0" borderId="0" xfId="0" applyNumberFormat="1" applyFont="1" applyAlignment="1">
      <alignment horizontal="center" vertical="center" wrapText="1"/>
    </xf>
    <xf numFmtId="0" fontId="31" fillId="0" borderId="0" xfId="0" applyFont="1" applyAlignment="1">
      <alignment horizontal="center" vertical="center" wrapText="1"/>
    </xf>
    <xf numFmtId="3" fontId="34" fillId="0" borderId="0" xfId="0" applyNumberFormat="1" applyFont="1" applyAlignment="1">
      <alignment horizontal="center" vertical="center" wrapText="1"/>
    </xf>
    <xf numFmtId="3" fontId="34" fillId="0" borderId="0" xfId="0" applyNumberFormat="1" applyFont="1" applyAlignment="1">
      <alignment horizontal="right" vertical="center" wrapText="1"/>
    </xf>
    <xf numFmtId="0" fontId="31" fillId="0" borderId="0" xfId="0" applyFont="1" applyAlignment="1">
      <alignment horizontal="left" vertical="center" wrapText="1"/>
    </xf>
    <xf numFmtId="0" fontId="31" fillId="0" borderId="7" xfId="0" applyFont="1" applyBorder="1" applyAlignment="1">
      <alignment horizontal="center" vertical="center"/>
    </xf>
    <xf numFmtId="0" fontId="31" fillId="0" borderId="6" xfId="0" applyFont="1" applyBorder="1" applyAlignment="1">
      <alignment horizontal="center" vertical="center"/>
    </xf>
    <xf numFmtId="43" fontId="31" fillId="0" borderId="7" xfId="0" applyNumberFormat="1" applyFont="1" applyBorder="1" applyAlignment="1">
      <alignment horizontal="center" vertical="center"/>
    </xf>
    <xf numFmtId="43" fontId="31" fillId="0" borderId="6" xfId="0" applyNumberFormat="1" applyFont="1" applyBorder="1" applyAlignment="1">
      <alignment horizontal="center" vertical="center"/>
    </xf>
    <xf numFmtId="43" fontId="31" fillId="0" borderId="19" xfId="0" applyNumberFormat="1" applyFont="1" applyBorder="1" applyAlignment="1">
      <alignment horizontal="center" vertical="center"/>
    </xf>
    <xf numFmtId="166" fontId="34" fillId="0" borderId="0" xfId="0" applyNumberFormat="1" applyFont="1" applyAlignment="1">
      <alignment horizontal="right" vertical="center" wrapText="1"/>
    </xf>
    <xf numFmtId="3" fontId="31" fillId="0" borderId="0" xfId="0" applyNumberFormat="1" applyFont="1" applyAlignment="1">
      <alignment vertical="top" wrapText="1"/>
    </xf>
    <xf numFmtId="166" fontId="34" fillId="0" borderId="0" xfId="0" applyNumberFormat="1" applyFont="1" applyAlignment="1">
      <alignment horizontal="left" vertical="center" wrapText="1"/>
    </xf>
    <xf numFmtId="3" fontId="31" fillId="0" borderId="0" xfId="0" applyNumberFormat="1" applyFont="1" applyAlignment="1">
      <alignment horizontal="right" vertical="center" wrapText="1"/>
    </xf>
    <xf numFmtId="1" fontId="31" fillId="0" borderId="0" xfId="0" applyNumberFormat="1" applyFont="1" applyAlignment="1">
      <alignment horizontal="right" vertical="center"/>
    </xf>
    <xf numFmtId="0" fontId="31" fillId="0" borderId="0" xfId="0" applyFont="1" applyAlignment="1">
      <alignment horizontal="right" vertical="top"/>
    </xf>
    <xf numFmtId="2" fontId="31" fillId="0" borderId="0" xfId="0" applyNumberFormat="1" applyFont="1" applyAlignment="1">
      <alignment horizontal="center" vertical="center"/>
    </xf>
    <xf numFmtId="172" fontId="31" fillId="0" borderId="0" xfId="0" applyNumberFormat="1" applyFont="1" applyAlignment="1">
      <alignment horizontal="left" vertical="top"/>
    </xf>
    <xf numFmtId="171" fontId="31" fillId="0" borderId="0" xfId="0" applyNumberFormat="1" applyFont="1" applyAlignment="1">
      <alignment horizontal="left" vertical="top"/>
    </xf>
    <xf numFmtId="43" fontId="18" fillId="0" borderId="0" xfId="1" applyFont="1" applyAlignment="1">
      <alignment horizontal="left" vertical="center" wrapText="1"/>
    </xf>
    <xf numFmtId="43" fontId="18" fillId="0" borderId="0" xfId="0" applyNumberFormat="1" applyFont="1" applyAlignment="1">
      <alignment horizontal="left" vertical="top" wrapText="1"/>
    </xf>
    <xf numFmtId="9" fontId="16" fillId="0" borderId="5" xfId="4" applyNumberFormat="1" applyFont="1" applyBorder="1" applyAlignment="1">
      <alignment horizontal="center" vertical="center" wrapText="1"/>
    </xf>
    <xf numFmtId="10" fontId="16" fillId="0" borderId="5" xfId="4" applyNumberFormat="1" applyFont="1" applyBorder="1" applyAlignment="1">
      <alignment horizontal="center" vertical="center" wrapText="1"/>
    </xf>
    <xf numFmtId="0" fontId="16" fillId="0" borderId="5" xfId="4" applyFont="1" applyBorder="1" applyAlignment="1">
      <alignment horizontal="center" vertical="center" wrapText="1"/>
    </xf>
    <xf numFmtId="0" fontId="16" fillId="0" borderId="5" xfId="4" applyFont="1" applyBorder="1" applyAlignment="1">
      <alignment horizontal="left" vertical="center" wrapText="1"/>
    </xf>
    <xf numFmtId="0" fontId="18" fillId="0" borderId="5" xfId="0" applyFont="1" applyBorder="1" applyAlignment="1">
      <alignment horizontal="left" vertical="top" wrapText="1"/>
    </xf>
    <xf numFmtId="0" fontId="18" fillId="0" borderId="0" xfId="0" applyFont="1" applyAlignment="1">
      <alignment horizontal="center" vertical="top" wrapText="1"/>
    </xf>
    <xf numFmtId="0" fontId="18" fillId="0" borderId="0" xfId="0" applyFont="1" applyAlignment="1">
      <alignment vertical="top" wrapText="1"/>
    </xf>
    <xf numFmtId="0" fontId="31" fillId="0" borderId="0" xfId="0" applyFont="1" applyAlignment="1">
      <alignment vertical="center"/>
    </xf>
    <xf numFmtId="0" fontId="59" fillId="0" borderId="0" xfId="0" applyFont="1" applyAlignment="1">
      <alignment horizontal="left" vertical="top"/>
    </xf>
    <xf numFmtId="0" fontId="18" fillId="0" borderId="1" xfId="0" applyFont="1" applyBorder="1" applyAlignment="1">
      <alignment horizontal="center" vertical="center"/>
    </xf>
    <xf numFmtId="0" fontId="40" fillId="0" borderId="1" xfId="0" applyFont="1" applyBorder="1" applyAlignment="1">
      <alignment horizontal="left" vertical="top" wrapText="1"/>
    </xf>
    <xf numFmtId="0" fontId="59" fillId="0" borderId="0" xfId="0" applyFont="1" applyAlignment="1">
      <alignment horizontal="left" vertical="center"/>
    </xf>
    <xf numFmtId="1" fontId="18" fillId="0" borderId="1" xfId="0" applyNumberFormat="1" applyFont="1" applyBorder="1" applyAlignment="1">
      <alignment horizontal="center" vertical="center"/>
    </xf>
    <xf numFmtId="0" fontId="59" fillId="0" borderId="1" xfId="0" applyFont="1" applyBorder="1" applyAlignment="1">
      <alignment horizontal="left" vertical="center"/>
    </xf>
    <xf numFmtId="0" fontId="21" fillId="0" borderId="8" xfId="57" applyFont="1" applyBorder="1" applyAlignment="1">
      <alignment horizontal="center" vertical="center"/>
    </xf>
    <xf numFmtId="0" fontId="20" fillId="0" borderId="8" xfId="57" applyFont="1" applyBorder="1" applyAlignment="1">
      <alignment horizontal="center" vertical="center" wrapText="1"/>
    </xf>
    <xf numFmtId="0" fontId="20" fillId="0" borderId="8" xfId="57" applyFont="1" applyBorder="1" applyAlignment="1">
      <alignment horizontal="center" vertical="center"/>
    </xf>
    <xf numFmtId="0" fontId="21" fillId="0" borderId="8" xfId="57" applyFont="1" applyBorder="1" applyAlignment="1">
      <alignment horizontal="center" vertical="center" wrapText="1"/>
    </xf>
    <xf numFmtId="0" fontId="21" fillId="0" borderId="11" xfId="57" applyFont="1" applyBorder="1" applyAlignment="1">
      <alignment horizontal="center" vertical="center" wrapText="1"/>
    </xf>
    <xf numFmtId="0" fontId="31" fillId="0" borderId="1" xfId="0" applyFont="1" applyBorder="1" applyAlignment="1">
      <alignment horizontal="left" vertical="top" wrapText="1"/>
    </xf>
    <xf numFmtId="0" fontId="32" fillId="0" borderId="1" xfId="0" applyFont="1" applyBorder="1" applyAlignment="1">
      <alignment horizontal="left" vertical="top" wrapText="1"/>
    </xf>
    <xf numFmtId="0" fontId="41" fillId="0" borderId="1" xfId="0" applyFont="1" applyBorder="1" applyAlignment="1">
      <alignment horizontal="center" vertical="top" wrapText="1"/>
    </xf>
    <xf numFmtId="0" fontId="31" fillId="0" borderId="1" xfId="0" applyFont="1" applyBorder="1" applyAlignment="1">
      <alignment horizontal="center" vertical="top" wrapText="1"/>
    </xf>
    <xf numFmtId="0" fontId="30" fillId="0" borderId="1" xfId="0" applyFont="1" applyBorder="1" applyAlignment="1">
      <alignment horizontal="center" vertical="top" wrapText="1"/>
    </xf>
    <xf numFmtId="0" fontId="34" fillId="0" borderId="1" xfId="0" applyFont="1" applyBorder="1" applyAlignment="1">
      <alignment horizontal="center" vertical="top" wrapText="1"/>
    </xf>
    <xf numFmtId="0" fontId="35" fillId="0" borderId="1" xfId="0" applyFont="1" applyBorder="1" applyAlignment="1">
      <alignment horizontal="center" vertical="top" wrapText="1"/>
    </xf>
    <xf numFmtId="0" fontId="31" fillId="0" borderId="0" xfId="0" applyFont="1" applyAlignment="1">
      <alignment horizontal="center" vertical="center" wrapText="1"/>
    </xf>
    <xf numFmtId="3" fontId="32" fillId="0" borderId="0" xfId="0" applyNumberFormat="1" applyFont="1" applyAlignment="1">
      <alignment horizontal="center" vertical="center" wrapText="1"/>
    </xf>
    <xf numFmtId="0" fontId="18" fillId="0" borderId="0" xfId="0" applyFont="1" applyAlignment="1">
      <alignment horizontal="center" vertical="top" wrapText="1"/>
    </xf>
    <xf numFmtId="0" fontId="33" fillId="0" borderId="1" xfId="0" applyFont="1" applyBorder="1" applyAlignment="1">
      <alignment horizontal="center" vertical="center" wrapText="1"/>
    </xf>
    <xf numFmtId="0" fontId="30" fillId="0" borderId="2" xfId="0" applyFont="1" applyBorder="1" applyAlignment="1">
      <alignment horizontal="center" wrapText="1"/>
    </xf>
    <xf numFmtId="0" fontId="30" fillId="0" borderId="4" xfId="0" applyFont="1" applyBorder="1" applyAlignment="1">
      <alignment horizontal="center" wrapText="1"/>
    </xf>
    <xf numFmtId="0" fontId="30" fillId="0" borderId="5" xfId="0" applyFont="1" applyBorder="1" applyAlignment="1">
      <alignment horizontal="center" wrapText="1"/>
    </xf>
    <xf numFmtId="0" fontId="18" fillId="0" borderId="0" xfId="0" applyFont="1" applyAlignment="1">
      <alignment horizontal="center" vertical="center" wrapText="1"/>
    </xf>
    <xf numFmtId="0" fontId="58" fillId="0" borderId="1" xfId="0" applyFont="1" applyBorder="1" applyAlignment="1">
      <alignment horizontal="center" vertical="top" wrapText="1"/>
    </xf>
    <xf numFmtId="0" fontId="30" fillId="0" borderId="2" xfId="0" applyFont="1" applyBorder="1" applyAlignment="1">
      <alignment horizontal="center" vertical="center" wrapText="1"/>
    </xf>
    <xf numFmtId="0" fontId="30" fillId="0" borderId="4" xfId="0" applyFont="1" applyBorder="1" applyAlignment="1">
      <alignment horizontal="center" vertical="center" wrapText="1"/>
    </xf>
    <xf numFmtId="0" fontId="30" fillId="0" borderId="5" xfId="0" applyFont="1" applyBorder="1" applyAlignment="1">
      <alignment horizontal="center" vertical="center" wrapText="1"/>
    </xf>
    <xf numFmtId="0" fontId="19" fillId="0" borderId="1" xfId="0" applyFont="1" applyBorder="1" applyAlignment="1">
      <alignment horizontal="center" wrapText="1"/>
    </xf>
    <xf numFmtId="0" fontId="16" fillId="0" borderId="1" xfId="59" applyFont="1" applyBorder="1" applyAlignment="1">
      <alignment horizontal="center" vertical="center"/>
    </xf>
    <xf numFmtId="0" fontId="40" fillId="3" borderId="2" xfId="2" applyFont="1" applyFill="1" applyBorder="1" applyAlignment="1">
      <alignment horizontal="left" vertical="top" wrapText="1"/>
    </xf>
    <xf numFmtId="0" fontId="40" fillId="3" borderId="4" xfId="2" applyFont="1" applyFill="1" applyBorder="1" applyAlignment="1">
      <alignment horizontal="left" vertical="top" wrapText="1"/>
    </xf>
    <xf numFmtId="0" fontId="40" fillId="3" borderId="5" xfId="2" applyFont="1" applyFill="1" applyBorder="1" applyAlignment="1">
      <alignment horizontal="left" vertical="top" wrapText="1"/>
    </xf>
    <xf numFmtId="0" fontId="51" fillId="9" borderId="15" xfId="59" applyFont="1" applyFill="1" applyBorder="1" applyAlignment="1">
      <alignment horizontal="center" vertical="center"/>
    </xf>
    <xf numFmtId="0" fontId="29" fillId="3" borderId="1" xfId="2" applyFont="1" applyFill="1" applyBorder="1" applyAlignment="1">
      <alignment horizontal="center" vertical="center"/>
    </xf>
    <xf numFmtId="0" fontId="29" fillId="3" borderId="1" xfId="2" applyFont="1" applyFill="1" applyBorder="1" applyAlignment="1">
      <alignment horizontal="left" vertical="center" wrapText="1"/>
    </xf>
    <xf numFmtId="0" fontId="40" fillId="3" borderId="2" xfId="2" applyFont="1" applyFill="1" applyBorder="1" applyAlignment="1">
      <alignment horizontal="left" vertical="center" wrapText="1"/>
    </xf>
    <xf numFmtId="0" fontId="40" fillId="3" borderId="4" xfId="2" applyFont="1" applyFill="1" applyBorder="1" applyAlignment="1">
      <alignment horizontal="left" vertical="center" wrapText="1"/>
    </xf>
    <xf numFmtId="0" fontId="40" fillId="3" borderId="5" xfId="2" applyFont="1" applyFill="1" applyBorder="1" applyAlignment="1">
      <alignment horizontal="left" vertical="center" wrapText="1"/>
    </xf>
    <xf numFmtId="0" fontId="16" fillId="0" borderId="3" xfId="59" applyFont="1" applyBorder="1" applyAlignment="1">
      <alignment horizontal="center" vertical="center"/>
    </xf>
    <xf numFmtId="0" fontId="16" fillId="0" borderId="21" xfId="59" applyFont="1" applyBorder="1" applyAlignment="1">
      <alignment horizontal="center" vertical="center"/>
    </xf>
    <xf numFmtId="0" fontId="16" fillId="0" borderId="6" xfId="59" applyFont="1" applyBorder="1" applyAlignment="1">
      <alignment horizontal="center" vertical="center"/>
    </xf>
    <xf numFmtId="2" fontId="40" fillId="3" borderId="1" xfId="2" applyNumberFormat="1" applyFont="1" applyFill="1" applyBorder="1" applyAlignment="1">
      <alignment horizontal="left" vertical="top" wrapText="1"/>
    </xf>
    <xf numFmtId="0" fontId="16" fillId="3" borderId="2" xfId="2" applyFont="1" applyFill="1" applyBorder="1" applyAlignment="1">
      <alignment horizontal="left" vertical="top" wrapText="1"/>
    </xf>
    <xf numFmtId="0" fontId="16" fillId="3" borderId="4" xfId="2" applyFont="1" applyFill="1" applyBorder="1" applyAlignment="1">
      <alignment horizontal="left" vertical="top" wrapText="1"/>
    </xf>
    <xf numFmtId="0" fontId="16" fillId="3" borderId="5" xfId="2" applyFont="1" applyFill="1" applyBorder="1" applyAlignment="1">
      <alignment horizontal="left" vertical="top" wrapText="1"/>
    </xf>
    <xf numFmtId="0" fontId="40" fillId="3" borderId="1" xfId="2" applyFont="1" applyFill="1" applyBorder="1" applyAlignment="1">
      <alignment vertical="center"/>
    </xf>
    <xf numFmtId="0" fontId="46" fillId="3" borderId="2" xfId="2" applyFont="1" applyFill="1" applyBorder="1" applyAlignment="1">
      <alignment horizontal="left" vertical="top" wrapText="1"/>
    </xf>
    <xf numFmtId="0" fontId="46" fillId="3" borderId="4" xfId="2" applyFont="1" applyFill="1" applyBorder="1" applyAlignment="1">
      <alignment horizontal="left" vertical="top" wrapText="1"/>
    </xf>
    <xf numFmtId="0" fontId="46" fillId="3" borderId="5" xfId="2" applyFont="1" applyFill="1" applyBorder="1" applyAlignment="1">
      <alignment horizontal="left" vertical="top" wrapText="1"/>
    </xf>
    <xf numFmtId="1" fontId="52" fillId="0" borderId="22" xfId="2" applyNumberFormat="1" applyFont="1" applyBorder="1" applyAlignment="1">
      <alignment horizontal="center" vertical="center"/>
    </xf>
    <xf numFmtId="1" fontId="52" fillId="0" borderId="24" xfId="2" applyNumberFormat="1" applyFont="1" applyBorder="1" applyAlignment="1">
      <alignment horizontal="center" vertical="center"/>
    </xf>
    <xf numFmtId="1" fontId="52" fillId="0" borderId="14" xfId="2" applyNumberFormat="1" applyFont="1" applyBorder="1" applyAlignment="1">
      <alignment horizontal="center" vertical="center"/>
    </xf>
    <xf numFmtId="0" fontId="11" fillId="0" borderId="23" xfId="2" applyFont="1" applyBorder="1" applyAlignment="1">
      <alignment horizontal="left" vertical="top" wrapText="1"/>
    </xf>
    <xf numFmtId="0" fontId="11" fillId="0" borderId="20" xfId="2" applyFont="1" applyBorder="1" applyAlignment="1">
      <alignment horizontal="left" vertical="top" wrapText="1"/>
    </xf>
    <xf numFmtId="0" fontId="11" fillId="0" borderId="12" xfId="2" applyFont="1" applyBorder="1" applyAlignment="1">
      <alignment horizontal="left" vertical="top" wrapText="1"/>
    </xf>
    <xf numFmtId="0" fontId="49" fillId="0" borderId="13" xfId="2" applyFont="1" applyBorder="1" applyAlignment="1">
      <alignment vertical="center"/>
    </xf>
    <xf numFmtId="0" fontId="40" fillId="0" borderId="13" xfId="2" applyFont="1" applyBorder="1" applyAlignment="1">
      <alignment vertical="center"/>
    </xf>
    <xf numFmtId="0" fontId="49" fillId="0" borderId="20" xfId="2" applyFont="1" applyBorder="1" applyAlignment="1">
      <alignment horizontal="left" vertical="center" wrapText="1"/>
    </xf>
    <xf numFmtId="0" fontId="49" fillId="0" borderId="12" xfId="2" applyFont="1" applyBorder="1" applyAlignment="1">
      <alignment horizontal="left" vertical="center" wrapText="1"/>
    </xf>
    <xf numFmtId="0" fontId="48" fillId="0" borderId="13" xfId="2" applyFont="1" applyBorder="1" applyAlignment="1">
      <alignment horizontal="right" vertical="center" wrapText="1"/>
    </xf>
    <xf numFmtId="0" fontId="46" fillId="0" borderId="1" xfId="2" applyFont="1" applyBorder="1" applyAlignment="1">
      <alignment horizontal="left" vertical="center" wrapText="1"/>
    </xf>
    <xf numFmtId="0" fontId="8" fillId="3" borderId="3" xfId="59" applyFont="1" applyFill="1" applyBorder="1" applyAlignment="1">
      <alignment horizontal="center" vertical="center" wrapText="1"/>
    </xf>
    <xf numFmtId="0" fontId="8" fillId="3" borderId="21" xfId="59" applyFont="1" applyFill="1" applyBorder="1" applyAlignment="1">
      <alignment horizontal="center" vertical="center" wrapText="1"/>
    </xf>
    <xf numFmtId="0" fontId="8" fillId="3" borderId="6" xfId="59" applyFont="1" applyFill="1" applyBorder="1" applyAlignment="1">
      <alignment horizontal="center" vertical="center" wrapText="1"/>
    </xf>
    <xf numFmtId="0" fontId="22" fillId="3" borderId="2" xfId="59" applyFont="1" applyFill="1" applyBorder="1" applyAlignment="1">
      <alignment horizontal="left" vertical="top" wrapText="1"/>
    </xf>
    <xf numFmtId="0" fontId="22" fillId="3" borderId="4" xfId="59" applyFont="1" applyFill="1" applyBorder="1" applyAlignment="1">
      <alignment horizontal="left" vertical="top" wrapText="1"/>
    </xf>
    <xf numFmtId="0" fontId="22" fillId="3" borderId="5" xfId="59" applyFont="1" applyFill="1" applyBorder="1" applyAlignment="1">
      <alignment horizontal="left" vertical="top" wrapText="1"/>
    </xf>
    <xf numFmtId="0" fontId="46" fillId="0" borderId="1" xfId="2" applyFont="1" applyBorder="1" applyAlignment="1">
      <alignment horizontal="left" wrapText="1"/>
    </xf>
    <xf numFmtId="0" fontId="50" fillId="0" borderId="1" xfId="2" applyFont="1" applyBorder="1" applyAlignment="1">
      <alignment horizontal="left" wrapText="1"/>
    </xf>
    <xf numFmtId="0" fontId="46" fillId="3" borderId="19" xfId="2" applyFont="1" applyFill="1" applyBorder="1" applyAlignment="1">
      <alignment horizontal="left" vertical="center" wrapText="1"/>
    </xf>
    <xf numFmtId="0" fontId="46" fillId="3" borderId="15" xfId="2" applyFont="1" applyFill="1" applyBorder="1" applyAlignment="1">
      <alignment horizontal="left" vertical="center" wrapText="1"/>
    </xf>
    <xf numFmtId="0" fontId="46" fillId="3" borderId="7" xfId="2" applyFont="1" applyFill="1" applyBorder="1" applyAlignment="1">
      <alignment horizontal="left" vertical="center" wrapText="1"/>
    </xf>
    <xf numFmtId="0" fontId="46" fillId="0" borderId="3" xfId="62" applyFont="1" applyBorder="1" applyAlignment="1">
      <alignment horizontal="center" vertical="center" wrapText="1"/>
    </xf>
    <xf numFmtId="0" fontId="46" fillId="0" borderId="21" xfId="62" applyFont="1" applyBorder="1" applyAlignment="1">
      <alignment horizontal="center" vertical="center" wrapText="1"/>
    </xf>
    <xf numFmtId="0" fontId="46" fillId="0" borderId="6" xfId="62" applyFont="1" applyBorder="1" applyAlignment="1">
      <alignment horizontal="center" vertical="center" wrapText="1"/>
    </xf>
    <xf numFmtId="0" fontId="40" fillId="0" borderId="1" xfId="62" applyFont="1" applyBorder="1" applyAlignment="1">
      <alignment horizontal="left" vertical="top" wrapText="1"/>
    </xf>
    <xf numFmtId="0" fontId="44" fillId="10" borderId="1" xfId="62" applyFont="1" applyFill="1" applyBorder="1" applyAlignment="1">
      <alignment horizontal="center"/>
    </xf>
    <xf numFmtId="0" fontId="46" fillId="0" borderId="3" xfId="62" applyFont="1" applyBorder="1" applyAlignment="1">
      <alignment horizontal="center" vertical="center"/>
    </xf>
    <xf numFmtId="0" fontId="46" fillId="0" borderId="21" xfId="62" applyFont="1" applyBorder="1" applyAlignment="1">
      <alignment horizontal="center" vertical="center"/>
    </xf>
    <xf numFmtId="0" fontId="46" fillId="0" borderId="6" xfId="62" applyFont="1" applyBorder="1" applyAlignment="1">
      <alignment horizontal="center" vertical="center"/>
    </xf>
    <xf numFmtId="0" fontId="8" fillId="0" borderId="1" xfId="62" applyFont="1" applyBorder="1" applyAlignment="1">
      <alignment horizontal="left" vertical="top" wrapText="1"/>
    </xf>
    <xf numFmtId="0" fontId="46" fillId="0" borderId="1" xfId="62" applyFont="1" applyBorder="1" applyAlignment="1">
      <alignment horizontal="center" vertical="center" wrapText="1"/>
    </xf>
    <xf numFmtId="0" fontId="40" fillId="3" borderId="1" xfId="6" applyFont="1" applyFill="1" applyBorder="1" applyAlignment="1">
      <alignment horizontal="left" vertical="top" wrapText="1"/>
    </xf>
    <xf numFmtId="0" fontId="22" fillId="0" borderId="2" xfId="62" applyFont="1" applyBorder="1" applyAlignment="1">
      <alignment horizontal="center" vertical="center" wrapText="1"/>
    </xf>
    <xf numFmtId="0" fontId="22" fillId="0" borderId="5" xfId="62" applyFont="1" applyBorder="1" applyAlignment="1">
      <alignment horizontal="center" vertical="center" wrapText="1"/>
    </xf>
    <xf numFmtId="0" fontId="46" fillId="0" borderId="1" xfId="62" applyFont="1" applyBorder="1" applyAlignment="1">
      <alignment horizontal="center" vertical="center"/>
    </xf>
    <xf numFmtId="0" fontId="8" fillId="3" borderId="1" xfId="6" applyFill="1" applyBorder="1" applyAlignment="1">
      <alignment horizontal="left" vertical="top" wrapText="1"/>
    </xf>
    <xf numFmtId="0" fontId="8" fillId="0" borderId="6" xfId="62" applyFont="1" applyBorder="1" applyAlignment="1">
      <alignment horizontal="left" vertical="top" wrapText="1"/>
    </xf>
    <xf numFmtId="2" fontId="8" fillId="0" borderId="1" xfId="62" applyNumberFormat="1" applyFont="1" applyBorder="1" applyAlignment="1">
      <alignment horizontal="center" vertical="top" wrapText="1"/>
    </xf>
    <xf numFmtId="1" fontId="22" fillId="0" borderId="1" xfId="62" applyNumberFormat="1" applyFont="1" applyBorder="1" applyAlignment="1">
      <alignment horizontal="center" vertical="top" wrapText="1"/>
    </xf>
    <xf numFmtId="0" fontId="45" fillId="0" borderId="1" xfId="62" applyFont="1" applyBorder="1" applyAlignment="1">
      <alignment horizontal="center" vertical="center"/>
    </xf>
    <xf numFmtId="0" fontId="14" fillId="0" borderId="1" xfId="62" applyFont="1" applyBorder="1" applyAlignment="1">
      <alignment horizontal="left" vertical="top" wrapText="1"/>
    </xf>
    <xf numFmtId="0" fontId="16" fillId="0" borderId="1" xfId="62" applyFont="1" applyBorder="1" applyAlignment="1">
      <alignment horizontal="center" vertical="center"/>
    </xf>
    <xf numFmtId="0" fontId="14" fillId="0" borderId="2" xfId="62" applyFont="1" applyBorder="1" applyAlignment="1">
      <alignment horizontal="left" vertical="top" wrapText="1"/>
    </xf>
    <xf numFmtId="0" fontId="14" fillId="0" borderId="4" xfId="62" applyFont="1" applyBorder="1" applyAlignment="1">
      <alignment horizontal="left" vertical="top" wrapText="1"/>
    </xf>
    <xf numFmtId="0" fontId="14" fillId="0" borderId="5" xfId="62" applyFont="1" applyBorder="1" applyAlignment="1">
      <alignment horizontal="left" vertical="top" wrapText="1"/>
    </xf>
    <xf numFmtId="0" fontId="40" fillId="3" borderId="1" xfId="2" applyFont="1" applyFill="1" applyBorder="1" applyAlignment="1">
      <alignment horizontal="center" vertical="top" wrapText="1"/>
    </xf>
  </cellXfs>
  <cellStyles count="64">
    <cellStyle name="20% - Accent6 23 4" xfId="2"/>
    <cellStyle name="Comma" xfId="1" builtinId="3"/>
    <cellStyle name="Comma 2" xfId="7"/>
    <cellStyle name="Comma 3" xfId="5"/>
    <cellStyle name="Comma 4" xfId="11"/>
    <cellStyle name="Comma 4 2" xfId="58"/>
    <cellStyle name="Comma 5" xfId="60"/>
    <cellStyle name="Comma 6" xfId="63"/>
    <cellStyle name="Excel Built-in Normal" xfId="14"/>
    <cellStyle name="Excel Built-in Normal 1" xfId="6"/>
    <cellStyle name="Excel Built-in Normal 2" xfId="15"/>
    <cellStyle name="Normal" xfId="0" builtinId="0"/>
    <cellStyle name="Normal - Style1" xfId="16"/>
    <cellStyle name="Normal 10" xfId="17"/>
    <cellStyle name="Normal 10 2" xfId="18"/>
    <cellStyle name="Normal 155 2" xfId="19"/>
    <cellStyle name="Normal 159" xfId="20"/>
    <cellStyle name="Normal 163" xfId="21"/>
    <cellStyle name="Normal 187" xfId="8"/>
    <cellStyle name="Normal 19 2 2 5" xfId="22"/>
    <cellStyle name="Normal 191" xfId="23"/>
    <cellStyle name="Normal 2" xfId="4"/>
    <cellStyle name="Normal 2 10" xfId="24"/>
    <cellStyle name="Normal 2 10 2 3" xfId="25"/>
    <cellStyle name="Normal 2 2" xfId="3"/>
    <cellStyle name="Normal 2 2 2" xfId="26"/>
    <cellStyle name="Normal 2 3 2 2" xfId="27"/>
    <cellStyle name="Normal 2 3 2 2 2 2" xfId="28"/>
    <cellStyle name="Normal 2 4 2" xfId="29"/>
    <cellStyle name="Normal 21" xfId="30"/>
    <cellStyle name="Normal 26" xfId="31"/>
    <cellStyle name="Normal 26 2" xfId="32"/>
    <cellStyle name="Normal 26 4" xfId="33"/>
    <cellStyle name="Normal 3" xfId="10"/>
    <cellStyle name="Normal 3 10 5 2 2" xfId="34"/>
    <cellStyle name="Normal 3 10 5 2 3" xfId="35"/>
    <cellStyle name="Normal 3 10 5 3" xfId="36"/>
    <cellStyle name="Normal 3 10 6" xfId="37"/>
    <cellStyle name="Normal 3 10 6 2 2" xfId="38"/>
    <cellStyle name="Normal 3 2" xfId="57"/>
    <cellStyle name="Normal 35 2 2" xfId="39"/>
    <cellStyle name="Normal 36" xfId="40"/>
    <cellStyle name="Normal 37" xfId="41"/>
    <cellStyle name="Normal 37 2" xfId="42"/>
    <cellStyle name="Normal 4" xfId="9"/>
    <cellStyle name="Normal 4 2" xfId="12"/>
    <cellStyle name="Normal 48 2 2" xfId="43"/>
    <cellStyle name="Normal 48 2 2 2" xfId="44"/>
    <cellStyle name="Normal 5" xfId="13"/>
    <cellStyle name="Normal 5 2" xfId="62"/>
    <cellStyle name="Normal 53" xfId="45"/>
    <cellStyle name="Normal 53 7" xfId="46"/>
    <cellStyle name="Normal 55 4" xfId="47"/>
    <cellStyle name="Normal 56" xfId="48"/>
    <cellStyle name="Normal 56 2" xfId="49"/>
    <cellStyle name="Normal 58" xfId="50"/>
    <cellStyle name="Normal 6" xfId="51"/>
    <cellStyle name="Normal 7" xfId="59"/>
    <cellStyle name="Percent 2" xfId="52"/>
    <cellStyle name="Percent 2 2" xfId="53"/>
    <cellStyle name="Percent 3" xfId="56"/>
    <cellStyle name="Percent 3 11" xfId="54"/>
    <cellStyle name="Percent 4" xfId="61"/>
    <cellStyle name="Style 1" xfId="5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7.xml"/><Relationship Id="rId117" Type="http://schemas.openxmlformats.org/officeDocument/2006/relationships/externalLink" Target="externalLinks/externalLink108.xml"/><Relationship Id="rId21" Type="http://schemas.openxmlformats.org/officeDocument/2006/relationships/externalLink" Target="externalLinks/externalLink12.xml"/><Relationship Id="rId42" Type="http://schemas.openxmlformats.org/officeDocument/2006/relationships/externalLink" Target="externalLinks/externalLink33.xml"/><Relationship Id="rId47" Type="http://schemas.openxmlformats.org/officeDocument/2006/relationships/externalLink" Target="externalLinks/externalLink38.xml"/><Relationship Id="rId63" Type="http://schemas.openxmlformats.org/officeDocument/2006/relationships/externalLink" Target="externalLinks/externalLink54.xml"/><Relationship Id="rId68" Type="http://schemas.openxmlformats.org/officeDocument/2006/relationships/externalLink" Target="externalLinks/externalLink59.xml"/><Relationship Id="rId84" Type="http://schemas.openxmlformats.org/officeDocument/2006/relationships/externalLink" Target="externalLinks/externalLink75.xml"/><Relationship Id="rId89" Type="http://schemas.openxmlformats.org/officeDocument/2006/relationships/externalLink" Target="externalLinks/externalLink80.xml"/><Relationship Id="rId112" Type="http://schemas.openxmlformats.org/officeDocument/2006/relationships/externalLink" Target="externalLinks/externalLink103.xml"/><Relationship Id="rId133" Type="http://schemas.openxmlformats.org/officeDocument/2006/relationships/externalLink" Target="externalLinks/externalLink124.xml"/><Relationship Id="rId138" Type="http://schemas.openxmlformats.org/officeDocument/2006/relationships/externalLink" Target="externalLinks/externalLink129.xml"/><Relationship Id="rId154" Type="http://schemas.openxmlformats.org/officeDocument/2006/relationships/externalLink" Target="externalLinks/externalLink145.xml"/><Relationship Id="rId159" Type="http://schemas.openxmlformats.org/officeDocument/2006/relationships/externalLink" Target="externalLinks/externalLink150.xml"/><Relationship Id="rId170" Type="http://schemas.openxmlformats.org/officeDocument/2006/relationships/theme" Target="theme/theme1.xml"/><Relationship Id="rId16" Type="http://schemas.openxmlformats.org/officeDocument/2006/relationships/externalLink" Target="externalLinks/externalLink7.xml"/><Relationship Id="rId107" Type="http://schemas.openxmlformats.org/officeDocument/2006/relationships/externalLink" Target="externalLinks/externalLink98.xml"/><Relationship Id="rId11" Type="http://schemas.openxmlformats.org/officeDocument/2006/relationships/externalLink" Target="externalLinks/externalLink2.xml"/><Relationship Id="rId32" Type="http://schemas.openxmlformats.org/officeDocument/2006/relationships/externalLink" Target="externalLinks/externalLink23.xml"/><Relationship Id="rId37" Type="http://schemas.openxmlformats.org/officeDocument/2006/relationships/externalLink" Target="externalLinks/externalLink28.xml"/><Relationship Id="rId53" Type="http://schemas.openxmlformats.org/officeDocument/2006/relationships/externalLink" Target="externalLinks/externalLink44.xml"/><Relationship Id="rId58" Type="http://schemas.openxmlformats.org/officeDocument/2006/relationships/externalLink" Target="externalLinks/externalLink49.xml"/><Relationship Id="rId74" Type="http://schemas.openxmlformats.org/officeDocument/2006/relationships/externalLink" Target="externalLinks/externalLink65.xml"/><Relationship Id="rId79" Type="http://schemas.openxmlformats.org/officeDocument/2006/relationships/externalLink" Target="externalLinks/externalLink70.xml"/><Relationship Id="rId102" Type="http://schemas.openxmlformats.org/officeDocument/2006/relationships/externalLink" Target="externalLinks/externalLink93.xml"/><Relationship Id="rId123" Type="http://schemas.openxmlformats.org/officeDocument/2006/relationships/externalLink" Target="externalLinks/externalLink114.xml"/><Relationship Id="rId128" Type="http://schemas.openxmlformats.org/officeDocument/2006/relationships/externalLink" Target="externalLinks/externalLink119.xml"/><Relationship Id="rId144" Type="http://schemas.openxmlformats.org/officeDocument/2006/relationships/externalLink" Target="externalLinks/externalLink135.xml"/><Relationship Id="rId149" Type="http://schemas.openxmlformats.org/officeDocument/2006/relationships/externalLink" Target="externalLinks/externalLink140.xml"/><Relationship Id="rId5" Type="http://schemas.openxmlformats.org/officeDocument/2006/relationships/worksheet" Target="worksheets/sheet5.xml"/><Relationship Id="rId90" Type="http://schemas.openxmlformats.org/officeDocument/2006/relationships/externalLink" Target="externalLinks/externalLink81.xml"/><Relationship Id="rId95" Type="http://schemas.openxmlformats.org/officeDocument/2006/relationships/externalLink" Target="externalLinks/externalLink86.xml"/><Relationship Id="rId160" Type="http://schemas.openxmlformats.org/officeDocument/2006/relationships/externalLink" Target="externalLinks/externalLink151.xml"/><Relationship Id="rId165" Type="http://schemas.openxmlformats.org/officeDocument/2006/relationships/externalLink" Target="externalLinks/externalLink156.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43" Type="http://schemas.openxmlformats.org/officeDocument/2006/relationships/externalLink" Target="externalLinks/externalLink34.xml"/><Relationship Id="rId48" Type="http://schemas.openxmlformats.org/officeDocument/2006/relationships/externalLink" Target="externalLinks/externalLink39.xml"/><Relationship Id="rId64" Type="http://schemas.openxmlformats.org/officeDocument/2006/relationships/externalLink" Target="externalLinks/externalLink55.xml"/><Relationship Id="rId69" Type="http://schemas.openxmlformats.org/officeDocument/2006/relationships/externalLink" Target="externalLinks/externalLink60.xml"/><Relationship Id="rId113" Type="http://schemas.openxmlformats.org/officeDocument/2006/relationships/externalLink" Target="externalLinks/externalLink104.xml"/><Relationship Id="rId118" Type="http://schemas.openxmlformats.org/officeDocument/2006/relationships/externalLink" Target="externalLinks/externalLink109.xml"/><Relationship Id="rId134" Type="http://schemas.openxmlformats.org/officeDocument/2006/relationships/externalLink" Target="externalLinks/externalLink125.xml"/><Relationship Id="rId139" Type="http://schemas.openxmlformats.org/officeDocument/2006/relationships/externalLink" Target="externalLinks/externalLink130.xml"/><Relationship Id="rId80" Type="http://schemas.openxmlformats.org/officeDocument/2006/relationships/externalLink" Target="externalLinks/externalLink71.xml"/><Relationship Id="rId85" Type="http://schemas.openxmlformats.org/officeDocument/2006/relationships/externalLink" Target="externalLinks/externalLink76.xml"/><Relationship Id="rId150" Type="http://schemas.openxmlformats.org/officeDocument/2006/relationships/externalLink" Target="externalLinks/externalLink141.xml"/><Relationship Id="rId155" Type="http://schemas.openxmlformats.org/officeDocument/2006/relationships/externalLink" Target="externalLinks/externalLink146.xml"/><Relationship Id="rId171" Type="http://schemas.openxmlformats.org/officeDocument/2006/relationships/styles" Target="styles.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33" Type="http://schemas.openxmlformats.org/officeDocument/2006/relationships/externalLink" Target="externalLinks/externalLink24.xml"/><Relationship Id="rId38" Type="http://schemas.openxmlformats.org/officeDocument/2006/relationships/externalLink" Target="externalLinks/externalLink29.xml"/><Relationship Id="rId59" Type="http://schemas.openxmlformats.org/officeDocument/2006/relationships/externalLink" Target="externalLinks/externalLink50.xml"/><Relationship Id="rId103" Type="http://schemas.openxmlformats.org/officeDocument/2006/relationships/externalLink" Target="externalLinks/externalLink94.xml"/><Relationship Id="rId108" Type="http://schemas.openxmlformats.org/officeDocument/2006/relationships/externalLink" Target="externalLinks/externalLink99.xml"/><Relationship Id="rId124" Type="http://schemas.openxmlformats.org/officeDocument/2006/relationships/externalLink" Target="externalLinks/externalLink115.xml"/><Relationship Id="rId129" Type="http://schemas.openxmlformats.org/officeDocument/2006/relationships/externalLink" Target="externalLinks/externalLink120.xml"/><Relationship Id="rId54" Type="http://schemas.openxmlformats.org/officeDocument/2006/relationships/externalLink" Target="externalLinks/externalLink45.xml"/><Relationship Id="rId70" Type="http://schemas.openxmlformats.org/officeDocument/2006/relationships/externalLink" Target="externalLinks/externalLink61.xml"/><Relationship Id="rId75" Type="http://schemas.openxmlformats.org/officeDocument/2006/relationships/externalLink" Target="externalLinks/externalLink66.xml"/><Relationship Id="rId91" Type="http://schemas.openxmlformats.org/officeDocument/2006/relationships/externalLink" Target="externalLinks/externalLink82.xml"/><Relationship Id="rId96" Type="http://schemas.openxmlformats.org/officeDocument/2006/relationships/externalLink" Target="externalLinks/externalLink87.xml"/><Relationship Id="rId140" Type="http://schemas.openxmlformats.org/officeDocument/2006/relationships/externalLink" Target="externalLinks/externalLink131.xml"/><Relationship Id="rId145" Type="http://schemas.openxmlformats.org/officeDocument/2006/relationships/externalLink" Target="externalLinks/externalLink136.xml"/><Relationship Id="rId161" Type="http://schemas.openxmlformats.org/officeDocument/2006/relationships/externalLink" Target="externalLinks/externalLink152.xml"/><Relationship Id="rId166" Type="http://schemas.openxmlformats.org/officeDocument/2006/relationships/externalLink" Target="externalLinks/externalLink15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36" Type="http://schemas.openxmlformats.org/officeDocument/2006/relationships/externalLink" Target="externalLinks/externalLink27.xml"/><Relationship Id="rId49" Type="http://schemas.openxmlformats.org/officeDocument/2006/relationships/externalLink" Target="externalLinks/externalLink40.xml"/><Relationship Id="rId57" Type="http://schemas.openxmlformats.org/officeDocument/2006/relationships/externalLink" Target="externalLinks/externalLink48.xml"/><Relationship Id="rId106" Type="http://schemas.openxmlformats.org/officeDocument/2006/relationships/externalLink" Target="externalLinks/externalLink97.xml"/><Relationship Id="rId114" Type="http://schemas.openxmlformats.org/officeDocument/2006/relationships/externalLink" Target="externalLinks/externalLink105.xml"/><Relationship Id="rId119" Type="http://schemas.openxmlformats.org/officeDocument/2006/relationships/externalLink" Target="externalLinks/externalLink110.xml"/><Relationship Id="rId127" Type="http://schemas.openxmlformats.org/officeDocument/2006/relationships/externalLink" Target="externalLinks/externalLink118.xml"/><Relationship Id="rId10" Type="http://schemas.openxmlformats.org/officeDocument/2006/relationships/externalLink" Target="externalLinks/externalLink1.xml"/><Relationship Id="rId31" Type="http://schemas.openxmlformats.org/officeDocument/2006/relationships/externalLink" Target="externalLinks/externalLink22.xml"/><Relationship Id="rId44" Type="http://schemas.openxmlformats.org/officeDocument/2006/relationships/externalLink" Target="externalLinks/externalLink35.xml"/><Relationship Id="rId52" Type="http://schemas.openxmlformats.org/officeDocument/2006/relationships/externalLink" Target="externalLinks/externalLink43.xml"/><Relationship Id="rId60" Type="http://schemas.openxmlformats.org/officeDocument/2006/relationships/externalLink" Target="externalLinks/externalLink51.xml"/><Relationship Id="rId65" Type="http://schemas.openxmlformats.org/officeDocument/2006/relationships/externalLink" Target="externalLinks/externalLink56.xml"/><Relationship Id="rId73" Type="http://schemas.openxmlformats.org/officeDocument/2006/relationships/externalLink" Target="externalLinks/externalLink64.xml"/><Relationship Id="rId78" Type="http://schemas.openxmlformats.org/officeDocument/2006/relationships/externalLink" Target="externalLinks/externalLink69.xml"/><Relationship Id="rId81" Type="http://schemas.openxmlformats.org/officeDocument/2006/relationships/externalLink" Target="externalLinks/externalLink72.xml"/><Relationship Id="rId86" Type="http://schemas.openxmlformats.org/officeDocument/2006/relationships/externalLink" Target="externalLinks/externalLink77.xml"/><Relationship Id="rId94" Type="http://schemas.openxmlformats.org/officeDocument/2006/relationships/externalLink" Target="externalLinks/externalLink85.xml"/><Relationship Id="rId99" Type="http://schemas.openxmlformats.org/officeDocument/2006/relationships/externalLink" Target="externalLinks/externalLink90.xml"/><Relationship Id="rId101" Type="http://schemas.openxmlformats.org/officeDocument/2006/relationships/externalLink" Target="externalLinks/externalLink92.xml"/><Relationship Id="rId122" Type="http://schemas.openxmlformats.org/officeDocument/2006/relationships/externalLink" Target="externalLinks/externalLink113.xml"/><Relationship Id="rId130" Type="http://schemas.openxmlformats.org/officeDocument/2006/relationships/externalLink" Target="externalLinks/externalLink121.xml"/><Relationship Id="rId135" Type="http://schemas.openxmlformats.org/officeDocument/2006/relationships/externalLink" Target="externalLinks/externalLink126.xml"/><Relationship Id="rId143" Type="http://schemas.openxmlformats.org/officeDocument/2006/relationships/externalLink" Target="externalLinks/externalLink134.xml"/><Relationship Id="rId148" Type="http://schemas.openxmlformats.org/officeDocument/2006/relationships/externalLink" Target="externalLinks/externalLink139.xml"/><Relationship Id="rId151" Type="http://schemas.openxmlformats.org/officeDocument/2006/relationships/externalLink" Target="externalLinks/externalLink142.xml"/><Relationship Id="rId156" Type="http://schemas.openxmlformats.org/officeDocument/2006/relationships/externalLink" Target="externalLinks/externalLink147.xml"/><Relationship Id="rId164" Type="http://schemas.openxmlformats.org/officeDocument/2006/relationships/externalLink" Target="externalLinks/externalLink155.xml"/><Relationship Id="rId169" Type="http://schemas.openxmlformats.org/officeDocument/2006/relationships/externalLink" Target="externalLinks/externalLink160.xml"/><Relationship Id="rId4" Type="http://schemas.openxmlformats.org/officeDocument/2006/relationships/worksheet" Target="worksheets/sheet4.xml"/><Relationship Id="rId9" Type="http://schemas.openxmlformats.org/officeDocument/2006/relationships/worksheet" Target="worksheets/sheet9.xml"/><Relationship Id="rId172" Type="http://schemas.openxmlformats.org/officeDocument/2006/relationships/sharedStrings" Target="sharedStrings.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9" Type="http://schemas.openxmlformats.org/officeDocument/2006/relationships/externalLink" Target="externalLinks/externalLink30.xml"/><Relationship Id="rId109" Type="http://schemas.openxmlformats.org/officeDocument/2006/relationships/externalLink" Target="externalLinks/externalLink100.xml"/><Relationship Id="rId34" Type="http://schemas.openxmlformats.org/officeDocument/2006/relationships/externalLink" Target="externalLinks/externalLink25.xml"/><Relationship Id="rId50" Type="http://schemas.openxmlformats.org/officeDocument/2006/relationships/externalLink" Target="externalLinks/externalLink41.xml"/><Relationship Id="rId55" Type="http://schemas.openxmlformats.org/officeDocument/2006/relationships/externalLink" Target="externalLinks/externalLink46.xml"/><Relationship Id="rId76" Type="http://schemas.openxmlformats.org/officeDocument/2006/relationships/externalLink" Target="externalLinks/externalLink67.xml"/><Relationship Id="rId97" Type="http://schemas.openxmlformats.org/officeDocument/2006/relationships/externalLink" Target="externalLinks/externalLink88.xml"/><Relationship Id="rId104" Type="http://schemas.openxmlformats.org/officeDocument/2006/relationships/externalLink" Target="externalLinks/externalLink95.xml"/><Relationship Id="rId120" Type="http://schemas.openxmlformats.org/officeDocument/2006/relationships/externalLink" Target="externalLinks/externalLink111.xml"/><Relationship Id="rId125" Type="http://schemas.openxmlformats.org/officeDocument/2006/relationships/externalLink" Target="externalLinks/externalLink116.xml"/><Relationship Id="rId141" Type="http://schemas.openxmlformats.org/officeDocument/2006/relationships/externalLink" Target="externalLinks/externalLink132.xml"/><Relationship Id="rId146" Type="http://schemas.openxmlformats.org/officeDocument/2006/relationships/externalLink" Target="externalLinks/externalLink137.xml"/><Relationship Id="rId167" Type="http://schemas.openxmlformats.org/officeDocument/2006/relationships/externalLink" Target="externalLinks/externalLink158.xml"/><Relationship Id="rId7" Type="http://schemas.openxmlformats.org/officeDocument/2006/relationships/worksheet" Target="worksheets/sheet7.xml"/><Relationship Id="rId71" Type="http://schemas.openxmlformats.org/officeDocument/2006/relationships/externalLink" Target="externalLinks/externalLink62.xml"/><Relationship Id="rId92" Type="http://schemas.openxmlformats.org/officeDocument/2006/relationships/externalLink" Target="externalLinks/externalLink83.xml"/><Relationship Id="rId162" Type="http://schemas.openxmlformats.org/officeDocument/2006/relationships/externalLink" Target="externalLinks/externalLink153.xml"/><Relationship Id="rId2" Type="http://schemas.openxmlformats.org/officeDocument/2006/relationships/worksheet" Target="worksheets/sheet2.xml"/><Relationship Id="rId29" Type="http://schemas.openxmlformats.org/officeDocument/2006/relationships/externalLink" Target="externalLinks/externalLink20.xml"/><Relationship Id="rId24" Type="http://schemas.openxmlformats.org/officeDocument/2006/relationships/externalLink" Target="externalLinks/externalLink15.xml"/><Relationship Id="rId40" Type="http://schemas.openxmlformats.org/officeDocument/2006/relationships/externalLink" Target="externalLinks/externalLink31.xml"/><Relationship Id="rId45" Type="http://schemas.openxmlformats.org/officeDocument/2006/relationships/externalLink" Target="externalLinks/externalLink36.xml"/><Relationship Id="rId66" Type="http://schemas.openxmlformats.org/officeDocument/2006/relationships/externalLink" Target="externalLinks/externalLink57.xml"/><Relationship Id="rId87" Type="http://schemas.openxmlformats.org/officeDocument/2006/relationships/externalLink" Target="externalLinks/externalLink78.xml"/><Relationship Id="rId110" Type="http://schemas.openxmlformats.org/officeDocument/2006/relationships/externalLink" Target="externalLinks/externalLink101.xml"/><Relationship Id="rId115" Type="http://schemas.openxmlformats.org/officeDocument/2006/relationships/externalLink" Target="externalLinks/externalLink106.xml"/><Relationship Id="rId131" Type="http://schemas.openxmlformats.org/officeDocument/2006/relationships/externalLink" Target="externalLinks/externalLink122.xml"/><Relationship Id="rId136" Type="http://schemas.openxmlformats.org/officeDocument/2006/relationships/externalLink" Target="externalLinks/externalLink127.xml"/><Relationship Id="rId157" Type="http://schemas.openxmlformats.org/officeDocument/2006/relationships/externalLink" Target="externalLinks/externalLink148.xml"/><Relationship Id="rId61" Type="http://schemas.openxmlformats.org/officeDocument/2006/relationships/externalLink" Target="externalLinks/externalLink52.xml"/><Relationship Id="rId82" Type="http://schemas.openxmlformats.org/officeDocument/2006/relationships/externalLink" Target="externalLinks/externalLink73.xml"/><Relationship Id="rId152" Type="http://schemas.openxmlformats.org/officeDocument/2006/relationships/externalLink" Target="externalLinks/externalLink143.xml"/><Relationship Id="rId173" Type="http://schemas.openxmlformats.org/officeDocument/2006/relationships/calcChain" Target="calcChain.xml"/><Relationship Id="rId19" Type="http://schemas.openxmlformats.org/officeDocument/2006/relationships/externalLink" Target="externalLinks/externalLink10.xml"/><Relationship Id="rId14" Type="http://schemas.openxmlformats.org/officeDocument/2006/relationships/externalLink" Target="externalLinks/externalLink5.xml"/><Relationship Id="rId30" Type="http://schemas.openxmlformats.org/officeDocument/2006/relationships/externalLink" Target="externalLinks/externalLink21.xml"/><Relationship Id="rId35" Type="http://schemas.openxmlformats.org/officeDocument/2006/relationships/externalLink" Target="externalLinks/externalLink26.xml"/><Relationship Id="rId56" Type="http://schemas.openxmlformats.org/officeDocument/2006/relationships/externalLink" Target="externalLinks/externalLink47.xml"/><Relationship Id="rId77" Type="http://schemas.openxmlformats.org/officeDocument/2006/relationships/externalLink" Target="externalLinks/externalLink68.xml"/><Relationship Id="rId100" Type="http://schemas.openxmlformats.org/officeDocument/2006/relationships/externalLink" Target="externalLinks/externalLink91.xml"/><Relationship Id="rId105" Type="http://schemas.openxmlformats.org/officeDocument/2006/relationships/externalLink" Target="externalLinks/externalLink96.xml"/><Relationship Id="rId126" Type="http://schemas.openxmlformats.org/officeDocument/2006/relationships/externalLink" Target="externalLinks/externalLink117.xml"/><Relationship Id="rId147" Type="http://schemas.openxmlformats.org/officeDocument/2006/relationships/externalLink" Target="externalLinks/externalLink138.xml"/><Relationship Id="rId168" Type="http://schemas.openxmlformats.org/officeDocument/2006/relationships/externalLink" Target="externalLinks/externalLink159.xml"/><Relationship Id="rId8" Type="http://schemas.openxmlformats.org/officeDocument/2006/relationships/worksheet" Target="worksheets/sheet8.xml"/><Relationship Id="rId51" Type="http://schemas.openxmlformats.org/officeDocument/2006/relationships/externalLink" Target="externalLinks/externalLink42.xml"/><Relationship Id="rId72" Type="http://schemas.openxmlformats.org/officeDocument/2006/relationships/externalLink" Target="externalLinks/externalLink63.xml"/><Relationship Id="rId93" Type="http://schemas.openxmlformats.org/officeDocument/2006/relationships/externalLink" Target="externalLinks/externalLink84.xml"/><Relationship Id="rId98" Type="http://schemas.openxmlformats.org/officeDocument/2006/relationships/externalLink" Target="externalLinks/externalLink89.xml"/><Relationship Id="rId121" Type="http://schemas.openxmlformats.org/officeDocument/2006/relationships/externalLink" Target="externalLinks/externalLink112.xml"/><Relationship Id="rId142" Type="http://schemas.openxmlformats.org/officeDocument/2006/relationships/externalLink" Target="externalLinks/externalLink133.xml"/><Relationship Id="rId163" Type="http://schemas.openxmlformats.org/officeDocument/2006/relationships/externalLink" Target="externalLinks/externalLink154.xml"/><Relationship Id="rId3" Type="http://schemas.openxmlformats.org/officeDocument/2006/relationships/worksheet" Target="worksheets/sheet3.xml"/><Relationship Id="rId25" Type="http://schemas.openxmlformats.org/officeDocument/2006/relationships/externalLink" Target="externalLinks/externalLink16.xml"/><Relationship Id="rId46" Type="http://schemas.openxmlformats.org/officeDocument/2006/relationships/externalLink" Target="externalLinks/externalLink37.xml"/><Relationship Id="rId67" Type="http://schemas.openxmlformats.org/officeDocument/2006/relationships/externalLink" Target="externalLinks/externalLink58.xml"/><Relationship Id="rId116" Type="http://schemas.openxmlformats.org/officeDocument/2006/relationships/externalLink" Target="externalLinks/externalLink107.xml"/><Relationship Id="rId137" Type="http://schemas.openxmlformats.org/officeDocument/2006/relationships/externalLink" Target="externalLinks/externalLink128.xml"/><Relationship Id="rId158" Type="http://schemas.openxmlformats.org/officeDocument/2006/relationships/externalLink" Target="externalLinks/externalLink149.xml"/><Relationship Id="rId20" Type="http://schemas.openxmlformats.org/officeDocument/2006/relationships/externalLink" Target="externalLinks/externalLink11.xml"/><Relationship Id="rId41" Type="http://schemas.openxmlformats.org/officeDocument/2006/relationships/externalLink" Target="externalLinks/externalLink32.xml"/><Relationship Id="rId62" Type="http://schemas.openxmlformats.org/officeDocument/2006/relationships/externalLink" Target="externalLinks/externalLink53.xml"/><Relationship Id="rId83" Type="http://schemas.openxmlformats.org/officeDocument/2006/relationships/externalLink" Target="externalLinks/externalLink74.xml"/><Relationship Id="rId88" Type="http://schemas.openxmlformats.org/officeDocument/2006/relationships/externalLink" Target="externalLinks/externalLink79.xml"/><Relationship Id="rId111" Type="http://schemas.openxmlformats.org/officeDocument/2006/relationships/externalLink" Target="externalLinks/externalLink102.xml"/><Relationship Id="rId132" Type="http://schemas.openxmlformats.org/officeDocument/2006/relationships/externalLink" Target="externalLinks/externalLink123.xml"/><Relationship Id="rId153" Type="http://schemas.openxmlformats.org/officeDocument/2006/relationships/externalLink" Target="externalLinks/externalLink14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6.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G:\Users\pc\Downloads\smb:\Geetha\F\user\GMK\T4312-HIAL\BOQ\Public%20convenience%20building.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G:\R&amp;B(Telangana)\Courts\KP-08.2.2018%20FROM%20%20R&amp;B%20DEPTT\Road%20Estimate.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G:\Users\srinu\Desktop\Repairs\Jaggampeta%20Boys\educationa%20resource%20center\All%20Sections%202006\Civil\Subhash\SEWS%20Musthabad\SEWS%20bal.%20Ests\Rakesh2\MHP%20Daily.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G:\latest_files\sgry_5-6\BACKUP\madhav\nabard\LATEST_NABARD\Beerole%20est.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G:\MODEL%20SCHOOL%20KKT%2018.06.2014\DB%20files\Estts\PP_Jcl\FDR%20Estts\ModifiedFDR_RTRoad.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G:\Users\pc\Downloads\smb:\Geetha\F\Emer\emer_jonson\05.08.12_Construction%20Stage\Price%20Comp%20Nego\Structures\Rolly\nikkoshi\windows\TEMP\KOYO%25E6%258F%2590%25E5%2587%25BA%25E8%25A6%258B%25E7%25A9%258D%25E6%259B%25B8%20.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file:///G:\Users\SHIVA%20KUMAR%20GOUD\Downloads\SSR%20Item%20Rates%20(1).xlsx"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G:\Users\pc\Downloads\SSR%20Item%20Rates%20(1).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G:\Users\acer\Downloads\ICU%20100%20Beds%20at%20GH%20RE%2002.11.2022.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G:\Users\pc\Downloads\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G:\My%20Documents%20250806\New%20P-B%20Rd.16-25.2\Vallampatla%20-Tharigoppula.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G:\My%20Documents%20250806\New%20P-B%20Rd.16-25.2\Estimates\RIDF-XI\WARANGAL\RN%20road-05-06.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G:\Users\pc\Downloads\smb:\Geetha\F\PHILLIP\cebu-mactan\Siemens\BOQ-Siemens%20OEP.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G:\Users\pc\Downloads\smb:\Wabag\Tenders_IV\V11.769_DJB_Dwarka%2050%20MGD%20WTP\Engineering\Process\Yagnaprasad\YP_2\Transfer\Biopur%20Rev2.1_avg.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G:\Users\pc\Downloads\smb:\Geetha\F\Emer\emer_jonson\05.08.12_Construction%20Stage\Price%20Comp%20Nego\Structures\Hyderabad%20Airport%20(HIAL)\HIAL%20Nego%20Stage\HIAL%20Schedule%20of%20Rate%20(Conforming%20Tender)%20-%2031%20January%20'05\Sc"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G:\RAJU%20PR\2008-09%20BUILDINGS\HERITAGE%202008-09\SRIVARIMETTU%20-%20New\PMGSY-I%20BAL-04-05\Road%20from%206-0%20km%20of%20T01%20to%20Balwanthapur%20(Mal-5).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9.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Lead"/>
      <sheetName val="Materials"/>
      <sheetName val="Data "/>
      <sheetName val="Retaing"/>
      <sheetName val="Abstract(F6)"/>
      <sheetName val="Sheet1"/>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t_prsr"/>
      <sheetName val="id"/>
      <sheetName val="Fee Rate Summary"/>
      <sheetName val="EDWise"/>
      <sheetName val="Design"/>
      <sheetName val="HDPE"/>
      <sheetName val="pvc"/>
      <sheetName val="pvc_basic"/>
      <sheetName val="Specification report"/>
      <sheetName val="Rate Analysis"/>
      <sheetName val="GN_ST_10"/>
      <sheetName val="PRECAST lightconc_II"/>
      <sheetName val="BALAN1"/>
      <sheetName val="Voucher"/>
      <sheetName val="Common "/>
      <sheetName val="Usage"/>
      <sheetName val="wh"/>
      <sheetName val="DI"/>
      <sheetName val="Newabstract"/>
      <sheetName val="Specification"/>
      <sheetName val="DATA-BASE"/>
      <sheetName val="DATA-ABSTRACT"/>
      <sheetName val="C-data"/>
      <sheetName val="civ data"/>
      <sheetName val="TOP SLAB-beams"/>
      <sheetName val="SPT vs PHI"/>
      <sheetName val="Estimate"/>
      <sheetName val="Abs"/>
      <sheetName val="maya"/>
      <sheetName val="Main sheet"/>
      <sheetName val="ci"/>
      <sheetName val="civil-works"/>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hdpe_basic"/>
      <sheetName val="BLK3"/>
      <sheetName val="BLK2"/>
      <sheetName val="E &amp; R"/>
      <sheetName val="radar"/>
      <sheetName val="UG"/>
      <sheetName val="Road Detail Est."/>
      <sheetName val="Lead2021-22"/>
      <sheetName val="Lead (Final)"/>
      <sheetName val="m"/>
      <sheetName val="data existing_do not delete"/>
      <sheetName val="CLEAR OVER FALL DROP"/>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Sheet2"/>
      <sheetName val="Sanction dump"/>
      <sheetName val="Sheet3"/>
      <sheetName val="clvrt_data"/>
      <sheetName val="other rates"/>
      <sheetName val="not req 3"/>
      <sheetName val="0000000000000"/>
      <sheetName val="HDPE-pipe-rates"/>
      <sheetName val="pvc-pipe-rates"/>
      <sheetName val="Iocount"/>
      <sheetName val="mas_hab"/>
      <sheetName val="c.d.abs.est."/>
      <sheetName val="Summary"/>
      <sheetName val="Labour &amp; Plant"/>
      <sheetName val="Prjt"/>
      <sheetName val="W.ESTIMATE"/>
      <sheetName val="Road FURNITURE"/>
      <sheetName val="Gen Abst"/>
      <sheetName val="quarry"/>
      <sheetName val="MTC-estimate"/>
      <sheetName val="Gen Abs"/>
      <sheetName val="hdpe-rates"/>
      <sheetName val="hdpe weights"/>
      <sheetName val="ssr-rates"/>
      <sheetName val="pvc-rates"/>
      <sheetName val="PVC weights"/>
      <sheetName val="Annex- 6 - Delinator"/>
      <sheetName val="boredetails"/>
      <sheetName val="l"/>
      <sheetName val="Lead statement"/>
      <sheetName val="Masonry"/>
      <sheetName val="Fill this out first..."/>
      <sheetName val="WS SSR"/>
      <sheetName val="capacity-ohsrs"/>
      <sheetName val="ANN I"/>
      <sheetName val="Boppudi data sheet "/>
      <sheetName val="PVC_dia"/>
      <sheetName val="Miscellaneous"/>
      <sheetName val="Road_All"/>
      <sheetName val="#REF"/>
      <sheetName val="Det Est"/>
      <sheetName val="estt"/>
      <sheetName val="lead chart"/>
      <sheetName val="3Shops_Abstract"/>
      <sheetName val="CivilSSR"/>
      <sheetName val="Det esti (2)"/>
      <sheetName val="white swan"/>
      <sheetName val="Black swan"/>
      <sheetName val="1"/>
      <sheetName val="windows"/>
      <sheetName val=" Doors flush &amp; Window"/>
      <sheetName val="Ele data "/>
      <sheetName val="Sanitary&amp;water supply DATA "/>
      <sheetName val="seing"/>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5"/>
      <sheetName val="Sheet18"/>
      <sheetName val="Sheet19"/>
      <sheetName val="Input Data"/>
      <sheetName val="data-WC"/>
      <sheetName val="Intro"/>
      <sheetName val="banilad"/>
      <sheetName val="Mactan"/>
      <sheetName val="Mandaue"/>
      <sheetName val="Valves"/>
      <sheetName val="MS Rates"/>
      <sheetName val="detail'02"/>
      <sheetName val="Municipal.Office "/>
      <sheetName val="11.Habitations"/>
      <sheetName val="Data_Bit_I"/>
      <sheetName val="2"/>
      <sheetName val="3"/>
      <sheetName val="4"/>
      <sheetName val="DATA-2005-06"/>
      <sheetName val="ewst"/>
      <sheetName val="Speci"/>
      <sheetName val="02"/>
      <sheetName val="03"/>
      <sheetName val="04"/>
      <sheetName val="05"/>
      <sheetName val="index"/>
      <sheetName val="PRELIM5"/>
      <sheetName val="Nspt-smp-final-ORIGINAL"/>
      <sheetName val="m1"/>
      <sheetName val="AV-HDPE"/>
      <sheetName val="Di_gate-HDPE"/>
      <sheetName val="DES"/>
      <sheetName val="CDdata_(2)7"/>
      <sheetName val="Data_4"/>
      <sheetName val="Plant_&amp;__Machinery1"/>
      <sheetName val="Bridge_Data_2005-061"/>
      <sheetName val="Fee_Rate_Summary1"/>
      <sheetName val="final_abstract1"/>
      <sheetName val="Specification_report1"/>
      <sheetName val="PRECAST_lightconc_II"/>
      <sheetName val="Rate_Analysis1"/>
      <sheetName val="SPT_vs_PHI"/>
      <sheetName val="Common_"/>
      <sheetName val="Main_sheet"/>
      <sheetName val="civ_data"/>
      <sheetName val="TOP_SLAB-beams"/>
      <sheetName val="_Brickwork_Manhole_"/>
      <sheetName val="_Estimate"/>
      <sheetName val="Material_"/>
      <sheetName val="Cem_Date"/>
      <sheetName val="Sanction_dump"/>
      <sheetName val="Road_data"/>
      <sheetName val="data_existing_do_not_delete"/>
      <sheetName val="CLEAR_OVER_FALL_DROP"/>
      <sheetName val="ABS_C_D_"/>
      <sheetName val="MRoad_data"/>
      <sheetName val="abs_road"/>
      <sheetName val="not_req_3"/>
      <sheetName val="road_detail_est_"/>
      <sheetName val="E_&amp;_R"/>
      <sheetName val="data_f8_btr"/>
      <sheetName val="aug,0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B1">
            <v>34</v>
          </cell>
        </row>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 val="Works"/>
      <sheetName val="Convey"/>
      <sheetName val="m"/>
      <sheetName val="BHANDUP"/>
      <sheetName val="AV-HDPE"/>
      <sheetName val="Di_gate-HDPE"/>
      <sheetName val="zone-8"/>
      <sheetName val="MHNO_LEV"/>
      <sheetName val="ewst"/>
      <sheetName val="abs road"/>
      <sheetName val="Bed Class"/>
      <sheetName val="Cd"/>
      <sheetName val="Data.F8.BTR"/>
      <sheetName val="HS final-2"/>
      <sheetName val="int-dia-hdpe"/>
      <sheetName val="int-dia-pvc"/>
      <sheetName val="Line"/>
      <sheetName val="BTR"/>
      <sheetName val="CRUST"/>
      <sheetName val="QDTS"/>
      <sheetName val="Rates"/>
      <sheetName val="Road data"/>
      <sheetName val="DATA-2005-06"/>
      <sheetName val="labour rates"/>
      <sheetName val="#REF"/>
      <sheetName val="wh_data_R"/>
      <sheetName val="hdpe weights"/>
      <sheetName val="PVC weights"/>
      <sheetName val="HS 1"/>
      <sheetName val="pumping main"/>
      <sheetName val="GM&amp;PM EST"/>
      <sheetName val="Civil Boq"/>
      <sheetName val="11.Habitations"/>
      <sheetName val="DATA-BASE"/>
      <sheetName val="DATA-ABSTRACT"/>
      <sheetName val="iocount"/>
      <sheetName val="lmp &amp; salse"/>
      <sheetName val="Publicbuilding"/>
      <sheetName val="Elect."/>
      <sheetName val="BOQ (2)"/>
      <sheetName val="1"/>
      <sheetName val="2"/>
      <sheetName val="3"/>
      <sheetName val="4"/>
      <sheetName val="Main sheet"/>
      <sheetName val="coverpage"/>
      <sheetName val="PVC_dia"/>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DISCOUNT"/>
      <sheetName val="maya"/>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Iocount"/>
      <sheetName val="DATA_PRG"/>
      <sheetName val="labour coeff"/>
      <sheetName val="detls"/>
      <sheetName val="Sheet5"/>
      <sheetName val="m"/>
      <sheetName val="Data.F8.BTR"/>
      <sheetName val="Cover"/>
      <sheetName val="R_Det"/>
      <sheetName val="Road data"/>
      <sheetName val="RMR"/>
      <sheetName val="HDPE-pipe-rates"/>
      <sheetName val="pvc-pipe-rates"/>
      <sheetName val="hdpe-rates"/>
      <sheetName val="pvc-rates"/>
      <sheetName val="segments-details"/>
      <sheetName val="BM-HOOP"/>
      <sheetName val="ssr-rates"/>
      <sheetName val="FORM7"/>
      <sheetName val="Global factors"/>
      <sheetName val="labour rates"/>
      <sheetName val="bundqty"/>
      <sheetName val="LOCAL RATES"/>
      <sheetName val="HS final-2"/>
      <sheetName val="index"/>
      <sheetName val="Levels"/>
      <sheetName val="abs road"/>
      <sheetName val="PUMP_DATA"/>
      <sheetName val="Work_sheet"/>
      <sheetName val="Detailed"/>
      <sheetName val="bom"/>
      <sheetName val="I-CO"/>
      <sheetName val="Intake"/>
      <sheetName val="Lead (Final)"/>
      <sheetName val="DMA1"/>
      <sheetName val="r"/>
      <sheetName val="v"/>
      <sheetName val="HS 30.04.2015.Final"/>
      <sheetName val="pumping main"/>
      <sheetName val="D2_CO"/>
      <sheetName val="Specification report"/>
      <sheetName val="Bridge Data 2005-06"/>
      <sheetName val="Common "/>
      <sheetName val="mlead"/>
      <sheetName val="C.D.Data (Morth)"/>
      <sheetName val="Rd.Data"/>
      <sheetName val="coverpage"/>
      <sheetName val="Wordsdata"/>
      <sheetName val="FR-_Buyouts1"/>
      <sheetName val="Imp-DD_Buyouts1"/>
      <sheetName val="Mp-team_1"/>
      <sheetName val="Sheet1_(2)"/>
      <sheetName val="sup_dat"/>
      <sheetName val="Plant_&amp;__Machinery"/>
      <sheetName val="hdpe_weights"/>
      <sheetName val="PVC_weights"/>
      <sheetName val="data existing_do not delete"/>
      <sheetName val="Trunk unpaved"/>
      <sheetName val="Bitumen trunk"/>
      <sheetName val="Feeder"/>
      <sheetName val="R99 etc"/>
      <sheetName val="0000000000000"/>
      <sheetName val="MRoad 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lant _  Machinery"/>
      <sheetName val="Chapt%r-2"/>
      <sheetName val="Plant_&amp;__Machinery"/>
      <sheetName val="Lead_statement"/>
      <sheetName val="Summary_of_Rates"/>
      <sheetName val="Basic_Approach"/>
      <sheetName val="Plant_&amp;__Machinery1"/>
      <sheetName val="Lead_statement1"/>
      <sheetName val="Summary_of_Rates1"/>
      <sheetName val="Basic_Approach1"/>
      <sheetName val="Lead"/>
      <sheetName val="m"/>
      <sheetName val="ewst"/>
      <sheetName val="v"/>
      <sheetName val="Plant_&amp;__Machinery2"/>
      <sheetName val="Lead_statement2"/>
      <sheetName val="Summary_of_Rates2"/>
      <sheetName val="Basic_Approach2"/>
      <sheetName val="Plant____Machinery"/>
      <sheetName val="leads"/>
      <sheetName val="Sheet1 (2)"/>
      <sheetName val="MRATES"/>
      <sheetName val="Common "/>
      <sheetName val="t_prsr"/>
      <sheetName val="wh"/>
      <sheetName val="Iocount"/>
      <sheetName val="HDPE-pipe-rates"/>
      <sheetName val="pvc-pipe-rates"/>
      <sheetName val="hdpe weights"/>
      <sheetName val="PVC weights"/>
      <sheetName val="Sheet5"/>
      <sheetName val="habs-list"/>
      <sheetName val="nodes"/>
      <sheetName val="Data"/>
      <sheetName val="RMR"/>
      <sheetName val="index"/>
      <sheetName val="r"/>
      <sheetName val="detls"/>
      <sheetName val="mlead"/>
      <sheetName val="int-Dia-hdpe"/>
      <sheetName val="int-Dia-pvc"/>
      <sheetName val="hdpe-rates"/>
      <sheetName val="pvc-rates"/>
      <sheetName val="Sheet3"/>
      <sheetName val="DATA_PRG"/>
      <sheetName val="ssr-rates"/>
      <sheetName val="Data.F8.BTR"/>
      <sheetName val="Plant 㫨  Machinery"/>
      <sheetName val="Plant_㫨__Machinery"/>
      <sheetName val="Plant_㫨__Machinery1"/>
      <sheetName val="Plant_㫨__Machinery2"/>
      <sheetName val="FORM7"/>
      <sheetName val="Specification report"/>
      <sheetName val="data existing_do not delete"/>
      <sheetName val="Road data"/>
      <sheetName val="IO LIST"/>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coverpage"/>
      <sheetName val="R_Det"/>
      <sheetName val="SSR 2014-15 Rates"/>
      <sheetName val="l"/>
      <sheetName val="PS1"/>
      <sheetName val="mas_hab"/>
      <sheetName val="Rates SSR 2008-09"/>
      <sheetName val="DATA-BASE"/>
      <sheetName val="DATA-ABSTRACT"/>
      <sheetName val="maya"/>
      <sheetName val="Publicbuilding"/>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covence16-17"/>
      <sheetName val="Alapadu"/>
      <sheetName val="Activity No (A) ( 12)  "/>
      <sheetName val="PRECAST lightconc-II"/>
      <sheetName val="Av.G Level"/>
      <sheetName val="Dn LF Sluice"/>
      <sheetName val="Nspt-smp-final-ORIGINAL"/>
      <sheetName val="Specification"/>
      <sheetName val="id"/>
      <sheetName val="Wordsdata"/>
      <sheetName val="INPUT SHEET"/>
      <sheetName val="RES-PLANNING"/>
      <sheetName val="Macro1"/>
      <sheetName val="0000000000000"/>
      <sheetName val="cert"/>
      <sheetName val="DISCOUNT"/>
      <sheetName val="FB - 1L"/>
      <sheetName val="Design"/>
      <sheetName val="Data 07-08 "/>
      <sheetName val="Indices"/>
      <sheetName val="Data base"/>
      <sheetName val="lable I"/>
      <sheetName val="Levels"/>
      <sheetName val="Masonry"/>
      <sheetName val="final abstract"/>
      <sheetName val="ew OG"/>
      <sheetName val="Revised rates(SSR 2015-16)"/>
      <sheetName val="MRoad data"/>
      <sheetName val="Pop"/>
      <sheetName val="GN-ST-10"/>
      <sheetName val="Road Detail Est."/>
      <sheetName val="abs road"/>
      <sheetName val="Process"/>
      <sheetName val="Abs"/>
      <sheetName val="Gates and Pergola Data"/>
      <sheetName val="Usage"/>
      <sheetName val="Data-ELSR"/>
      <sheetName val="Mortars"/>
      <sheetName val=" Data -Valves"/>
      <sheetName val="Cover"/>
      <sheetName val="Rates2"/>
      <sheetName val="Mp-team 1"/>
      <sheetName val="segments-details"/>
      <sheetName val="Detailed"/>
      <sheetName val="I-CO"/>
      <sheetName val="hdpe_basic"/>
      <sheetName val="pvc_basic"/>
      <sheetName val="BM-HOOP"/>
      <sheetName val="int-Dia"/>
      <sheetName val="economic PM"/>
      <sheetName val="L040"/>
      <sheetName val="PROCTOR"/>
      <sheetName val="SEGMENTS"/>
      <sheetName val="Cover sheet"/>
      <sheetName val="PM&amp;GM"/>
      <sheetName val="water-hammar-strenght"/>
      <sheetName val=" data sheet "/>
      <sheetName val="TOP SLAB-beams"/>
      <sheetName val="Ward areas"/>
      <sheetName val="labour rates"/>
      <sheetName val="CBL_OD"/>
      <sheetName val="ESTIMATE"/>
      <sheetName val="m1"/>
      <sheetName val="Spec"/>
      <sheetName val="2.0m  slab"/>
      <sheetName val="Rd.Det.Est"/>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wh_data_R"/>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boredetails"/>
      <sheetName val="Lead statement ss5"/>
      <sheetName val="doq-10"/>
      <sheetName val="2. WorkType"/>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_5wgdhabfinal00_01"/>
      <sheetName val="sectorwise"/>
      <sheetName val="Quarry"/>
      <sheetName val="Analysis"/>
      <sheetName val="1V800"/>
      <sheetName val="ABS.C.D."/>
      <sheetName val="DI gate-DI"/>
      <sheetName val="DIgate_PVC "/>
      <sheetName val="lead-st"/>
      <sheetName val="3405-2014"/>
      <sheetName val="3V 6mt "/>
      <sheetName val="Road dam"/>
      <sheetName val="3V 1000PC "/>
      <sheetName val="1V 3mt"/>
      <sheetName val="Sketch"/>
      <sheetName val="_x0000_A"/>
      <sheetName val=""/>
      <sheetName val="Line Road"/>
      <sheetName val="BTR"/>
      <sheetName val="GenAbst"/>
      <sheetName val="Rates"/>
      <sheetName val="(Road-Project)"/>
      <sheetName val="PVC_dia"/>
      <sheetName val="rdamdata"/>
      <sheetName val="Aug,02"/>
      <sheetName val="sup dat"/>
      <sheetName val="Hyd_Stmt"/>
      <sheetName val="Basement Budget"/>
      <sheetName val="A"/>
      <sheetName val="BALAN1"/>
      <sheetName val="STAFFSCHED "/>
      <sheetName val="GF Columns"/>
      <sheetName val="SLAB  DATA"/>
      <sheetName val="RAFT"/>
      <sheetName val="Suppl-data"/>
      <sheetName val="floor slab-RS2"/>
      <sheetName val="Inputs"/>
      <sheetName val="HP(9.200)"/>
      <sheetName val="Input"/>
      <sheetName val="kC"/>
      <sheetName val="prjt"/>
      <sheetName val="Hamlet_Data_2300"/>
      <sheetName val="KEOLARI"/>
      <sheetName val="Lead (Final)"/>
      <sheetName val="Analy"/>
      <sheetName val="Line"/>
      <sheetName val="Material "/>
      <sheetName val="labour &amp; Centering"/>
      <sheetName val="ABSTRACT"/>
      <sheetName val="(4)F-81 Exp.side"/>
      <sheetName val="New33KVSS_E3"/>
      <sheetName val="Prop aug of Ex 33KVSS_E3a"/>
      <sheetName val="FIRST"/>
      <sheetName val="NALA-LS"/>
      <sheetName val="X-BOX HYD"/>
      <sheetName val="X-TRAIL PIT DETAILS"/>
      <sheetName val="X-BLOCK LEVELS"/>
      <sheetName val="MACRO-BACK UP"/>
      <sheetName val="Side walls (earth)"/>
      <sheetName val="DREV"/>
      <sheetName val="CREV"/>
      <sheetName val="app2"/>
      <sheetName val="Leads 08-09"/>
      <sheetName val="QTY"/>
      <sheetName val="Rising Main"/>
      <sheetName val="Culverts"/>
      <sheetName val="Form_E6"/>
      <sheetName val="E8"/>
      <sheetName val="E11"/>
      <sheetName val="E6"/>
      <sheetName val="ELE "/>
      <sheetName val="QUOT_1"/>
      <sheetName val="stone"/>
      <sheetName val="ANGAN"/>
      <sheetName val="Rectangular Beam"/>
      <sheetName val="Scheme Area Details_Block__ C2"/>
      <sheetName val="SS TANK(HOMO)"/>
      <sheetName val="DATA SHEET"/>
      <sheetName val="data-WC"/>
      <sheetName val="GUNDLASAGAR"/>
      <sheetName val="C-data"/>
      <sheetName val="wh_data"/>
      <sheetName val="CPHEEO"/>
      <sheetName val="hfa_complete_report"/>
      <sheetName val="UDA-list"/>
      <sheetName val="inpro"/>
      <sheetName val="mdl"/>
      <sheetName val="comp"/>
      <sheetName val="road est"/>
      <sheetName val="PH Sanctioned"/>
      <sheetName val="Civil-works"/>
      <sheetName val="data sheet for 2014-15"/>
      <sheetName val="Sent NHO"/>
      <sheetName val="Letter"/>
      <sheetName val="Gen Abs (2)"/>
      <sheetName val="Samctioned eestimate"/>
      <sheetName val="working estimate"/>
      <sheetName val="Seiniorage Roads"/>
      <sheetName val="CS"/>
      <sheetName val="CS (2)"/>
      <sheetName val="total_demand"/>
      <sheetName val="Habcodes"/>
      <sheetName val="AV-HDPE"/>
      <sheetName val="Di_gate-HDPE"/>
      <sheetName val="Irrigation"/>
      <sheetName val="Plant_&amp;__Machinery8"/>
      <sheetName val="Lead_statement8"/>
      <sheetName val="Summary_of_Rates8"/>
      <sheetName val="Basic_Approach8"/>
      <sheetName val="Plant____Machinery5"/>
      <sheetName val="Sheet1_(2)4"/>
      <sheetName val="Common_4"/>
      <sheetName val="SSR_2014-15_Rates1"/>
      <sheetName val="hdpe_weights4"/>
      <sheetName val="PVC_weights4"/>
      <sheetName val="Specification_report1"/>
      <sheetName val="data_existing_do_not_delete1"/>
      <sheetName val="Road_data1"/>
      <sheetName val="Rates_SSR_2008-091"/>
      <sheetName val="Data_F8_BTR1"/>
      <sheetName val="Plant_㫨__Machinery4"/>
      <sheetName val="IO_LIST1"/>
      <sheetName val="G_R_P1"/>
      <sheetName val="PSC_REVISED1"/>
      <sheetName val="INPUT_SHEET1"/>
      <sheetName val="Data_base1"/>
      <sheetName val="Main_sheet1"/>
      <sheetName val="Bitumen_trunk1"/>
      <sheetName val="R99_etc1"/>
      <sheetName val="Trunk_unpaved1"/>
      <sheetName val="ew_OG"/>
      <sheetName val="Revised_rates(SSR_2015-16)"/>
      <sheetName val="MRoad_data"/>
      <sheetName val="Activity_No_(A)_(_12)__1"/>
      <sheetName val="Road_Detail_Est_"/>
      <sheetName val="PRECAST_lightconc-II1"/>
      <sheetName val="Av_G_Level1"/>
      <sheetName val="Dn_LF_Sluice1"/>
      <sheetName val="Data_07-08_"/>
      <sheetName val="abs_road"/>
      <sheetName val="FB_-_1L1"/>
      <sheetName val="final_abstract1"/>
      <sheetName val="lable_I1"/>
      <sheetName val="Cover_sheet"/>
      <sheetName val="Design_of_two-way_slab"/>
      <sheetName val="economic_PM"/>
      <sheetName val="Mp-team_1"/>
      <sheetName val="_data_sheet_"/>
      <sheetName val="TOP_SLAB-beams"/>
      <sheetName val="Ward_areas"/>
      <sheetName val="Gates_and_Pergola_Data"/>
      <sheetName val="labour_rates"/>
      <sheetName val="Data_rough"/>
      <sheetName val="pumping_main"/>
      <sheetName val="LABOUR_RATE"/>
      <sheetName val="Material_Rate"/>
      <sheetName val="Global_factors"/>
      <sheetName val="Lead_statement_ss5"/>
      <sheetName val="LOCAL_RATES"/>
      <sheetName val="_Data_-Valves"/>
      <sheetName val="2_0m__slab"/>
      <sheetName val="Road_work"/>
      <sheetName val="2__WorkType"/>
      <sheetName val="Rd_Det_Est"/>
      <sheetName val="Rate_Analysis"/>
      <sheetName val="bmrm_lead"/>
      <sheetName val="Pormalla_ccrd"/>
      <sheetName val="DI_gate-DI"/>
      <sheetName val="DIgate_PVC_"/>
      <sheetName val="Line_Road"/>
      <sheetName val="Gen_Abs"/>
      <sheetName val="other_rates"/>
      <sheetName val="floor_slab-RS2"/>
      <sheetName val="ABS_C_D_"/>
      <sheetName val="Staff_Acco_"/>
      <sheetName val="Annex-_6_-_Delinator"/>
      <sheetName val="3V_6mt_"/>
      <sheetName val="Road_dam"/>
      <sheetName val="3V_1000PC_"/>
      <sheetName val="1V_3mt"/>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row r="6">
          <cell r="G6">
            <v>4082</v>
          </cell>
        </row>
      </sheetData>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ow r="6">
          <cell r="G6">
            <v>4082</v>
          </cell>
        </row>
      </sheetData>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efreshError="1"/>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sheetData sheetId="92"/>
      <sheetData sheetId="93"/>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sheetData sheetId="129"/>
      <sheetData sheetId="130" refreshError="1"/>
      <sheetData sheetId="131" refreshError="1"/>
      <sheetData sheetId="132" refreshError="1"/>
      <sheetData sheetId="133"/>
      <sheetData sheetId="134"/>
      <sheetData sheetId="135"/>
      <sheetData sheetId="136" refreshError="1"/>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refreshError="1"/>
      <sheetData sheetId="444"/>
      <sheetData sheetId="445"/>
      <sheetData sheetId="446"/>
      <sheetData sheetId="447"/>
      <sheetData sheetId="448"/>
      <sheetData sheetId="449"/>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Sheet5"/>
      <sheetName val="Sheet1 (2)"/>
      <sheetName val="Lead"/>
      <sheetName val="Data"/>
      <sheetName val="int-Dia-hdpe"/>
      <sheetName val="habs-list"/>
      <sheetName val="int-Dia-pvc"/>
      <sheetName val="segments-details"/>
      <sheetName val="r"/>
      <sheetName val="leads"/>
      <sheetName val="v"/>
      <sheetName val="RAFT"/>
      <sheetName val="scour depth"/>
      <sheetName val="Data.F8.BTR"/>
      <sheetName val="Work_sheet"/>
      <sheetName val="SUMP1420KL@HW"/>
      <sheetName val="0000000000000"/>
      <sheetName val="cert"/>
      <sheetName val="NonSSR"/>
      <sheetName val="bundqty"/>
      <sheetName val="m"/>
      <sheetName val="Wordsdata"/>
      <sheetName val="FORM7"/>
      <sheetName val="ESTT"/>
      <sheetName val="Levels"/>
      <sheetName val="mlead"/>
      <sheetName val="Road data"/>
      <sheetName val="Road Detail Est."/>
      <sheetName val="MRATES"/>
      <sheetName val="RMR"/>
      <sheetName val="Specification"/>
      <sheetName val="Footings"/>
      <sheetName val="elect."/>
      <sheetName val="Rates"/>
      <sheetName val="Convey"/>
      <sheetName val="Common "/>
      <sheetName val=" General abs"/>
      <sheetName val="maya"/>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DREV"/>
      <sheetName val="CREV"/>
      <sheetName val="Lead statement"/>
      <sheetName val="data existing_do not delete"/>
      <sheetName val="3V 6mt "/>
      <sheetName val="Civil-works"/>
      <sheetName val="C-data"/>
      <sheetName val="1V800"/>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 val="labour &amp; Centering"/>
      <sheetName val="Material "/>
      <sheetName val="Av.G Level"/>
      <sheetName val="BTR"/>
      <sheetName val="Prjt"/>
      <sheetName val="kC"/>
      <sheetName val="ESTIMATE"/>
      <sheetName val="Activity No (A) ( 12)  "/>
      <sheetName val="PS1"/>
      <sheetName val="Leads 08-09"/>
      <sheetName val="BASE_ALL"/>
      <sheetName val="01-DATA INPUT"/>
      <sheetName val="CD Data"/>
      <sheetName val=" datas"/>
      <sheetName val="New33KVSS_E3"/>
      <sheetName val="Prop aug of Ex 33KVSS_E3a"/>
      <sheetName val="FIRST"/>
      <sheetName val="NALA-LS"/>
      <sheetName val="X-BOX HYD"/>
      <sheetName val="X-TRAIL PIT DETAILS"/>
      <sheetName val="X-BLOCK LEVELS"/>
      <sheetName val="MACRO-BACK UP"/>
      <sheetName val="Side walls (earth)"/>
      <sheetName val="Lead (Final)"/>
      <sheetName val="Detailed"/>
      <sheetName val="OverviewBarmer"/>
      <sheetName val="Culverts"/>
      <sheetName val="INPUT SHEET"/>
      <sheetName val="RES-PLANNING"/>
      <sheetName val="Macro1"/>
      <sheetName val="Pier Design(with offset)"/>
      <sheetName val="EDWise"/>
      <sheetName val="app2"/>
      <sheetName val="Sheet6"/>
      <sheetName val="(4)F-81 Exp.side"/>
      <sheetName val="stone"/>
      <sheetName val="Index"/>
      <sheetName val="bldg"/>
      <sheetName val="t_prsr"/>
      <sheetName val="wh"/>
      <sheetName val="GenAbst"/>
      <sheetName val="quarry"/>
      <sheetName val="Leads Entry"/>
      <sheetName val="PRECAST lightconc-II"/>
      <sheetName val="Sheet9"/>
      <sheetName val="hdpe-rates"/>
      <sheetName val="hdpe weights"/>
      <sheetName val="ssr-rates"/>
      <sheetName val="pvc-rates"/>
      <sheetName val="PVC weights"/>
      <sheetName val="MTC-estimate"/>
      <sheetName val="BALAN1"/>
      <sheetName val="Boq Block A"/>
      <sheetName val="BWSCPlt"/>
      <sheetName val="CI"/>
      <sheetName val="DI"/>
      <sheetName val="G.R.P"/>
      <sheetName val="HDPE"/>
      <sheetName val="PSC REVISED"/>
      <sheetName val="pvc"/>
      <sheetName val="concrete"/>
      <sheetName val="int-Dia"/>
      <sheetName val="Abs"/>
      <sheetName val="DISCOUNT"/>
      <sheetName val="Mortars"/>
      <sheetName val="Road data-TDR"/>
      <sheetName val="Plant_&amp;__Machinery2"/>
      <sheetName val="Summary_of_Rates2"/>
      <sheetName val="Basic_Approach2"/>
      <sheetName val="Sheet1_(2)2"/>
      <sheetName val="scour_depth1"/>
      <sheetName val="Road_data"/>
      <sheetName val="Data_F8_BTR1"/>
      <sheetName val="Road_Detail_Est_"/>
      <sheetName val="Data_base"/>
      <sheetName val="_General_abs"/>
      <sheetName val="IO_LIST"/>
      <sheetName val="Common_"/>
      <sheetName val="MRoad_data"/>
      <sheetName val="elect_"/>
      <sheetName val="Leads_Entry"/>
      <sheetName val="Main_sheet"/>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ESTIMATE"/>
      <sheetName val="RMR "/>
      <sheetName val="Data_Bit_I"/>
      <sheetName val="Mp-team 1"/>
      <sheetName val="Sheet9"/>
      <sheetName val="Lead"/>
      <sheetName val="RMR"/>
      <sheetName val="0000000000000"/>
      <sheetName val="Lead statement"/>
      <sheetName val="FF WRK"/>
      <sheetName val="Sheet1 (2)"/>
      <sheetName val="detls"/>
      <sheetName val="Lead-2014-15"/>
      <sheetName val="Specification"/>
      <sheetName val="sup dat"/>
      <sheetName val="Bridge Data 2005-06"/>
      <sheetName val="hdpe-rates"/>
      <sheetName val="hdpe weights"/>
      <sheetName val="ssr-rates"/>
      <sheetName val="pvc-rates"/>
      <sheetName val="PVC weights"/>
      <sheetName val="mlead"/>
      <sheetName val="abs road"/>
      <sheetName val="R_Det"/>
      <sheetName val="Road data"/>
      <sheetName val="Road Detail Est."/>
      <sheetName val="MRoad data"/>
      <sheetName val="labour &amp; Centering"/>
      <sheetName val="Specification report"/>
      <sheetName val="dBase"/>
      <sheetName val="work_sheet"/>
      <sheetName val="ABS"/>
      <sheetName val="Est_KB"/>
      <sheetName val="Sheet1"/>
      <sheetName val="Main sheet"/>
      <sheetName val="beam-reinft"/>
      <sheetName val="Sheet3"/>
      <sheetName val="Det.SC2"/>
      <sheetName val="maya"/>
      <sheetName val="labour-16-17"/>
      <sheetName val="Bitumen trunk"/>
      <sheetName val="Feeder"/>
      <sheetName val="R99 etc"/>
      <sheetName val="Trunk unpaved"/>
      <sheetName val="Lookup"/>
      <sheetName val="Rates SSR 2008-09"/>
      <sheetName val="PRECAST lightconc-II"/>
      <sheetName val="FORM7"/>
      <sheetName val="INPUT-SHEET"/>
      <sheetName val="other rates"/>
      <sheetName val="Levels"/>
      <sheetName val="DATA-BASE"/>
      <sheetName val="DATA-ABSTRACT"/>
      <sheetName val="Lead (Final)"/>
      <sheetName val="Data Road"/>
      <sheetName val="NonSSR"/>
      <sheetName val="Longitudinal"/>
      <sheetName val="m1"/>
      <sheetName val="l"/>
      <sheetName val="lead-st"/>
      <sheetName val="rdamdata"/>
      <sheetName val="p&amp;m"/>
      <sheetName val="Superstruc"/>
      <sheetName val="coverpage"/>
      <sheetName val="C.D.Abs.Est."/>
      <sheetName val="m"/>
      <sheetName val="SSR07-08"/>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59"/>
      <sheetName val="Data_Base"/>
      <sheetName val="Publicbuilding"/>
      <sheetName val="HDPE"/>
      <sheetName val="Sheet2"/>
      <sheetName val="C-data"/>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Main"/>
      <sheetName val="GN-ST-10"/>
      <sheetName val="slab"/>
      <sheetName val="Staff Acco."/>
      <sheetName val="OverviewBarmer"/>
      <sheetName val="id"/>
      <sheetName val="basdat-f"/>
      <sheetName val="Lead sheet"/>
      <sheetName val="lead charges"/>
      <sheetName val="Data.F8.BTR"/>
      <sheetName val="not req 3"/>
      <sheetName val="temp-SDData (2)"/>
      <sheetName val="Sheet5"/>
      <sheetName val="FB - 1L"/>
      <sheetName val="RTS memo"/>
      <sheetName val="BTR"/>
      <sheetName val="GenAbst"/>
      <sheetName val="Rates"/>
      <sheetName val="TS memo"/>
      <sheetName val="Lead Chat"/>
      <sheetName val="Rd.Det.Est"/>
      <sheetName val="Lead 2014-15"/>
      <sheetName val="Data base"/>
      <sheetName val="FIRST"/>
      <sheetName val="NALA-LS"/>
      <sheetName val="X-BOX HYD"/>
      <sheetName val="X-TRAIL PIT DETAILS"/>
      <sheetName val="X-BLOCK LEVELS"/>
      <sheetName val="MACRO-BACK UP"/>
      <sheetName val="Side walls (earth)"/>
      <sheetName val="Activity No (A) ( 12)  "/>
      <sheetName val="Culverts"/>
      <sheetName val="Material "/>
      <sheetName val="HDPE-pipe-rates"/>
      <sheetName val="pvc-pipe-rates"/>
      <sheetName val="SLAB DESIGN"/>
      <sheetName val="BASE_ALL"/>
      <sheetName val="Av.G Level"/>
      <sheetName val="Leads 08-09"/>
      <sheetName val="habs-list"/>
      <sheetName val="int-Dia"/>
      <sheetName val="nodes"/>
      <sheetName val="prjt"/>
      <sheetName val="Scheme Area Details_Block__ C2"/>
      <sheetName val="app2"/>
      <sheetName val="KEOLARI"/>
      <sheetName val="Hamlet_Data_2300"/>
      <sheetName val="ELE "/>
      <sheetName val="(4)F-81 Exp.side"/>
      <sheetName val="New33KVSS_E3"/>
      <sheetName val="Prop aug of Ex 33KVSS_E3a"/>
      <sheetName val="Sheet6"/>
      <sheetName val="SCHEMATIC-EX&amp;PR"/>
      <sheetName val="JACKWELL"/>
      <sheetName val="01-DATA INPUT"/>
      <sheetName val="INPUT SHEET"/>
      <sheetName val="RES-PLANNING"/>
      <sheetName val="Macro1"/>
      <sheetName val="Sheet11"/>
      <sheetName val="STAMT"/>
      <sheetName val="EST"/>
      <sheetName val="Estt"/>
      <sheetName val="QTY"/>
      <sheetName val="SUMP1420KL@HW"/>
      <sheetName val="Data-2010-11"/>
      <sheetName val="index"/>
      <sheetName val="int dia (2)"/>
      <sheetName val="DATA SHEET"/>
      <sheetName val="cert"/>
      <sheetName val="BWSCPlt"/>
      <sheetName val="CI"/>
      <sheetName val="DI"/>
      <sheetName val="G.R.P"/>
      <sheetName val="PSC REVISED"/>
      <sheetName val="pvc"/>
      <sheetName val="Mat"/>
      <sheetName val="pvc_basic"/>
      <sheetName val="Dormitory"/>
      <sheetName val="PVC_dia"/>
      <sheetName val="Process"/>
      <sheetName val="Boq Block A"/>
      <sheetName val="DATA-2005-06"/>
      <sheetName val="Design of two-way slab"/>
      <sheetName val="Sheet3-1"/>
      <sheetName val="DISCOUNT"/>
      <sheetName val="stone"/>
      <sheetName val="#REF"/>
      <sheetName val="dlvoid"/>
      <sheetName val="WT AVG LEAD"/>
      <sheetName val="Abstract-Civil"/>
      <sheetName val="Line"/>
      <sheetName val="road est"/>
      <sheetName val="t_prsr"/>
      <sheetName val="bundqty"/>
      <sheetName val="labour coef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Lead"/>
      <sheetName val="LEAD (old)"/>
      <sheetName val="HDPE-pipe-rates"/>
      <sheetName val="pvc-pipe-rates"/>
      <sheetName val="MRate"/>
      <sheetName val="Data_Bit_I"/>
      <sheetName val="hdpe-rates"/>
      <sheetName val="hdpe weights"/>
      <sheetName val="ssr-rates"/>
      <sheetName val="pvc-rates"/>
      <sheetName val="PVC weights"/>
      <sheetName val="Plant &amp;  Machinery"/>
      <sheetName val="Road data"/>
      <sheetName val="DATAS"/>
      <sheetName val="Iocount"/>
      <sheetName val="dBase"/>
      <sheetName val="labour-16-17"/>
      <sheetName val="Sheet3"/>
      <sheetName val="Lead-2014-15"/>
      <sheetName val="labour &amp; Centering"/>
      <sheetName val="RMR"/>
      <sheetName val="Bridge Data 2005-06"/>
      <sheetName val="Mp-team 1"/>
      <sheetName val="MRATES"/>
      <sheetName val="R_Det"/>
      <sheetName val="Road Detail Est."/>
      <sheetName val="Sheet1 (2)"/>
      <sheetName val="COLUMN"/>
      <sheetName val="Process"/>
      <sheetName val="m"/>
      <sheetName val="Publicbuilding"/>
      <sheetName val="Wordsdata"/>
      <sheetName val="Sheet5"/>
      <sheetName val="Det.SC2"/>
      <sheetName val="Summary"/>
      <sheetName val="Gates and Pergola Data"/>
      <sheetName val="abs road"/>
      <sheetName val="Lead statement"/>
      <sheetName val="Estimate "/>
      <sheetName val="lead-st"/>
      <sheetName val="GF SB Ok "/>
      <sheetName val="DISCOUNT"/>
      <sheetName val="0000000000000"/>
      <sheetName val="Sheet9"/>
      <sheetName val="lead charges"/>
      <sheetName val="r"/>
      <sheetName val="l"/>
      <sheetName val="Rates"/>
      <sheetName val="PS1"/>
      <sheetName val="Specification"/>
      <sheetName val="Levels"/>
      <sheetName val="Cover"/>
      <sheetName val="C-data"/>
      <sheetName val="INPUT SHEET"/>
      <sheetName val="RES-PLANNING"/>
      <sheetName val="Indices"/>
      <sheetName val="SUB-STN_Bld_Elec"/>
      <sheetName val="Secty_Bld_Elec"/>
      <sheetName val="G_Hostel-A_elec"/>
      <sheetName val="G_Hostel-B_elec"/>
      <sheetName val="K_&amp;_Dinning_elec"/>
      <sheetName val="F__Housing-III_&amp;_IV_elec)"/>
      <sheetName val="F__Housing-elec"/>
      <sheetName val="Principal_qtrs-_elec"/>
      <sheetName val="College_-_elec__"/>
      <sheetName val="El_Data"/>
      <sheetName val="Plant_&amp;__Machinery"/>
      <sheetName val="Bridge_Data_2005-06"/>
      <sheetName val="LEAD_(old)"/>
      <sheetName val="hdpe_weights"/>
      <sheetName val="PVC_weights"/>
      <sheetName val="Road_data"/>
      <sheetName val="Mp-team_1"/>
      <sheetName val="labour_&amp;_Centering"/>
      <sheetName val="GF_SB_Ok_"/>
      <sheetName val="Det_SC2"/>
      <sheetName val="Estimate_"/>
      <sheetName val="Nspt-smp-final-ORIGINAL"/>
      <sheetName val="m1"/>
      <sheetName val="beam-reinft"/>
      <sheetName val="Lead (Final)"/>
      <sheetName val="DATA-2005-06"/>
      <sheetName val="mas_hab"/>
      <sheetName val="Irrigation"/>
      <sheetName val="MRoad data"/>
      <sheetName val="Convey"/>
      <sheetName val="New33KVSS_E3"/>
      <sheetName val="Prop aug of Ex 33KVSS_E3a"/>
      <sheetName val="doq-10"/>
      <sheetName val="doq-9"/>
      <sheetName val="Detailed"/>
      <sheetName val="Global factors"/>
      <sheetName val="bundqt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Data"/>
      <sheetName val="drain rm data"/>
      <sheetName val="LOWEST RATES"/>
      <sheetName val="drain_rm_data"/>
      <sheetName val="LOWEST_RATES"/>
      <sheetName val="drain_rm_data1"/>
      <sheetName val="LOWEST_RATES1"/>
      <sheetName val="leads"/>
      <sheetName val="Labour"/>
      <sheetName val="Material"/>
      <sheetName val="Plant &amp;  Machinery"/>
      <sheetName val="Lookup"/>
      <sheetName val="drain_rm_data2"/>
      <sheetName val="LOWEST_RATES2"/>
      <sheetName val="Plant_&amp;__Machinery"/>
      <sheetName val="maya"/>
      <sheetName val="ESTIMATE"/>
      <sheetName val="abs road"/>
      <sheetName val="Road data"/>
      <sheetName val="0000000000000"/>
      <sheetName val="Data_Bit_I"/>
      <sheetName val="R_Det"/>
      <sheetName val="Sheet1 (2)"/>
      <sheetName val="Sheet1"/>
      <sheetName val="v"/>
      <sheetName val="mlead"/>
      <sheetName val="Plant 㫨  Machinery"/>
      <sheetName val="Plant_㫨__Machinery"/>
      <sheetName val="r"/>
      <sheetName val="sectorwise"/>
      <sheetName val="Pipe Areas"/>
      <sheetName val="banilad"/>
      <sheetName val="Quarry"/>
      <sheetName val="Elc.Stnd.Data-18-19-final "/>
      <sheetName val="Nspt-smp-final-ORIGINAL"/>
      <sheetName val="Design_abf"/>
      <sheetName val="Rates"/>
      <sheetName val="Av.G Level"/>
      <sheetName val="Sheet2"/>
      <sheetName val="Elc.Stnd.Data-17-18 "/>
      <sheetName val="MRATES"/>
      <sheetName val="drain_rm_data3"/>
      <sheetName val="LOWEST_RATES3"/>
      <sheetName val="Plant_&amp;__Machinery1"/>
      <sheetName val="abs_road"/>
      <sheetName val="Road_data"/>
      <sheetName val="Sheet1_(2)"/>
      <sheetName val="GROUND"/>
      <sheetName val="SECOND"/>
      <sheetName val="Data 07-08 "/>
      <sheetName val="Rate Analysis"/>
      <sheetName val="CD Data"/>
      <sheetName val="Convey"/>
      <sheetName val="m"/>
      <sheetName val="COVER"/>
      <sheetName val="HEAD"/>
      <sheetName val="Input"/>
      <sheetName val="Road Detail Est."/>
      <sheetName val="data existing_do not delete"/>
      <sheetName val="drain_rm_data4"/>
      <sheetName val="LOWEST_RATES4"/>
      <sheetName val="Plant_&amp;__Machinery2"/>
      <sheetName val="abs_road1"/>
      <sheetName val="Road_data1"/>
      <sheetName val="elect."/>
      <sheetName val="DETAILED  BOQ"/>
      <sheetName val="rdamdata"/>
      <sheetName val="lead-st"/>
      <sheetName val="Levels"/>
      <sheetName val="steel SF (slab-2)"/>
      <sheetName val="final abstract"/>
      <sheetName val="hdpe weights"/>
      <sheetName val="HS 1 BPT (2)all bpts"/>
      <sheetName val="Elc.Stnd.Data-18-19"/>
      <sheetName val="Sheet3"/>
      <sheetName val="nodes"/>
      <sheetName val="ssr-rates"/>
      <sheetName val="ww-march-02"/>
      <sheetName val="Flight-1"/>
      <sheetName val="Elc.Stnd.Data-17-18-final "/>
      <sheetName val="Cut Off Statement"/>
      <sheetName val="labour &amp; Centering"/>
      <sheetName val="GA"/>
      <sheetName val="LEAD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l"/>
      <sheetName val="Part-A"/>
      <sheetName val="coverpage"/>
      <sheetName val="habs-list"/>
      <sheetName val="int-Dia"/>
      <sheetName val="Lead 09-10"/>
      <sheetName val="detls"/>
      <sheetName val="Bitumen trunk"/>
      <sheetName val="Feeder"/>
      <sheetName val="R99 etc"/>
      <sheetName val="Trunk unpaved"/>
      <sheetName val="HDPE-pipe-rates"/>
      <sheetName val="pvc-pipe-rates"/>
      <sheetName val="DATA_PRG"/>
      <sheetName val="HS final-2"/>
      <sheetName val="FORM7"/>
      <sheetName val="Elc.data-20-21"/>
      <sheetName val="data- Civil"/>
      <sheetName val="2a.Est. Drainage System"/>
      <sheetName val="data- MS Gates &amp; Grills"/>
      <sheetName val="MS-Truss data"/>
      <sheetName val="SPT vs PHI"/>
      <sheetName val="Abs"/>
      <sheetName val="DATA-BASE"/>
      <sheetName val="DATA-ABSTRACT"/>
      <sheetName val="HS 30.04.2015.Final"/>
      <sheetName val="ID"/>
      <sheetName val="HDPE"/>
      <sheetName val="Sheet9"/>
      <sheetName val="HS 1"/>
      <sheetName val="zone-8"/>
      <sheetName val="MHNO_LEV"/>
      <sheetName val="ewst"/>
      <sheetName val="int-Dia-hdpe"/>
      <sheetName val="PVC"/>
      <sheetName val="Detailed"/>
      <sheetName val="Wordsdata"/>
      <sheetName val="segments-details"/>
      <sheetName val="int-Dia-pvc"/>
      <sheetName val="Sheet5"/>
      <sheetName val="Data o"/>
      <sheetName val="TS memo"/>
      <sheetName val="mlead "/>
      <sheetName val="data1"/>
      <sheetName val="dBase"/>
      <sheetName val="stone"/>
      <sheetName val="index"/>
      <sheetName val="narsib~1"/>
      <sheetName val="SUMP1420KL@HW"/>
      <sheetName val="PROCTOR"/>
      <sheetName val="Mp-team 1"/>
      <sheetName val="Staff Acco."/>
      <sheetName val="mas_hab"/>
      <sheetName val="3405-2014"/>
      <sheetName val="wh_data_R"/>
      <sheetName val="wh_data"/>
      <sheetName val="CPHEEO"/>
      <sheetName val="Iocount"/>
      <sheetName val="AoR Finishing"/>
      <sheetName val="PLAN_FEB97"/>
      <sheetName val="M.R.O"/>
      <sheetName val="INPUT SHEET"/>
      <sheetName val="RES-PLANNING"/>
      <sheetName val="Macro1"/>
      <sheetName val="Boq Block A"/>
      <sheetName val="BWSCPlt"/>
      <sheetName val="Legal Risk Analysis"/>
      <sheetName val="CI"/>
      <sheetName val="DI"/>
      <sheetName val="G.R.P"/>
      <sheetName val="PSC REVISED"/>
      <sheetName val="Rd.Det.Est"/>
      <sheetName val="data.f8.btr"/>
      <sheetName val="em"/>
      <sheetName val="DATA SHEET"/>
      <sheetName val="PVC weights"/>
      <sheetName val="Bridge Data 2005-06"/>
      <sheetName val="Challan"/>
      <sheetName val="t_prsr"/>
      <sheetName val="Executive Summary -Thermal"/>
      <sheetName val="Stationwise Thermal &amp; Hydel Gen"/>
      <sheetName val="TWELVE"/>
      <sheetName val="RAFT"/>
      <sheetName val="scour depth"/>
      <sheetName val="wh"/>
      <sheetName val="MRoad data"/>
      <sheetName val="C.D.Abs.Est."/>
      <sheetName val="lead charges"/>
      <sheetName val="C&amp;S monthwise"/>
      <sheetName val="General"/>
      <sheetName val="G F  (2)"/>
      <sheetName val="DISCOUNT"/>
      <sheetName val="C.D.Data (Morth)"/>
      <sheetName val="Data_Base"/>
      <sheetName val="Habcodes"/>
      <sheetName val="drain_rm_data5"/>
      <sheetName val="LOWEST_RATES5"/>
      <sheetName val="Plant_&amp;__Machinery3"/>
      <sheetName val="abs_road2"/>
      <sheetName val="Road_data2"/>
      <sheetName val="Sheet1_(2)2"/>
      <sheetName val="Plant_㫨__Machinery2"/>
      <sheetName val="Av_G_Level1"/>
      <sheetName val="Pipe_Areas1"/>
      <sheetName val="Elc_Stnd_Data-18-19-final_1"/>
      <sheetName val="Elc_Stnd_Data-17-18_1"/>
      <sheetName val="Road_Detail_Est_"/>
      <sheetName val="data_existing_do_not_delete"/>
      <sheetName val="Data_07-08_"/>
      <sheetName val="Rate_Analysis"/>
      <sheetName val="CD_Data1"/>
      <sheetName val="HS_1_BPT_(2)all_bpts"/>
      <sheetName val="hdpe_weights"/>
      <sheetName val="Elc_Stnd_Data-18-19"/>
      <sheetName val="labour_&amp;_Centering"/>
      <sheetName val="final_abstract"/>
      <sheetName val="Elc_Stnd_Data-17-18-final_"/>
      <sheetName val="Elc_data-20-21"/>
      <sheetName val="data-_Civil"/>
      <sheetName val="2a_Est__Drainage_System"/>
      <sheetName val="data-_MS_Gates_&amp;_Grills"/>
      <sheetName val="MS-Truss_data"/>
      <sheetName val="LEAD_STATEMENT"/>
      <sheetName val="elect_"/>
      <sheetName val="DETAILED__BOQ"/>
      <sheetName val="steel_SF_(slab-2)"/>
      <sheetName val="Cut_Off_Statement"/>
      <sheetName val="Road_data_PS"/>
      <sheetName val="HS_final-2"/>
      <sheetName val="AoR_Finishing"/>
      <sheetName val="Lead_09-10"/>
      <sheetName val="Bitumen_trunk"/>
      <sheetName val="R99_etc"/>
      <sheetName val="Trunk_unpaved"/>
      <sheetName val="M_R_O"/>
      <sheetName val="Data_o"/>
      <sheetName val="hdpe-rates"/>
      <sheetName val="pvc-rates"/>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PRECAST lightconc-II"/>
      <sheetName val="materials"/>
      <sheetName val="Data_Bit_I"/>
      <sheetName val="Lead(4380)"/>
      <sheetName val="leads"/>
      <sheetName val="Plant_&amp;__Machinery"/>
      <sheetName val="Summary_of_Rates"/>
      <sheetName val="Basic_Approach"/>
      <sheetName val="temp-SDData (2)"/>
      <sheetName val="OHSR Design"/>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 val="FORM7"/>
      <sheetName val="1) Volume - Calculation"/>
      <sheetName val="habs-list"/>
      <sheetName val="nodes"/>
      <sheetName val="Main sheet"/>
      <sheetName val="index"/>
      <sheetName val="MRATES"/>
      <sheetName val="Plant_&amp;__Machinery4"/>
      <sheetName val="Summary_of_Rates4"/>
      <sheetName val="Basic_Approach4"/>
      <sheetName val="hyperstatic"/>
      <sheetName val="r_det"/>
      <sheetName val="r"/>
      <sheetName val="Suppl-data"/>
      <sheetName val="quarry"/>
      <sheetName val="v"/>
      <sheetName val="OHSR_Design"/>
      <sheetName val="Levels"/>
      <sheetName val="Data-2010-11"/>
      <sheetName val="Mp-team 1"/>
      <sheetName val="id"/>
      <sheetName val="em"/>
      <sheetName val="C-data"/>
      <sheetName val="LEAD STATEMENT"/>
      <sheetName val="DATA SHEET"/>
      <sheetName val="Sheet5"/>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SPT vs PHI"/>
      <sheetName val="MRATES"/>
      <sheetName val="rdamdata"/>
      <sheetName val="bom"/>
      <sheetName val="Levels"/>
      <sheetName val="Labour"/>
      <sheetName val="Material"/>
      <sheetName val="Plant &amp;  Machinery"/>
      <sheetName val="GF SB Ok "/>
      <sheetName val="pvc_basic"/>
      <sheetName val="final abstract"/>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EDWise"/>
      <sheetName val="BHANDUP"/>
      <sheetName val="C-data"/>
      <sheetName val="Plant_&amp;__Machinery"/>
      <sheetName val="GF_SB_Ok_"/>
      <sheetName val="Lead_statement"/>
      <sheetName val="Data_F8_BTR"/>
      <sheetName val="Plant_&amp;__Machinery1"/>
      <sheetName val="GF_SB_Ok_1"/>
      <sheetName val="Lead_statement1"/>
      <sheetName val="Analysis"/>
      <sheetName val="Boq"/>
      <sheetName val="Design"/>
      <sheetName val="Main sheet"/>
      <sheetName val="data-WS &amp; Sanitary-18-19"/>
      <sheetName val="Usage "/>
      <sheetName val="abs_road"/>
      <sheetName val="road_est"/>
      <sheetName val="Road_data"/>
      <sheetName val="SPT_vs_PHI"/>
      <sheetName val="final_abstract"/>
      <sheetName val="Roadlist"/>
      <sheetName val="HDPE-pipe-rates"/>
      <sheetName val="pvc-pipe-rates"/>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abs road"/>
      <sheetName val="coverpage"/>
      <sheetName val="Road data"/>
      <sheetName val="Legal Risk Analysis"/>
      <sheetName val="elec-data"/>
      <sheetName val="DATA_PRG"/>
      <sheetName val="v"/>
      <sheetName val="r"/>
      <sheetName val="Data 07-08 "/>
      <sheetName val="Iocount"/>
      <sheetName val="Sheet1"/>
      <sheetName val="lead-st"/>
      <sheetName val="rdamdata"/>
      <sheetName val="Data_Bit_I"/>
      <sheetName val="p&amp;m"/>
      <sheetName val="Boq - Flats"/>
      <sheetName val="GEN-ABS Del"/>
      <sheetName val="Bitumen trunk"/>
      <sheetName val="Feeder"/>
      <sheetName val="R99 etc"/>
      <sheetName val="Trunk unpaved"/>
      <sheetName val="Data_Base"/>
      <sheetName val=" datas"/>
      <sheetName val="mas_hab"/>
      <sheetName val="Rates"/>
      <sheetName val="Plant_&amp;__Machinery"/>
      <sheetName val="Legal_Risk_Analysis"/>
      <sheetName val="Data_07-08_"/>
      <sheetName val="abs_road"/>
      <sheetName val="Road_data"/>
      <sheetName val="Lead-2014-15"/>
      <sheetName val="ssr-rates"/>
      <sheetName val="0000000000000"/>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RMR"/>
      <sheetName val="elec-data"/>
      <sheetName val="Legal Risk Analysis"/>
      <sheetName val="Input"/>
      <sheetName val="Rates SSR 2008-09"/>
      <sheetName val="abs road"/>
      <sheetName val="R_Det"/>
      <sheetName val="Road data"/>
      <sheetName val="mas_hab"/>
      <sheetName val="MRATES"/>
      <sheetName val="Sheet3"/>
      <sheetName val="data existing_do not delete"/>
      <sheetName val="Labour"/>
      <sheetName val="Data 07-08 "/>
      <sheetName val="Data_Bit_I"/>
      <sheetName val="p&amp;m"/>
      <sheetName val="Specification"/>
      <sheetName val="lead statement"/>
      <sheetName val="hdpe-rates"/>
      <sheetName val="hdpe weights"/>
      <sheetName val="ssr-rates"/>
      <sheetName val="pvc-rates"/>
      <sheetName val="PVC weights"/>
      <sheetName val="Plant_&amp;__Machinery"/>
      <sheetName val="Legal_Risk_Analysis"/>
      <sheetName val="0000000000000"/>
      <sheetName val="Sheet1"/>
      <sheetName val="Nspt-smp-final-ORIGINAL"/>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Legal Risk Analysis"/>
      <sheetName val="MRATES"/>
      <sheetName val="m"/>
      <sheetName val="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 val="Headings"/>
      <sheetName val="LEAD.2014-15 West"/>
      <sheetName val="Sheet1"/>
      <sheetName val="habs-list"/>
      <sheetName val="nod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ad statement"/>
      <sheetName val="Legal Risk Analysis"/>
      <sheetName val="Rates"/>
      <sheetName val="Labour _ Plant"/>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 val="Mp-team 1"/>
      <sheetName val="Data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m"/>
      <sheetName val="detl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Sheet3"/>
      <sheetName val="Rates SSR 2008-09"/>
      <sheetName val="leads"/>
      <sheetName val="Levels"/>
      <sheetName val="mas_hab"/>
      <sheetName val="MRATES"/>
      <sheetName val="Road data"/>
      <sheetName val="Lead"/>
      <sheetName val="Material"/>
      <sheetName val="Plant &amp;  Machinery"/>
      <sheetName val="SSR 2014-15 Rates"/>
      <sheetName val="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refreshError="1"/>
      <sheetData sheetId="34"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Levels"/>
      <sheetName val="Rates SSR 2008-09"/>
      <sheetName val="RMR"/>
      <sheetName val="Material"/>
      <sheetName val="Plant &amp;  Machinery"/>
      <sheetName val="GEN-ABS Del"/>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 val="Data 07-08 "/>
      <sheetName val="pvc-pipe-rates"/>
      <sheetName val="Lookup"/>
      <sheetName val="Lead  RATES"/>
      <sheetName val="DATA_P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heet3"/>
      <sheetName val="Specification"/>
      <sheetName val="Leads"/>
      <sheetName val="maya"/>
      <sheetName val="l"/>
      <sheetName val="Road data"/>
      <sheetName val="MRATES"/>
      <sheetName val="Lead  RATES"/>
      <sheetName val="Lead statement"/>
      <sheetName val="DATA"/>
      <sheetName val="sectorwise"/>
      <sheetName val="coverpage"/>
      <sheetName val="Usage"/>
      <sheetName val="mas_hab"/>
      <sheetName val="ESTIMATE"/>
      <sheetName val="t_prsr"/>
      <sheetName val="wh"/>
      <sheetName val="detls"/>
      <sheetName val="GF SB Ok "/>
      <sheetName val="m1"/>
      <sheetName val="Labour"/>
      <sheetName val="sch"/>
      <sheetName val="Lead"/>
      <sheetName val="Levels_(2)"/>
      <sheetName val="Levels_(2)1"/>
      <sheetName val="Rates SSR 2008-09"/>
      <sheetName val="cover (2)"/>
      <sheetName val="Sheet2"/>
      <sheetName val="hdpe-rates"/>
      <sheetName val="hdpe weights"/>
      <sheetName val="ssr-rates"/>
      <sheetName val="pvc-rates"/>
      <sheetName val="PVC weights"/>
      <sheetName val="Data_Bit_I"/>
      <sheetName val="Nspt-smp-final-ORIGINAL"/>
      <sheetName val="Timeshee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Bridge Data 2005-06"/>
      <sheetName val="EDWise"/>
      <sheetName val="DATA-BASE"/>
      <sheetName val="DATA-ABSTRACT"/>
      <sheetName val="MS Rates"/>
      <sheetName val="Valves"/>
      <sheetName val="GEN-ABS Del"/>
      <sheetName val="p&amp;m"/>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COVER"/>
      <sheetName val="hdpe_basic"/>
      <sheetName val="pvc_basic"/>
      <sheetName val="int-Dia"/>
      <sheetName val="Motor Data"/>
      <sheetName val="wh_data_R"/>
      <sheetName val="wh_data"/>
      <sheetName val="CPHEEO"/>
      <sheetName val="Input"/>
      <sheetName val="DATA_PRG"/>
      <sheetName val="conc-foot-gradeslab"/>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Lead 09-10"/>
      <sheetName val="Longitudinal"/>
      <sheetName val="pile rec(N Max tr)"/>
      <sheetName val="Data base"/>
      <sheetName val="소상 &quot;1&quot;"/>
      <sheetName val="Improvements"/>
      <sheetName val="Detailed"/>
      <sheetName val="mlead"/>
      <sheetName val="ABS"/>
      <sheetName val="Masonry"/>
      <sheetName val="Sheet1"/>
      <sheetName val="Variables_x"/>
      <sheetName val="Load Details-220kV"/>
      <sheetName val="BOQ - Plng"/>
      <sheetName val="C-Mat"/>
      <sheetName val="Concrete_D."/>
      <sheetName val="Line"/>
      <sheetName val=" datas"/>
      <sheetName val="labour &amp; Centering"/>
      <sheetName val="Material "/>
      <sheetName val="BTR"/>
      <sheetName val="PVC_dia"/>
      <sheetName val="PS1"/>
      <sheetName val="CD Data"/>
      <sheetName val="Rectangular Beam"/>
      <sheetName val="quarry"/>
      <sheetName val="C-data"/>
      <sheetName val="Lead (Final)"/>
      <sheetName val="Sheet11"/>
      <sheetName val="prjt"/>
      <sheetName val="Hamlet_Data_2300"/>
      <sheetName val="Leads 08-09"/>
      <sheetName val="Av.G Level"/>
      <sheetName val="Stability Abutment"/>
      <sheetName val="03-HYDRAULIC"/>
      <sheetName val="(4)F-81 Exp.side"/>
      <sheetName val="BASE_ALL"/>
      <sheetName val="Sheet5"/>
      <sheetName val="kC"/>
      <sheetName val="Culverts"/>
      <sheetName val="INPUT SHEET"/>
      <sheetName val="RES-PLANNING"/>
      <sheetName val="0+655"/>
      <sheetName val="Labour &amp; Plant"/>
      <sheetName val="nodes"/>
      <sheetName val="(1)FILL FIRST"/>
      <sheetName val="Data_Base"/>
      <sheetName val="Economic RisingMain  Ph-I"/>
      <sheetName val="labour coeff"/>
      <sheetName val="rdamdata"/>
      <sheetName val="lead-st"/>
      <sheetName val="0000000000000"/>
      <sheetName val="DISCOUNT"/>
      <sheetName val="Global factors"/>
      <sheetName val="Iocount"/>
      <sheetName val="BASIC RATES"/>
      <sheetName val="MRoad data"/>
      <sheetName val="Letter"/>
      <sheetName val="water-hammar-strenght"/>
      <sheetName val="Summary"/>
      <sheetName val="Conv. 13-14"/>
      <sheetName val="sand"/>
      <sheetName val="stone"/>
      <sheetName val="Design"/>
      <sheetName val="Dormitory"/>
      <sheetName val="ABST SANITARY"/>
      <sheetName val="ABST CIVIL"/>
      <sheetName val="PROG_DATA"/>
      <sheetName val="Bitumen trunk"/>
      <sheetName val="Feeder"/>
      <sheetName val="R99 etc"/>
      <sheetName val="Trunk unpaved"/>
      <sheetName val="data "/>
      <sheetName val="BUILDING ITEMS"/>
      <sheetName val="ewst"/>
      <sheetName val="Lead (2)"/>
      <sheetName val="80-100 (P)"/>
      <sheetName val="Sheet03"/>
      <sheetName val="A 3.7"/>
      <sheetName val="Ag LF"/>
      <sheetName val="SubAnlysis"/>
      <sheetName val="Lookup"/>
      <sheetName val="#REF"/>
      <sheetName val="Work_sheet"/>
      <sheetName val="Pipe data"/>
      <sheetName val="1"/>
      <sheetName val="Data-ELSR"/>
      <sheetName val="Mat. rates"/>
      <sheetName val="Levels_(2)7"/>
      <sheetName val="Plant_&amp;__Machinery4"/>
      <sheetName val="Road_data4"/>
      <sheetName val="Lead__RATES4"/>
      <sheetName val="Lead_statement4"/>
      <sheetName val="GF_SB_Ok_4"/>
      <sheetName val="Rates_SSR_2008-091"/>
      <sheetName val="hdpe_weights1"/>
      <sheetName val="PVC_weights1"/>
      <sheetName val="cover_(2)1"/>
      <sheetName val="Data_Road_Rev1"/>
      <sheetName val="GEN-ABS_Del1"/>
      <sheetName val="MS_Rates1"/>
      <sheetName val="Bridge_Data_2005-061"/>
      <sheetName val="temp-SDData_(2)"/>
      <sheetName val="estimate_1"/>
      <sheetName val="Common_1"/>
      <sheetName val="data_existing_do_not_delete1"/>
      <sheetName val="Data_07-08_"/>
      <sheetName val="Lead_09-10"/>
      <sheetName val="Road_Detail_Est_"/>
      <sheetName val="Motor_Data"/>
      <sheetName val="DI_PIPE"/>
      <sheetName val="RUBBER_GASKETS"/>
      <sheetName val="Data_F8_BTR"/>
      <sheetName val="abs_road"/>
      <sheetName val="M_R_O"/>
      <sheetName val="labour_&amp;_Hire-20-21"/>
      <sheetName val="sup_dat"/>
      <sheetName val="BOQ_-_Plng"/>
      <sheetName val="Gen_Abs_"/>
      <sheetName val="BASIC_RATES"/>
      <sheetName val="MRoad_data"/>
      <sheetName val="Lead_statement_ss5"/>
      <sheetName val="소상_&quot;1&quot;"/>
      <sheetName val="pile_rec(N_Max_tr)"/>
      <sheetName val="Lead-2014-15"/>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refreshError="1"/>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sheetData sheetId="300"/>
      <sheetData sheetId="30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Data"/>
      <sheetName val="0000000000000"/>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 val="Valves"/>
      <sheetName val="MS Rates"/>
      <sheetName val="MRATES"/>
      <sheetName val="Nspt-smp-final-ORIGINAL"/>
      <sheetName val="DATA_PRG__NO_SEIG1"/>
      <sheetName val="Specification_report1"/>
      <sheetName val="Lead_statement"/>
      <sheetName val="Common_"/>
      <sheetName val="DATA_PRG__NO_SEIG2"/>
      <sheetName val="Specification_report2"/>
      <sheetName val="Lead_statement1"/>
      <sheetName val="Common_1"/>
      <sheetName val="Material"/>
      <sheetName val="Plant &amp;  Machinery"/>
      <sheetName val="Boq"/>
      <sheetName val="Main sheet"/>
      <sheetName val="Usage "/>
      <sheetName val="Boq_(Main_Building)"/>
      <sheetName val="EST"/>
      <sheetName val="Mp-team 1"/>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sheetData sheetId="56" refreshError="1"/>
      <sheetData sheetId="57" refreshError="1"/>
      <sheetData sheetId="58" refreshError="1"/>
      <sheetData sheetId="59" refreshError="1"/>
      <sheetData sheetId="60" refreshError="1"/>
      <sheetData sheetId="61"/>
      <sheetData sheetId="62"/>
      <sheetData sheetId="63"/>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Data_Bit_I"/>
      <sheetName val="id"/>
      <sheetName val="C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PVC_dia"/>
      <sheetName val="Data_Base"/>
      <sheetName val="Factory_rates"/>
      <sheetName val="DATA-BASE"/>
      <sheetName val="Plant_&amp;__Machinery"/>
      <sheetName val="v"/>
      <sheetName val="DATA-ABSTRACT"/>
      <sheetName val="Bridge Data 2005-06"/>
      <sheetName val="sup dat"/>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Input"/>
      <sheetName val="c.d.abs.est."/>
      <sheetName val="c.d.data (morth)"/>
      <sheetName val="rd.det.est"/>
      <sheetName val="rd.data"/>
      <sheetName val="mlead "/>
      <sheetName val="Gen Abs"/>
      <sheetName val="Conveayance charges"/>
      <sheetName val="Conveyance"/>
      <sheetName val="Hire"/>
      <sheetName val="ewst"/>
      <sheetName val="index"/>
      <sheetName val="Rate"/>
      <sheetName val="leads-11-12"/>
      <sheetName val="cert"/>
      <sheetName val="cover (2)"/>
      <sheetName val="data-WC"/>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EDWise"/>
      <sheetName val="Proj info- dump1"/>
      <sheetName val="PR-houdump"/>
      <sheetName val="PRICE BID"/>
      <sheetName val="leads-c"/>
      <sheetName val="annexture-g1"/>
      <sheetName val="A 3.7"/>
      <sheetName val="basic-data"/>
      <sheetName val="mem-property"/>
      <sheetName val="wh_data_R"/>
      <sheetName val="F8"/>
      <sheetName val="labour &amp; Centering"/>
      <sheetName val="Material "/>
      <sheetName val="Lead (Final)"/>
      <sheetName val="Rectangular Beam"/>
      <sheetName val="Analy"/>
      <sheetName val=" datas"/>
      <sheetName val="Stability Abutment"/>
      <sheetName val="03-HYDRAULIC"/>
      <sheetName val="PS1"/>
      <sheetName val="Estt"/>
      <sheetName val="SLAB DESIGN"/>
      <sheetName val="Labour &amp; Plant"/>
      <sheetName val="BASE_ALL"/>
      <sheetName val="Data base"/>
      <sheetName val="Design of two-way slab"/>
      <sheetName val="Sheet11"/>
      <sheetName val="1-Pop Proj"/>
      <sheetName val="Rising Main"/>
      <sheetName val="ANGAN"/>
      <sheetName val="(4)F-81 Exp.side"/>
      <sheetName val="ABSTRACT"/>
      <sheetName val="Culverts"/>
      <sheetName val="Activity No (A) ( 12)  "/>
      <sheetName val="Hamlet_Data_2300"/>
      <sheetName val="prjt"/>
      <sheetName val="BTR (2)"/>
      <sheetName val="User input"/>
      <sheetName val="Leads 05-06"/>
      <sheetName val="Improvements"/>
      <sheetName val="11.Habitations"/>
      <sheetName val="Staff Acco."/>
      <sheetName val="Sketch"/>
      <sheetName val="#REF"/>
      <sheetName val="Dn LF Sluice"/>
      <sheetName val="DATA-2005-06"/>
      <sheetName val="Main sheet"/>
      <sheetName val="Newabstract"/>
      <sheetName val="Data Road Rev"/>
      <sheetName val="Supplier"/>
      <sheetName val="VCH-SLC"/>
      <sheetName val="FINAL_LEAD1"/>
      <sheetName val="BLOCK-A (MEA.SHEET)"/>
      <sheetName val="Sheet3-1"/>
      <sheetName val="DOC-Register"/>
      <sheetName val="CT"/>
      <sheetName val="PT"/>
      <sheetName val="Road data-TDR"/>
      <sheetName val="TS memo"/>
      <sheetName val="PMAY DATA 2016-17"/>
      <sheetName val="Final Status as on 15.09.2021"/>
      <sheetName val="12"/>
      <sheetName val=" Targets Homes site"/>
      <sheetName val="Habcodes"/>
      <sheetName val="VIWSCo1"/>
      <sheetName val="Intro"/>
      <sheetName val="calc"/>
      <sheetName val="MATERIALS"/>
      <sheetName val="ANALYSIS"/>
      <sheetName val="mtc esti"/>
      <sheetName val="RD4"/>
      <sheetName val="labour &amp; Hire-20-21"/>
      <sheetName val="Mat. rates"/>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sectorwise"/>
      <sheetName val="RMR"/>
      <sheetName val="r"/>
      <sheetName val="l"/>
      <sheetName val="Lead  RATES"/>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Road data"/>
      <sheetName val="mlead"/>
      <sheetName val="abs road"/>
      <sheetName val="R_Det"/>
      <sheetName val="Input"/>
      <sheetName val="Labour"/>
      <sheetName val="detls"/>
      <sheetName val="Lookup"/>
      <sheetName val="Cover"/>
      <sheetName val="HDPE"/>
      <sheetName val="DI"/>
      <sheetName val="pvc"/>
      <sheetName val="Boq"/>
      <sheetName val="TBAL9697 -group wise  sdpl"/>
      <sheetName val="BTR"/>
      <sheetName val="pvc-pipe-rates"/>
      <sheetName val="Sheet3"/>
      <sheetName val="General"/>
      <sheetName val="lable I"/>
      <sheetName val="LEAD 18-19"/>
      <sheetName val="Labour &amp; Machinery"/>
      <sheetName val="Gradings"/>
      <sheetName val="Bitumen"/>
      <sheetName val="id"/>
      <sheetName val="2V_3M_SLAB_(2)"/>
      <sheetName val="Rates_SSR_2008-09"/>
      <sheetName val="Lead_statement"/>
      <sheetName val="Lead__RATES"/>
      <sheetName val="Plant_&amp;__Machinery"/>
      <sheetName val="hdpe weights"/>
      <sheetName val="PVC weights"/>
      <sheetName val="M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Design"/>
      <sheetName val="conc-foot-gradeslab"/>
      <sheetName val="Plant &amp;  Machinery"/>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Plant &amp;  Machinery"/>
      <sheetName val="Labour"/>
      <sheetName val="Design"/>
      <sheetName val="conc-foot-gradeslab"/>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SECOND"/>
      <sheetName val="leads"/>
      <sheetName val="Sheet9"/>
      <sheetName val="p&amp;m"/>
      <sheetName val="Basement Budget"/>
      <sheetName val="Protection-wall"/>
      <sheetName val="mlead"/>
      <sheetName val="DATA_PRG"/>
      <sheetName val="hdpe-rates"/>
      <sheetName val="hdpe weights"/>
      <sheetName val="pvc-rates"/>
      <sheetName val="PVC weights"/>
      <sheetName val="habs-list"/>
      <sheetName val="detls"/>
      <sheetName val="Mp-team 1"/>
      <sheetName val="dBase"/>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 val="LEAD"/>
      <sheetName val="pvc-pipe-rates"/>
      <sheetName val="Plant &amp;  Machinery"/>
      <sheetName val="Labour"/>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pvc-pipe-rates"/>
      <sheetName val="Lead"/>
      <sheetName val="Lead statement"/>
      <sheetName val="r"/>
      <sheetName val="l"/>
      <sheetName val="nodes"/>
      <sheetName val="Publicbuilding"/>
      <sheetName val="sch"/>
      <sheetName val="detls"/>
      <sheetName val="0000000000000"/>
      <sheetName val="MRATES"/>
      <sheetName val="Mortars"/>
      <sheetName val="Boq"/>
      <sheetName val="p&amp;m"/>
      <sheetName val="Boq - Flats"/>
      <sheetName val="m"/>
      <sheetName val="Iocount"/>
      <sheetName val="Levels"/>
      <sheetName val="t_prsr"/>
      <sheetName val="wh"/>
      <sheetName val="Data-Road "/>
      <sheetName val="other rates"/>
      <sheetName val="Hire"/>
      <sheetName val="Leads Entry"/>
      <sheetName val="SubAnalysi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DI PIPE"/>
      <sheetName val="RUBBER GASKETS"/>
      <sheetName val="MANHOLE"/>
      <sheetName val="Lead statement ss5"/>
      <sheetName val="Road Detail Est."/>
      <sheetName val="JAWAHAR-hyd-original"/>
      <sheetName val="not req 3"/>
      <sheetName val="Main sheet"/>
      <sheetName val="New33KVSS_E3"/>
      <sheetName val="Prop aug of Ex 33KVSS_E3a"/>
      <sheetName val="Lead  RATES"/>
      <sheetName val="Specification"/>
      <sheetName val="v"/>
      <sheetName val="sectorwise"/>
      <sheetName val="MRoad data"/>
      <sheetName val="Sheet1 (2)"/>
      <sheetName val="b asic rates"/>
      <sheetName val="Lead_statement"/>
      <sheetName val="Boq_-_Flats"/>
      <sheetName val="Data-Road_"/>
      <sheetName val="other_rates"/>
      <sheetName val="R_Det"/>
      <sheetName val="Database"/>
      <sheetName val="SCHEDULE"/>
      <sheetName val="schedule nos"/>
      <sheetName val="PVC_dia"/>
      <sheetName val="Leads"/>
      <sheetName val="ESTIMATE"/>
      <sheetName val="C-data"/>
      <sheetName val="table"/>
      <sheetName val="quarry"/>
      <sheetName val="conc-foot-gradeslab"/>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Material"/>
      <sheetName val="LEAD"/>
      <sheetName val="m"/>
      <sheetName val="sand"/>
      <sheetName val="PVC_dia"/>
      <sheetName val="stone"/>
      <sheetName val="index"/>
      <sheetName val="economic PM"/>
      <sheetName val="nodes"/>
      <sheetName val="t_prsr"/>
      <sheetName val="wh"/>
      <sheetName val="Lead statement"/>
      <sheetName val="Publicbuilding"/>
      <sheetName val="data-WC"/>
      <sheetName val="Data_Base"/>
      <sheetName val="GA"/>
      <sheetName val="Specification"/>
      <sheetName val="Rates SSR 2008-09"/>
      <sheetName val="Sheet3"/>
      <sheetName val="design"/>
      <sheetName val="SubAnalysis"/>
      <sheetName val="maya"/>
      <sheetName val="p&amp;m"/>
      <sheetName val="DATA-ABSTRACT"/>
      <sheetName val="id"/>
      <sheetName val="RMR"/>
      <sheetName val="Mortars"/>
      <sheetName val="MRATES"/>
      <sheetName val="Boq"/>
      <sheetName val="Data-Road "/>
      <sheetName val="other rates"/>
      <sheetName val="Hire"/>
      <sheetName val="Data_Bit_I"/>
      <sheetName val="sectorwise"/>
      <sheetName val="RCC,Ret. Wall"/>
      <sheetName val="Road Detail Est."/>
      <sheetName val="detls"/>
      <sheetName val="m lead"/>
      <sheetName val="Leads Entry"/>
      <sheetName val="Sheet1 (2)"/>
      <sheetName val="pipe-est_(13habs)-bypass-Glsr1"/>
      <sheetName val="specification_report1"/>
      <sheetName val="sup_dat"/>
      <sheetName val="Plant_&amp;__Machinery"/>
      <sheetName val="Road_data"/>
      <sheetName val="data_existing_do_not_delete"/>
      <sheetName val="conc-foot-gradeslab"/>
      <sheetName val="Sheet2"/>
      <sheetName val="Cover"/>
      <sheetName val="RateAnalysis"/>
      <sheetName val="Data_"/>
      <sheetName val="bASICDATA"/>
      <sheetName val="REL"/>
      <sheetName val="JAWAHAR-hyd-original"/>
      <sheetName val="Sheet1"/>
      <sheetName val="RATES"/>
      <sheetName val="abs road"/>
      <sheetName val="coverpage"/>
      <sheetName val="General"/>
      <sheetName val="Boq - Flats"/>
      <sheetName val="Det. AV road "/>
      <sheetName val="R_Det"/>
      <sheetName val="mp-team 1"/>
      <sheetName val="Hydraulic Design (Pipe)"/>
      <sheetName val="concrete"/>
      <sheetName val="v"/>
      <sheetName val="temp-SDData (2)"/>
      <sheetName val="mas_hab"/>
      <sheetName val="Contract Night Staff"/>
      <sheetName val="Contract Day Staff"/>
      <sheetName val="Day Shift"/>
      <sheetName val="Night Shift"/>
      <sheetName val="AOR"/>
      <sheetName val="DISCOUNT"/>
      <sheetName val="dBase"/>
      <sheetName val="ESTIMATE"/>
      <sheetName val="hdpe-rates"/>
      <sheetName val="hdpe weights"/>
      <sheetName val="ssr-rates"/>
      <sheetName val="pvc-rates"/>
      <sheetName val="PVC weights"/>
      <sheetName val="Footings"/>
      <sheetName val="Lookup"/>
      <sheetName val="GF SB Ok "/>
      <sheetName val="BWSCPlt"/>
      <sheetName val="Legal Risk Analysis"/>
      <sheetName val="Staff Acco."/>
      <sheetName val="CI"/>
      <sheetName val="DI"/>
      <sheetName val="G.R.P"/>
      <sheetName val="HDPE"/>
      <sheetName val="PSC REVISED"/>
      <sheetName val="pvc"/>
      <sheetName val="mlead"/>
      <sheetName val="Lead  RATES"/>
      <sheetName val="C.D.Abs.Est."/>
      <sheetName val="segments-details"/>
      <sheetName val="DATA_PRG"/>
      <sheetName val="habs-list"/>
      <sheetName val="int-Dia-hdpe"/>
      <sheetName val="int-Dia-pvc"/>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final abstract"/>
      <sheetName val="Lead"/>
      <sheetName val="steel SF (slab-2)"/>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Bed Fall"/>
      <sheetName val="Title"/>
      <sheetName val="Ventway Calculations"/>
      <sheetName val="data_existing_do_not_delete"/>
      <sheetName val="Plant_&amp;__Machinery"/>
      <sheetName val="abs_road"/>
      <sheetName val="Road_data"/>
      <sheetName val="Work_sheet"/>
      <sheetName val="BWSCPlt"/>
      <sheetName val="CI"/>
      <sheetName val="G.R.P"/>
      <sheetName val="PSC REVISED"/>
      <sheetName val="m"/>
      <sheetName val="v"/>
      <sheetName val="0000000000000"/>
      <sheetName val="habs-list"/>
      <sheetName val="nodes"/>
      <sheetName val="Aug,02"/>
      <sheetName val="SSR 2016-17 Rates"/>
      <sheetName val="analysis"/>
      <sheetName val="MTC-estimate"/>
      <sheetName val="other rates"/>
      <sheetName val="GROUND FLOOR"/>
      <sheetName val="leads"/>
      <sheetName val="Specification report"/>
      <sheetName val="maya"/>
      <sheetName val="Sheet1"/>
      <sheetName val="Usage"/>
      <sheetName val="General"/>
      <sheetName val="Material"/>
      <sheetName val="Boq"/>
      <sheetName val="GF SB Ok "/>
      <sheetName val="Labour"/>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rdamdata"/>
      <sheetName val="lead-st"/>
      <sheetName val="DATA_PRG"/>
      <sheetName val="sand"/>
      <sheetName val="stone"/>
      <sheetName val="DATA"/>
      <sheetName val="data existing_do not delete"/>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wordsdata"/>
      <sheetName val="pvc_basic"/>
      <sheetName val="Road data-TDR"/>
      <sheetName val="MRoad data"/>
      <sheetName val="Cover"/>
      <sheetName val="hdpe-rates"/>
      <sheetName val="pvc-rates"/>
      <sheetName val="DL CAL"/>
      <sheetName val="ROADS"/>
      <sheetName val="p&amp;m"/>
      <sheetName val="Rate Analysis"/>
      <sheetName val="hdpe_basic"/>
      <sheetName val="_5wgdhabfinal00_01"/>
      <sheetName val="water-hammar-strenght"/>
      <sheetName val="ANAL-PIPE LINE"/>
      <sheetName val="Quarry"/>
      <sheetName val="RMR"/>
      <sheetName val="Line"/>
      <sheetName val="BTR"/>
      <sheetName val="CRUST"/>
      <sheetName val="QDTS"/>
      <sheetName val="Rates"/>
      <sheetName val="C.D.Abs.Est."/>
      <sheetName val="Data_Base"/>
      <sheetName val="clvrt_data"/>
      <sheetName val="l"/>
      <sheetName val="t_prsr"/>
      <sheetName val="detls"/>
      <sheetName val="0000000000000"/>
      <sheetName val="not req 3"/>
      <sheetName val="Data rough"/>
      <sheetName val="Rate"/>
      <sheetName val="1-Pop Proj"/>
      <sheetName val="int-Dia-pvc"/>
      <sheetName val="pvc-pipe-rates"/>
      <sheetName val="Levels"/>
      <sheetName val="R_Det"/>
      <sheetName val="DATA-2005-06"/>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HDPE-pipe-rates"/>
      <sheetName val="C-data"/>
      <sheetName val="mlead"/>
      <sheetName val="Abs_CD_2"/>
      <sheetName val="coverpage"/>
      <sheetName val="road est"/>
      <sheetName val="ECV"/>
      <sheetName val="int-dia-hdpe"/>
      <sheetName val="Estt"/>
      <sheetName val="Lead statement"/>
      <sheetName val="Gen_Abs"/>
      <sheetName val="FORM7"/>
      <sheetName val="civ data"/>
      <sheetName val="MTC-estimate"/>
      <sheetName val="PUMP_DATA"/>
      <sheetName val="Sorted"/>
      <sheetName val="HS final-2"/>
      <sheetName val="Data.F8.BTR"/>
      <sheetName val="Specification report"/>
      <sheetName val="Works"/>
      <sheetName val="Data-2011-12"/>
      <sheetName val="PRELIM5"/>
      <sheetName val="Analy"/>
      <sheetName val="Prjt"/>
      <sheetName val="CH-8"/>
      <sheetName val="JACKWELL"/>
      <sheetName val="EDWise"/>
      <sheetName val="DESBAST"/>
      <sheetName val="SEW4"/>
      <sheetName val="Chamber on BW "/>
      <sheetName val="abs_CWrising"/>
      <sheetName val="abs-ph"/>
      <sheetName val="abs_sum&amp;cwr"/>
      <sheetName val="cons_sq_I"/>
      <sheetName val="const_stat_exp_pipe"/>
      <sheetName val="(1)FILL FIRST"/>
      <sheetName val="(2)PROGRESIV EXP."/>
      <sheetName val="(4)F-81 Exp.side"/>
      <sheetName val="(3)F-81 RECV."/>
      <sheetName val="Feeder"/>
      <sheetName val="R99 etc"/>
      <sheetName val="Trunk unpaved"/>
      <sheetName val="VIP03"/>
      <sheetName val="VIP_02"/>
      <sheetName val="abs_wirefencin"/>
      <sheetName val="abs_cartage_material"/>
      <sheetName val="state-protect"/>
      <sheetName val="detal_gravit"/>
      <sheetName val="RCC_clear"/>
      <sheetName val="abstra_quarter"/>
      <sheetName val="detail_room"/>
      <sheetName val="unit_barbedwire"/>
      <sheetName val="weight_pipe"/>
      <sheetName val="BASE_ALL"/>
      <sheetName val="final abstract"/>
      <sheetName val="72"/>
      <sheetName val="Schedule &quot;B&quot;"/>
      <sheetName val="FIRST"/>
      <sheetName val="Ene"/>
      <sheetName val="CODE BOOK REFERENCE"/>
      <sheetName val="Eg-2"/>
      <sheetName val="Eg-1"/>
      <sheetName val="Eg-3"/>
      <sheetName val="Eg-4"/>
      <sheetName val="Specification"/>
      <sheetName val="Plant_&amp;__Machinery"/>
      <sheetName val="data_existing_do_not_delete"/>
      <sheetName val="hdpe_weights"/>
      <sheetName val="PVC_weights"/>
      <sheetName val="Road_data"/>
      <sheetName val="Road_data-TDR"/>
      <sheetName val="MRoad_data"/>
      <sheetName val="Lead_statement"/>
      <sheetName val="DL_CAL"/>
      <sheetName val="Plant_&amp;__Machinery1"/>
      <sheetName val="data_existing_do_not_delete1"/>
      <sheetName val="hdpe_weights1"/>
      <sheetName val="PVC_weights1"/>
      <sheetName val="Road_data1"/>
      <sheetName val="Road_data-TDR1"/>
      <sheetName val="MRoad_data1"/>
      <sheetName val="Lead_statement1"/>
      <sheetName val="Elect."/>
      <sheetName val="id"/>
      <sheetName val="wh"/>
      <sheetName val="Global factors"/>
      <sheetName val="Boq"/>
      <sheetName val="TBAL9697 -group wise  sdpl"/>
      <sheetName val="Bill-12"/>
      <sheetName val="1"/>
      <sheetName val="2"/>
      <sheetName val="3"/>
      <sheetName val="4"/>
      <sheetName val="Newabstract"/>
      <sheetName val="AC"/>
      <sheetName val="AV_AC"/>
      <sheetName val="di_Gate_AC"/>
      <sheetName val="Digate-BWSCP-MS"/>
      <sheetName val="DI_gate_di"/>
      <sheetName val="DIgate_PVC"/>
      <sheetName val="MS "/>
      <sheetName val="ANAL-PIPE_LINE"/>
      <sheetName val="1-Pop_Proj"/>
      <sheetName val="C_D_Abs_Est_"/>
      <sheetName val="not_req_3"/>
      <sheetName val="G_R_P"/>
      <sheetName val="PSC_REVISED"/>
      <sheetName val="Data_rough"/>
      <sheetName val="DI_gate-DI"/>
      <sheetName val="DIgate_PVC_"/>
      <sheetName val="labour_rates"/>
      <sheetName val="abs_road"/>
      <sheetName val="GM&amp;PM_WE1_EST"/>
      <sheetName val="airvalve-AC_PN_1_60"/>
      <sheetName val="AV_GRP_ms_bwsc"/>
      <sheetName val="Soft-sluice-AC,GRP_PN_1_6"/>
      <sheetName val="DI_sluice_valve"/>
      <sheetName val="Common_"/>
      <sheetName val="Bitumen_trunk"/>
      <sheetName val="road_est"/>
      <sheetName val="Rate_Analysis"/>
      <sheetName val="other rates"/>
      <sheetName val="Data_Renuals"/>
      <sheetName val="SPT vs PHI"/>
      <sheetName val="DISCOUNT"/>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sheetData sheetId="205"/>
      <sheetData sheetId="206"/>
      <sheetData sheetId="207"/>
      <sheetData sheetId="208"/>
      <sheetData sheetId="209"/>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WATER-HAMMER"/>
      <sheetName val="t_prsr"/>
      <sheetName val="Bill_amt_qty_cc_1"/>
      <sheetName val="WORK DONE"/>
      <sheetName val="data"/>
      <sheetName val="wh"/>
      <sheetName val="Data.F8.BTR"/>
      <sheetName val="sand"/>
      <sheetName val="stone"/>
      <sheetName val="index"/>
      <sheetName val="R_Det"/>
      <sheetName val="Labour"/>
      <sheetName val="Material"/>
      <sheetName val="Plant &amp;  Machinery"/>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OPD-Civil"/>
      <sheetName val="id"/>
      <sheetName val="m1"/>
      <sheetName val="Input"/>
      <sheetName val="HYDERAULIC STATMENT OHBR"/>
      <sheetName val="Abstract"/>
      <sheetName val="REcast Comperative"/>
      <sheetName val="RECAST RATES"/>
      <sheetName val="2017 OHSR DI -1 RC EST"/>
      <sheetName val="HH RC EST (2)"/>
      <sheetName val="leads"/>
      <sheetName val="Sheet5"/>
      <sheetName val="Specification"/>
      <sheetName val="Data o"/>
      <sheetName val="Main sheet"/>
      <sheetName val="Lead statement"/>
      <sheetName val="v"/>
      <sheetName val="Rate_Analysis"/>
      <sheetName val="Levels"/>
      <sheetName val="CD Data"/>
      <sheetName val="office"/>
      <sheetName val="data- Sewer -Final"/>
      <sheetName val="Mortars"/>
      <sheetName val="Sheet1"/>
      <sheetName val="int-Dia-pvc"/>
      <sheetName val="r"/>
      <sheetName val="l"/>
      <sheetName val="RMR"/>
      <sheetName val="GA"/>
      <sheetName val="Cul_detail"/>
      <sheetName val="BTR (2)"/>
      <sheetName val="Conveyance"/>
      <sheetName val="pop"/>
      <sheetName val="TOP SLAB-beams"/>
      <sheetName val="MRATE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LEAD (2)"/>
      <sheetName val="HDPE"/>
      <sheetName val="habs-list"/>
      <sheetName val="nodes"/>
      <sheetName val="DATA_PRG"/>
      <sheetName val="Rate"/>
      <sheetName val="Cd"/>
      <sheetName val="Cs"/>
      <sheetName val="CPIPE"/>
      <sheetName val="THK"/>
      <sheetName val="CPIPE 1"/>
      <sheetName val="economic PM"/>
      <sheetName val="Input &amp; Calculations"/>
      <sheetName val="coverpage"/>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General"/>
      <sheetName val="WE CIVIL"/>
      <sheetName val="Steel Go 94"/>
      <sheetName val="Rates-1"/>
      <sheetName val="Summary"/>
      <sheetName val="quarry"/>
      <sheetName val="hdpe_basic"/>
      <sheetName val="DI"/>
      <sheetName val="GA (NABH)-Sklm (2)"/>
      <sheetName val="Gnl_Abstrct"/>
      <sheetName val="data existing_do not delete"/>
      <sheetName val="p&amp;m"/>
      <sheetName val="water-hammar-strenght"/>
      <sheetName val="DATA-ABSTRACT"/>
      <sheetName val="CLEAR OVER FALL DROP"/>
      <sheetName val="_5wgdhabfinal00_01"/>
      <sheetName val="zone-2"/>
      <sheetName val="Data rough"/>
      <sheetName val="I-CO"/>
      <sheetName val="rdamdata"/>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Sorted"/>
      <sheetName val="data-WC"/>
      <sheetName val="Cover Page"/>
      <sheetName val="lead-st"/>
      <sheetName val="Bitumen trunk"/>
      <sheetName val="Feeder"/>
      <sheetName val="R99 etc"/>
      <sheetName val="Trunk unpaved"/>
      <sheetName val="FORM7"/>
      <sheetName val="RA-markate"/>
      <sheetName val="Rising Main"/>
      <sheetName val="AV-HDPE"/>
      <sheetName val="Di_gate-HDPE"/>
      <sheetName val="New33KVSS_E3"/>
      <sheetName val="Prop aug of Ex 33KVSS_E3a"/>
      <sheetName val="3BPA00132-5-3 W plan HVPNL"/>
      <sheetName val="Format-5"/>
      <sheetName val="HYDRAULICS"/>
      <sheetName val="bs BP 04 SA"/>
      <sheetName val="Sheet11"/>
      <sheetName val="ord-lost_98&amp;99"/>
      <sheetName val="1"/>
      <sheetName val="REVENUES &amp; BS"/>
      <sheetName val="ABUT MASTER"/>
      <sheetName val="SLAB DESIGN"/>
      <sheetName val="Labour &amp; Plant"/>
      <sheetName val="Ag LF"/>
      <sheetName val="Sheet03"/>
      <sheetName val="Sheet3-1"/>
      <sheetName val="Executive Summary -Thermal"/>
      <sheetName val="Stationwise Thermal &amp; Hydel Gen"/>
      <sheetName val="TWELVE"/>
      <sheetName val="HT-INTROD"/>
      <sheetName val="IV(R)"/>
      <sheetName val="IR Jwell"/>
      <sheetName val="Cross Drainage Works"/>
      <sheetName val="BASE_ALL"/>
      <sheetName val="labour &amp; Centering"/>
      <sheetName val="Road Detail Est."/>
      <sheetName val="EST"/>
      <sheetName val="abs road"/>
      <sheetName val="Material "/>
      <sheetName val=" datas"/>
      <sheetName val="Rates"/>
      <sheetName val="EST- Laxmidevipally"/>
      <sheetName val="FIRST"/>
      <sheetName val="Lead (Final)"/>
      <sheetName val="kC"/>
      <sheetName val="Av.G Level"/>
      <sheetName val="Data base"/>
      <sheetName val="BTR"/>
      <sheetName val="EDWise"/>
      <sheetName val="1-Pop Proj"/>
      <sheetName val="hydralic"/>
      <sheetName val="Rectangular Beam"/>
      <sheetName val="DETAILED"/>
      <sheetName val="bldg"/>
      <sheetName val="Anicut-abstract"/>
      <sheetName val="PS1"/>
      <sheetName val="Project Management Main"/>
      <sheetName val="conc-foot-gradeslab"/>
      <sheetName val="horizontal"/>
      <sheetName val="LEAD-c"/>
      <sheetName val="other rates-C"/>
      <sheetName val="Hydraulic Design (Pipe)"/>
      <sheetName val="TELs"/>
      <sheetName val="Dormitory"/>
      <sheetName val="ABS"/>
      <sheetName val="Boq"/>
      <sheetName val="Boq - Flats"/>
      <sheetName val="Results"/>
      <sheetName val="PLGroupings"/>
      <sheetName val="Field Values"/>
      <sheetName val="DATA SHEET"/>
      <sheetName val="Global factors"/>
      <sheetName val="sectorwise"/>
      <sheetName val="Line"/>
      <sheetName val="OGL"/>
      <sheetName val="Qty Cist 10000-100000 Litres"/>
      <sheetName val="F8-LABOUR"/>
      <sheetName val="M.R.1"/>
      <sheetName val="Cover sheet"/>
      <sheetName val="prjt"/>
      <sheetName val="11.habitations"/>
      <sheetName val="D2_CO"/>
      <sheetName val="elec-data"/>
    </sheetNames>
    <sheetDataSet>
      <sheetData sheetId="0">
        <row r="26">
          <cell r="A26">
            <v>63</v>
          </cell>
        </row>
      </sheetData>
      <sheetData sheetId="1"/>
      <sheetData sheetId="2"/>
      <sheetData sheetId="3"/>
      <sheetData sheetId="4"/>
      <sheetData sheetId="5">
        <row r="26">
          <cell r="A26">
            <v>63</v>
          </cell>
        </row>
      </sheetData>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v"/>
      <sheetName val="r"/>
      <sheetName val="GA"/>
      <sheetName val="PH 6x"/>
      <sheetName val="Labour"/>
      <sheetName val="sand"/>
      <sheetName val="stone"/>
      <sheetName val="index"/>
      <sheetName val="pvc-pipe-rates"/>
      <sheetName val="Sheet2"/>
      <sheetName val="l"/>
      <sheetName val="Lead"/>
      <sheetName val="Material"/>
      <sheetName val="Plant &amp;  Machinery"/>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R_Det"/>
      <sheetName val="m1"/>
      <sheetName val="Levels"/>
      <sheetName val="ESTIMATE"/>
      <sheetName val="Data_"/>
      <sheetName val="other rates"/>
      <sheetName val="Iocount"/>
      <sheetName val="Lead statement"/>
      <sheetName val="Data o"/>
      <sheetName val="ssr-rates"/>
      <sheetName val="Main sheet"/>
      <sheetName val="Nspt-smp-final-ORIGINAL"/>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PRICE BID"/>
      <sheetName val="LEAD-c"/>
      <sheetName val="other rates-C"/>
      <sheetName val="DISCHARGE"/>
      <sheetName val="bASICDATA"/>
      <sheetName val="Data-Road "/>
      <sheetName val="DATA-CD "/>
      <sheetName val="CD Data"/>
      <sheetName val="Leads"/>
      <sheetName val="int-Dia-pvc"/>
      <sheetName val="id"/>
      <sheetName val="LEAD (2)"/>
      <sheetName val="RATES"/>
      <sheetName val="MRATES"/>
      <sheetName val="sp di"/>
      <sheetName val="EDWise"/>
      <sheetName val="PVC weights"/>
      <sheetName val="JAWAHAR-hyd-original"/>
      <sheetName val="mas_hab"/>
      <sheetName val="sp dip"/>
      <sheetName val="hdpe weights"/>
      <sheetName val="Bitumen trunk"/>
      <sheetName val="Feeder"/>
      <sheetName val="R99 etc"/>
      <sheetName val="Trunk unpaved"/>
      <sheetName val="CLEAR OVER FALL DROP"/>
      <sheetName val="General"/>
      <sheetName val="Data_Base"/>
      <sheetName val="OPD-Civil"/>
      <sheetName val="segments-details"/>
      <sheetName val="int-Dia-hdpe"/>
      <sheetName val="habs-list"/>
      <sheetName val="sp_dip"/>
      <sheetName val="hdpe_weights"/>
      <sheetName val="other_rates"/>
      <sheetName val="Mortars"/>
      <sheetName val="DATA_PRG"/>
      <sheetName val="AUTDATA"/>
      <sheetName val=" data sheet "/>
      <sheetName val="Cul_detail"/>
      <sheetName val="Longitudinal"/>
      <sheetName val="Input"/>
      <sheetName val="Input &amp; Calculations"/>
      <sheetName val="Design"/>
      <sheetName val="REL"/>
      <sheetName val="RA-markate"/>
      <sheetName val="prs"/>
      <sheetName val="Schdl"/>
      <sheetName val="Title"/>
      <sheetName val="Note"/>
      <sheetName val="Boq"/>
      <sheetName val="Conveyance"/>
      <sheetName val="TELs"/>
      <sheetName val="abs road"/>
      <sheetName val="Leads Entry"/>
      <sheetName val="Gen Abs"/>
      <sheetName val="economic PM"/>
      <sheetName val="Sheet9"/>
      <sheetName val="DATA SHEET"/>
      <sheetName val="Road Detail Est."/>
      <sheetName val="Rate"/>
      <sheetName val="coverpage"/>
      <sheetName val="PM&amp;GM"/>
      <sheetName val="Measurment"/>
      <sheetName val="MPR_PA_1"/>
      <sheetName val="KGP.hyd rev GLBR"/>
      <sheetName val="Valves workable"/>
      <sheetName val="Rates_PVC"/>
      <sheetName val="Habcodes"/>
      <sheetName val="Coversheet"/>
      <sheetName val="Sheet5"/>
      <sheetName val="int-Dia"/>
      <sheetName val="Usage"/>
      <sheetName val="Common "/>
      <sheetName val="PRELIM5"/>
      <sheetName val="wh_data_R"/>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rdamdata"/>
      <sheetName val="Lead statement ss5"/>
      <sheetName val="CPHEEO"/>
      <sheetName val="wh_data"/>
      <sheetName val="lead-st"/>
      <sheetName val="hdpe-rates"/>
      <sheetName val="pvc-rates"/>
      <sheetName val="GF SB Ok "/>
      <sheetName val="AV-PVC"/>
      <sheetName val="DIgate_PVC "/>
      <sheetName val="DI gate-DI"/>
      <sheetName val="HDPE-pipe-rates"/>
      <sheetName val="loadcal"/>
      <sheetName val="Labour &amp; Plant"/>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HS 1"/>
      <sheetName val="co_5"/>
      <sheetName val="Gravity Main-Jukkal"/>
      <sheetName val="HS final-2"/>
      <sheetName val="elec-data"/>
      <sheetName val="Bill_amt_qty_cc_1"/>
      <sheetName val="ws-abs"/>
      <sheetName val="Lead  RATES"/>
      <sheetName val="quarry"/>
      <sheetName val="Rd.Det.Est"/>
      <sheetName val="C.D.Data (Morth)"/>
      <sheetName val="Rd.Data"/>
      <sheetName val="Basic Rates"/>
      <sheetName val="LEAD S 10-11"/>
      <sheetName val="Hydraulic Design (Pipe)"/>
      <sheetName val="Chap3-StromDrnDsn"/>
      <sheetName val="OverviewBarmer"/>
      <sheetName val="Field Values"/>
      <sheetName val="Project Management Main"/>
      <sheetName val="CONTRN BY DISTRICT"/>
      <sheetName val="maya"/>
      <sheetName val="Rates SSR 2008-09"/>
      <sheetName val="boredetails"/>
      <sheetName val="In Put"/>
      <sheetName val="ew OG"/>
      <sheetName val="Revised rates(SSR 2019-20)"/>
      <sheetName val="Discom Details"/>
      <sheetName val="GUNTUR"/>
      <sheetName val="List (2)"/>
      <sheetName val="dist dump"/>
      <sheetName val="dump"/>
      <sheetName val="MO EY"/>
      <sheetName val="MO CY"/>
      <sheetName val="PRECAST lightconc-II"/>
      <sheetName val="temp-SDData (2)"/>
      <sheetName val="OGL"/>
      <sheetName val="FORM7"/>
      <sheetName val="KEOLARI"/>
      <sheetName val="BREAKUP OF OIL"/>
      <sheetName val="Prjt"/>
      <sheetName val="TABLES"/>
      <sheetName val="HYDRAULICS"/>
      <sheetName val="labour &amp; Centering"/>
      <sheetName val="PUMP_DATA"/>
      <sheetName val="BASE_ALL"/>
      <sheetName val="SLAB DESIGN"/>
      <sheetName val="EST"/>
      <sheetName val="Rising Main"/>
      <sheetName val="Below_Earth"/>
      <sheetName val="REVENUES &amp; BS"/>
      <sheetName val="ABUT MASTER"/>
      <sheetName val="Stability Abutment"/>
      <sheetName val="03-HYDRAULIC"/>
      <sheetName val="Cover sheet"/>
      <sheetName val="Cs"/>
      <sheetName val="CPIPE"/>
      <sheetName val="THK"/>
      <sheetName val="CPIPE 1"/>
      <sheetName val="Cd"/>
      <sheetName val="Lead (Final)"/>
      <sheetName val="1-Pop Proj"/>
      <sheetName val="Ag LF"/>
      <sheetName val="Sheet11"/>
      <sheetName val="Material "/>
      <sheetName val="Data base"/>
      <sheetName val="Av.G Level"/>
      <sheetName val="INPUT SHEET"/>
      <sheetName val="RES-PLANNING"/>
      <sheetName val="Macro1"/>
      <sheetName val=" datas"/>
      <sheetName val="Design of two-way slab"/>
      <sheetName val="Rectangular Beam"/>
      <sheetName val="bldg"/>
      <sheetName val="FIRST"/>
      <sheetName val="Activity No (A) ( 12)  "/>
      <sheetName val="NALA-LS"/>
      <sheetName val="X-BOX HYD"/>
      <sheetName val="X-TRAIL PIT DETAILS"/>
      <sheetName val="X-BLOCK LEVELS"/>
      <sheetName val="MACRO-BACK UP"/>
      <sheetName val="Side walls (earth)"/>
      <sheetName val="IWR_Rabi_CP1_Barwani_CWR"/>
      <sheetName val="UH"/>
      <sheetName val="Routing"/>
      <sheetName val="IR Jwell"/>
      <sheetName val="kC"/>
      <sheetName val="SubAnalysis"/>
      <sheetName val="Rates-1"/>
      <sheetName val="Plant Cost"/>
      <sheetName val="horizontal"/>
      <sheetName val="AV-DI"/>
      <sheetName val="scour-DI-CI"/>
      <sheetName val="scour-pvc-hdpe-psc-bwsc"/>
      <sheetName val="DATA-BASE"/>
      <sheetName val="Abs"/>
      <sheetName val="Z1_DATA"/>
      <sheetName val="MHNO_LEV"/>
      <sheetName val="PM_706"/>
      <sheetName val="GM_706"/>
      <sheetName val="PM_estimate6"/>
      <sheetName val="PM_40rev__(2)6"/>
      <sheetName val="PM_40rev_6"/>
      <sheetName val="GM_estimate6"/>
      <sheetName val="GM_40_OHs_AC_(2)6"/>
      <sheetName val="GM_40_OHs_AC6"/>
      <sheetName val="GM_40_OHs6"/>
      <sheetName val="GM_40_6"/>
      <sheetName val="pm_pipes6"/>
      <sheetName val="gm_pipes6"/>
      <sheetName val="GM_40__(AC)_(2)6"/>
      <sheetName val="GM_40__(AC)6"/>
      <sheetName val="PM_(2)6"/>
      <sheetName val="POP_6"/>
      <sheetName val="HYD_STA_M6"/>
      <sheetName val="pm-est_(NEW)6"/>
      <sheetName val="hyd_6"/>
      <sheetName val="maint_est6"/>
      <sheetName val="pm-est_(2)6"/>
      <sheetName val="OHSR_GOT6"/>
      <sheetName val="econ_pm6"/>
      <sheetName val="Infiltration_well_(2)6"/>
      <sheetName val="F_slip6"/>
      <sheetName val="General__AB6"/>
      <sheetName val="OHSR_10KL_6_306"/>
      <sheetName val="OHSR10_kl11_56"/>
      <sheetName val="OHSR20kl6_36"/>
      <sheetName val="OHSR15_kl_6_36"/>
      <sheetName val="OHSR20KL8_36"/>
      <sheetName val="OHSR_40_9_456"/>
      <sheetName val="OHSR60_9_456"/>
      <sheetName val="OHBR40-det_est6"/>
      <sheetName val="Hydraulic_design6"/>
      <sheetName val="cw_110kl6"/>
      <sheetName val="sp_dis6"/>
      <sheetName val="Det-sp_dis6"/>
      <sheetName val="PH_6x46"/>
      <sheetName val="diff_steel_qty6"/>
      <sheetName val="GMest_phase16"/>
      <sheetName val="ewelj_6"/>
      <sheetName val="EW,L_&amp;J_pipes6"/>
      <sheetName val="DI_on_pedestals6"/>
      <sheetName val="HDPE_sluice_valve6"/>
      <sheetName val="PVC_sluice_val)6"/>
      <sheetName val="Scour_all6"/>
      <sheetName val="PVC_Air_valves6"/>
      <sheetName val="Valve_Chambers6"/>
      <sheetName val="annualmai_6"/>
      <sheetName val="Sheet1_(2)6"/>
      <sheetName val="HYDRAULIC_SSTATEMENT6"/>
      <sheetName val="mcon_pm6"/>
      <sheetName val="PH_6x3"/>
      <sheetName val="Plant_&amp;__Machinery3"/>
      <sheetName val="Road_data3"/>
      <sheetName val="data_existing_do_not_delete3"/>
      <sheetName val="Data_F8_BTR3"/>
      <sheetName val="Global_factors3"/>
      <sheetName val="Lead_statement"/>
      <sheetName val="PRICE_BID"/>
      <sheetName val="Main_sheet"/>
      <sheetName val="other_rates1"/>
      <sheetName val="Data_o"/>
      <sheetName val="sp_dip1"/>
      <sheetName val="hdpe_weights1"/>
      <sheetName val="LEAD_(2)"/>
      <sheetName val="PVC_weights"/>
      <sheetName val="sp_di"/>
      <sheetName val="Bitumen_trunk"/>
      <sheetName val="R99_etc"/>
      <sheetName val="Trunk_unpaved"/>
      <sheetName val="other_rates-C"/>
      <sheetName val="Data-Road_"/>
      <sheetName val="DATA-CD_"/>
      <sheetName val="_data_sheet_"/>
      <sheetName val="Input_&amp;_Calculations"/>
      <sheetName val="CLEAR_OVER_FALL_DROP"/>
      <sheetName val="KGP_hyd_rev_GLBR"/>
      <sheetName val="Valves_workable"/>
      <sheetName val="CD_Data"/>
      <sheetName val="economic_PM"/>
      <sheetName val="DATA_SHEET"/>
      <sheetName val="Road_Detail_Est_"/>
      <sheetName val="Common_"/>
      <sheetName val="Leads_Entry"/>
      <sheetName val="Gen_Abs"/>
      <sheetName val="Lead_statement_ss5"/>
      <sheetName val="DIgate_PVC_"/>
      <sheetName val="DI_gate-DI"/>
      <sheetName val="abs_road"/>
      <sheetName val="G_R_P"/>
      <sheetName val="PSC_REVISED"/>
      <sheetName val="Staff_Acco_"/>
      <sheetName val="Mp-team_1"/>
      <sheetName val="PH_Sanctioned"/>
      <sheetName val="7_Ben_reg"/>
      <sheetName val="ew_OG_machine_manual"/>
      <sheetName val="PVC_mac"/>
      <sheetName val="Revised_rates(SSR_2021-22)"/>
      <sheetName val="ew_OG_total_manual"/>
      <sheetName val="Boq_-_Flats"/>
      <sheetName val="HS_1"/>
      <sheetName val="CONTRN_BY_DISTRICT"/>
      <sheetName val="WORK_DONE"/>
      <sheetName val="GF_SB_Ok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ow r="26">
          <cell r="A26">
            <v>18</v>
          </cell>
        </row>
      </sheetData>
      <sheetData sheetId="109" refreshError="1"/>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row r="26">
          <cell r="A26">
            <v>18</v>
          </cell>
        </row>
      </sheetData>
      <sheetData sheetId="191">
        <row r="26">
          <cell r="A26">
            <v>18</v>
          </cell>
        </row>
      </sheetData>
      <sheetData sheetId="192">
        <row r="26">
          <cell r="A26">
            <v>18</v>
          </cell>
        </row>
      </sheetData>
      <sheetData sheetId="193">
        <row r="26">
          <cell r="A26">
            <v>18</v>
          </cell>
        </row>
      </sheetData>
      <sheetData sheetId="194">
        <row r="26">
          <cell r="A26">
            <v>18</v>
          </cell>
        </row>
      </sheetData>
      <sheetData sheetId="195">
        <row r="26">
          <cell r="A26">
            <v>18</v>
          </cell>
        </row>
      </sheetData>
      <sheetData sheetId="196">
        <row r="26">
          <cell r="A26">
            <v>18</v>
          </cell>
        </row>
      </sheetData>
      <sheetData sheetId="197">
        <row r="26">
          <cell r="A26">
            <v>18</v>
          </cell>
        </row>
      </sheetData>
      <sheetData sheetId="198">
        <row r="26">
          <cell r="A26">
            <v>18</v>
          </cell>
        </row>
      </sheetData>
      <sheetData sheetId="199">
        <row r="26">
          <cell r="A26">
            <v>18</v>
          </cell>
        </row>
      </sheetData>
      <sheetData sheetId="200">
        <row r="26">
          <cell r="A26">
            <v>18</v>
          </cell>
        </row>
      </sheetData>
      <sheetData sheetId="201">
        <row r="26">
          <cell r="A26">
            <v>18</v>
          </cell>
        </row>
      </sheetData>
      <sheetData sheetId="202">
        <row r="26">
          <cell r="A26">
            <v>18</v>
          </cell>
        </row>
      </sheetData>
      <sheetData sheetId="203">
        <row r="26">
          <cell r="A26">
            <v>18</v>
          </cell>
        </row>
      </sheetData>
      <sheetData sheetId="204">
        <row r="26">
          <cell r="A26">
            <v>18</v>
          </cell>
        </row>
      </sheetData>
      <sheetData sheetId="205">
        <row r="26">
          <cell r="A26">
            <v>18</v>
          </cell>
        </row>
      </sheetData>
      <sheetData sheetId="206">
        <row r="26">
          <cell r="A26">
            <v>18</v>
          </cell>
        </row>
      </sheetData>
      <sheetData sheetId="207">
        <row r="26">
          <cell r="A26">
            <v>18</v>
          </cell>
        </row>
      </sheetData>
      <sheetData sheetId="208">
        <row r="26">
          <cell r="A26">
            <v>18</v>
          </cell>
        </row>
      </sheetData>
      <sheetData sheetId="209">
        <row r="26">
          <cell r="A26">
            <v>18</v>
          </cell>
        </row>
      </sheetData>
      <sheetData sheetId="210">
        <row r="26">
          <cell r="A26">
            <v>18</v>
          </cell>
        </row>
      </sheetData>
      <sheetData sheetId="211">
        <row r="26">
          <cell r="A26">
            <v>18</v>
          </cell>
        </row>
      </sheetData>
      <sheetData sheetId="212">
        <row r="26">
          <cell r="A26">
            <v>18</v>
          </cell>
        </row>
      </sheetData>
      <sheetData sheetId="213">
        <row r="26">
          <cell r="A26">
            <v>18</v>
          </cell>
        </row>
      </sheetData>
      <sheetData sheetId="214">
        <row r="26">
          <cell r="A26">
            <v>18</v>
          </cell>
        </row>
      </sheetData>
      <sheetData sheetId="215">
        <row r="26">
          <cell r="A26">
            <v>18</v>
          </cell>
        </row>
      </sheetData>
      <sheetData sheetId="216">
        <row r="26">
          <cell r="A26">
            <v>18</v>
          </cell>
        </row>
      </sheetData>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sheetData sheetId="243" refreshError="1"/>
      <sheetData sheetId="244" refreshError="1"/>
      <sheetData sheetId="245" refreshError="1"/>
      <sheetData sheetId="246" refreshError="1"/>
      <sheetData sheetId="247"/>
      <sheetData sheetId="248" refreshError="1"/>
      <sheetData sheetId="249" refreshError="1"/>
      <sheetData sheetId="250"/>
      <sheetData sheetId="251" refreshError="1"/>
      <sheetData sheetId="252" refreshError="1"/>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refreshError="1"/>
      <sheetData sheetId="482" refreshError="1"/>
      <sheetData sheetId="483" refreshError="1"/>
      <sheetData sheetId="484"/>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sheetData sheetId="517"/>
      <sheetData sheetId="518"/>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 val="m"/>
      <sheetName val="Boq - Flats"/>
      <sheetName val="Main sheet"/>
      <sheetName val="Data_Base"/>
      <sheetName val="data existing_do not delete"/>
      <sheetName val="Material"/>
      <sheetName val="Labour"/>
      <sheetName val="ESTIMATE"/>
      <sheetName val="Road Detail Est."/>
      <sheetName val="Publicbuilding"/>
      <sheetName val="maya"/>
      <sheetName val="C-data"/>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Lead"/>
      <sheetName val="Road data"/>
      <sheetName val="detl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C-data"/>
      <sheetName val="Line"/>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 val="TS_memo1"/>
      <sheetName val="Spn_report1"/>
      <sheetName val="Road_data1"/>
      <sheetName val="abs_road1"/>
      <sheetName val="Gen_abs1"/>
      <sheetName val="_data_sheet_"/>
      <sheetName val="Road_Detail_Est_"/>
      <sheetName val="temp-SDData_(2)"/>
      <sheetName val="GF_SB_Ok_"/>
      <sheetName val="DATA_SHEET"/>
      <sheetName val="lead-st"/>
      <sheetName val="COLUMN"/>
      <sheetName val="Iocou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 val="Sheet3"/>
      <sheetName val="Data_Bit_I"/>
      <sheetName val="Global factors"/>
      <sheetName val="DATA_PRG"/>
      <sheetName val="LEAD STATEMENT"/>
      <sheetName val="Pipe data"/>
      <sheetName val="Box Culvert data"/>
      <sheetName val="Usage"/>
      <sheetName val="General"/>
      <sheetName val="Common "/>
      <sheetName val="Analy"/>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rates"/>
      <sheetName val="Lead  RATES"/>
      <sheetName val="lead-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MRATES"/>
      <sheetName val="temp-SDData (2)"/>
      <sheetName val="Pipe data"/>
      <sheetName val="Box Culvert data"/>
      <sheetName val="LEAD STATEMENT"/>
      <sheetName val="maya"/>
      <sheetName val=" data sheet "/>
      <sheetName val="LEAD 2013-14"/>
      <sheetName val="Road_data"/>
      <sheetName val="Road_Detail_Est_"/>
      <sheetName val="Plant_&amp;__Machinery"/>
      <sheetName val="Suppl-data"/>
      <sheetName val="DRAINS DATA"/>
      <sheetName val="COLUMN"/>
      <sheetName val="Trunk unpaved"/>
      <sheetName val="DATA SHEET"/>
      <sheetName val="BTR"/>
      <sheetName val="pvc_basic"/>
      <sheetName val="HDPE"/>
      <sheetName val="sup dat"/>
      <sheetName val="detls"/>
      <sheetName val="conc-foot-gradeslab"/>
      <sheetName val="Lead  RATES"/>
      <sheetName val="data-W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Road Detail Est."/>
      <sheetName val="detls"/>
      <sheetName val="water-hammar-strenght"/>
      <sheetName val="ewst"/>
      <sheetName val="Road_data1"/>
      <sheetName val="Bridge_Data_2005-06"/>
      <sheetName val="Plant_&amp;__Machinery"/>
      <sheetName val="GF_SB_Ok_"/>
      <sheetName val="Lead_statement"/>
      <sheetName val="SSR_2010-11_Rates"/>
      <sheetName val="Data_-_DI_pipes_-1"/>
      <sheetName val="_Data_-Valves"/>
      <sheetName val="Main_sheet"/>
      <sheetName val="DISCOUNT"/>
      <sheetName val="Sheet1 (2)"/>
      <sheetName val="mas_hab"/>
      <sheetName val="Data_Bit_I"/>
      <sheetName val="v"/>
      <sheetName val="sup dat"/>
      <sheetName val="bundqty"/>
      <sheetName val="C-data"/>
      <sheetName val="lead-st"/>
      <sheetName val="rdamdata"/>
      <sheetName val="Cover"/>
      <sheetName val="Data.F8.BTR"/>
      <sheetName val="DATA-BASE"/>
      <sheetName val="DATA-ABSTRACT"/>
      <sheetName val="Machine"/>
      <sheetName val="Sheet5"/>
      <sheetName val="Iocount"/>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Lead"/>
      <sheetName val="data"/>
      <sheetName val="quarry"/>
      <sheetName val="C-data"/>
      <sheetName val="detls"/>
      <sheetName val="lead-st"/>
      <sheetName val="R_Det"/>
      <sheetName val="r"/>
      <sheetName val="COLUMN"/>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 val="m"/>
      <sheetName val="CABLE DATA"/>
      <sheetName val="Det.SC2"/>
      <sheetName val="Sheet9"/>
      <sheetName val="Road_Abst_"/>
      <sheetName val="CD_works_Abst_"/>
      <sheetName val="CC_drains_Abst_"/>
      <sheetName val="Road_Detail_Est_"/>
      <sheetName val="CD_works_detail_Est_"/>
      <sheetName val="CC_drains_detail_Est_"/>
      <sheetName val="Earth_work_Cal"/>
      <sheetName val="Earth_Volume"/>
      <sheetName val="General_Abst_"/>
      <sheetName val="Lead_Statement"/>
      <sheetName val="Road_data"/>
      <sheetName val="CD_works_data"/>
      <sheetName val="Main_sheet"/>
      <sheetName val="temp-SDData_(2)"/>
      <sheetName val="Bill-12"/>
      <sheetName val="v"/>
      <sheetName val="Levels"/>
      <sheetName val="final 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Data.F8.BTR"/>
      <sheetName val="quarry"/>
      <sheetName val="t_prsr"/>
      <sheetName val="PVC_dia"/>
      <sheetName val="Specification"/>
      <sheetName val="ssr-rates"/>
      <sheetName val="ESTIMATE"/>
      <sheetName val="RMR"/>
      <sheetName val="Data_Bit_I"/>
      <sheetName val="Summary"/>
      <sheetName val="MRATES"/>
      <sheetName val="Levels"/>
      <sheetName val="Lead statement"/>
      <sheetName val="Labour"/>
      <sheetName val="int-Dia-pvc"/>
      <sheetName val="Material"/>
      <sheetName val="CD Data"/>
      <sheetName val="Data o"/>
      <sheetName val="Sheet2"/>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COLUMN"/>
      <sheetName val="detls"/>
      <sheetName val="Plant &amp;  Machinery"/>
      <sheetName val="sup dat"/>
      <sheetName val="Sheet1"/>
      <sheetName val="rdamdata"/>
      <sheetName val="DATA_PRG"/>
      <sheetName val="m"/>
      <sheetName val="MPP_Vemulapally"/>
      <sheetName val="stone"/>
      <sheetName val="index"/>
      <sheetName val=" EST"/>
      <sheetName val="segments-details"/>
      <sheetName val="int-Dia-hdpe"/>
      <sheetName val="habs-list"/>
      <sheetName val="Rising Main"/>
      <sheetName val="EDWise"/>
      <sheetName val="Cd"/>
      <sheetName val="Cs"/>
      <sheetName val="CPIPE"/>
      <sheetName val="THK"/>
      <sheetName val="CPIPE 1"/>
      <sheetName val="RECAPITULATION"/>
      <sheetName val="Pipe data"/>
      <sheetName val="Box Culvert data"/>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Convey"/>
      <sheetName val="Rates"/>
      <sheetName val="Longitudinal"/>
      <sheetName val="Lead 09-10"/>
      <sheetName val="Legend"/>
      <sheetName val="id"/>
      <sheetName val="procurement"/>
      <sheetName val="abs road"/>
      <sheetName val="Lead-2014-15"/>
      <sheetName val="MRoad data"/>
      <sheetName val="coverpage"/>
      <sheetName val="Rd.Est"/>
      <sheetName val="hdpe weights"/>
      <sheetName val="PVC weights"/>
      <sheetName val="HT-INTROD"/>
      <sheetName val="Rate"/>
      <sheetName val="source"/>
      <sheetName val="Lead-1"/>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dlvoid"/>
      <sheetName val="Data Road"/>
      <sheetName val="JAWAHAR-hyd-original"/>
      <sheetName val="CABLE DATA"/>
      <sheetName val="maing1"/>
      <sheetName val="water-hammar-strenght"/>
      <sheetName val="Abs"/>
      <sheetName val="sectorwise"/>
      <sheetName val="SSR"/>
      <sheetName val="Sorted"/>
      <sheetName val="sand"/>
      <sheetName val="R99 etc"/>
      <sheetName val="SubAnalysis"/>
      <sheetName val="Estt"/>
      <sheetName val="MA"/>
      <sheetName val="Common "/>
      <sheetName val="SSR 2015-16"/>
      <sheetName val="est"/>
      <sheetName val="mlead"/>
      <sheetName val="Desgn(zone I)"/>
      <sheetName val="wh"/>
      <sheetName val="Legal Risk Analysis"/>
      <sheetName val="DATA-2005-06"/>
      <sheetName val="Estimate "/>
      <sheetName val="purpose&amp;input"/>
      <sheetName val="Side wall dsn Formula"/>
      <sheetName val="ANGAN"/>
      <sheetName val="Analy"/>
      <sheetName val="Line"/>
      <sheetName val="SCHEMATIC-EX&amp;PR"/>
      <sheetName val="Rectangular Beam"/>
      <sheetName val="Labour &amp; Plant"/>
      <sheetName val="Sheet11"/>
      <sheetName val=" datas"/>
      <sheetName val="Lead (Final)"/>
      <sheetName val="1-Pop Proj"/>
      <sheetName val="labour &amp; Centering"/>
      <sheetName val="Culverts"/>
      <sheetName val="Leads 08-09"/>
      <sheetName val="BTR"/>
      <sheetName val="BASE_ALL"/>
      <sheetName val="EST- Laxmidevipally"/>
      <sheetName val="BTR (2)"/>
      <sheetName val="list"/>
      <sheetName val="Sheet9"/>
      <sheetName val="Lead  RATES"/>
      <sheetName val="Leads Entry"/>
      <sheetName val="SOR"/>
      <sheetName val="RotationAngle"/>
      <sheetName val="P.E.RATES"/>
      <sheetName val="wh_data_R"/>
      <sheetName val="data1"/>
      <sheetName val="Nspt-smp-final-ORIGINAL"/>
      <sheetName val="pvc_basic"/>
      <sheetName val="maya"/>
      <sheetName val="WATER-HAMMER"/>
      <sheetName val="Bund_Quantities"/>
      <sheetName val="Estimate_Slab"/>
      <sheetName val="Data_Renuals"/>
      <sheetName val="Basic Rates"/>
      <sheetName val="Data-ELSR"/>
      <sheetName val="Road_Detail_Est_4"/>
      <sheetName val="Road_data4"/>
      <sheetName val="temp-SDData_(2)4"/>
      <sheetName val="Data_F8_BTR4"/>
      <sheetName val="CD_Data1"/>
      <sheetName val="Lead_statement1"/>
      <sheetName val="Data_o1"/>
      <sheetName val="Plant_&amp;__Machinery1"/>
      <sheetName val="sup_dat1"/>
      <sheetName val="CPIPE_11"/>
      <sheetName val="Trunk_unpaved1"/>
      <sheetName val="Rising_Main1"/>
      <sheetName val="Lead_09-10"/>
      <sheetName val="Pipe_data1"/>
      <sheetName val="Box_Culvert_data1"/>
      <sheetName val="_EST1"/>
      <sheetName val="Boq_-_Flats"/>
      <sheetName val="LOCAL_RATES"/>
      <sheetName val="hdpe_weights"/>
      <sheetName val="PVC_weights"/>
      <sheetName val="other_rates"/>
      <sheetName val="CLEAR_OVER_FALL_DROP"/>
      <sheetName val="final_abstract"/>
      <sheetName val="scheme_area_details_block___c2"/>
      <sheetName val="Main_sheet"/>
      <sheetName val="MRoad_data"/>
      <sheetName val="_data_sheet_"/>
      <sheetName val="Specification_report"/>
      <sheetName val="G_R_P"/>
      <sheetName val="PSC_REVISED"/>
      <sheetName val="data_existing_do_not_delete"/>
      <sheetName val="abs_road"/>
      <sheetName val="Rd_Est"/>
      <sheetName val="GF_SB_Ok_"/>
      <sheetName val="R99_etc"/>
      <sheetName val="Det_SC2"/>
      <sheetName val="Data_Road"/>
      <sheetName val="CABLE_DATA"/>
      <sheetName val="labour coeff"/>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refreshError="1"/>
      <sheetData sheetId="216"/>
      <sheetData sheetId="217"/>
      <sheetData sheetId="218"/>
      <sheetData sheetId="219" refreshError="1"/>
      <sheetData sheetId="220"/>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Conv"/>
      <sheetName val="Lookup"/>
      <sheetName val="SPT vs PHI"/>
      <sheetName val="Rates"/>
      <sheetName val="Lead"/>
      <sheetName val="maya"/>
      <sheetName val="C-data"/>
      <sheetName val="hdpe_basic"/>
      <sheetName val="pvc_basic"/>
      <sheetName val="wordsdata"/>
      <sheetName val="Newabstract"/>
      <sheetName val="detls"/>
      <sheetName val="m"/>
      <sheetName val="Bill-12"/>
      <sheetName val="Iocount"/>
      <sheetName val="mlead"/>
      <sheetName val="abs road"/>
      <sheetName val="coverpage"/>
      <sheetName val="RMR"/>
      <sheetName val="Road data"/>
      <sheetName val="R_Det"/>
      <sheetName val="Labour"/>
      <sheetName val="Works"/>
      <sheetName val="General"/>
      <sheetName val="SSR 2014-15 Rates"/>
      <sheetName val="DATA_PRG"/>
      <sheetName val="v"/>
      <sheetName val="Activity No (A) ( 12)  "/>
      <sheetName val="t_prsr"/>
      <sheetName val="wh"/>
      <sheetName val="1"/>
      <sheetName val="Data_culverts"/>
      <sheetName val="COST"/>
      <sheetName val="quarry"/>
      <sheetName val="Sheet2"/>
      <sheetName val="Usage"/>
      <sheetName val="Common "/>
      <sheetName val="Boq"/>
      <sheetName val="TBAL9697 -group wise  sdpl"/>
      <sheetName val="Boq (Main Building)"/>
      <sheetName val="P-Ins &amp; Bonds"/>
      <sheetName val="BLK2"/>
      <sheetName val="Civil-works"/>
      <sheetName val="Road Detail Est."/>
      <sheetName val="Bridge_Data_2005-061"/>
      <sheetName val="Lead_statement"/>
      <sheetName val="Plant_&amp;__Machinery"/>
      <sheetName val="SSR_2014-15_Rates"/>
      <sheetName val="SPT_vs_PHI"/>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 val="Material"/>
      <sheetName val="DATA-2005-06"/>
      <sheetName val="furniture - specification"/>
      <sheetName val="furniture (2)"/>
      <sheetName val="COVER PG."/>
      <sheetName val="specification"/>
      <sheetName val="RMSA 3 - BOQ"/>
      <sheetName val="FINAL ABSTRACT"/>
      <sheetName val="GROUND FLOOR"/>
      <sheetName val="FIRST FLOOR"/>
      <sheetName val="ELE (2)"/>
      <sheetName val="C-data (2)"/>
      <sheetName val="FIRST FLOOR (PART B)"/>
      <sheetName val="ELE (3)"/>
      <sheetName val="El Data"/>
      <sheetName val="D&amp;W DATA (1)"/>
      <sheetName val="WS-DATA"/>
      <sheetName val="doors data"/>
      <sheetName val="WINDOWS DATA"/>
      <sheetName val="Ventilators "/>
      <sheetName val="load1"/>
      <sheetName val="details1"/>
      <sheetName val="Electrical1"/>
      <sheetName val="load"/>
      <sheetName val="details"/>
      <sheetName val="obd data"/>
      <sheetName val="Conv"/>
      <sheetName val="Basic Data"/>
      <sheetName val="Joinary"/>
      <sheetName val="labour coeff"/>
      <sheetName val="Road data"/>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Lead statement"/>
      <sheetName val="Data.F8.BTR"/>
      <sheetName val="DATA_PILE_RT2"/>
      <sheetName val="data existing_do not delete"/>
      <sheetName val="RMR"/>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abs road"/>
      <sheetName val="coverpage"/>
      <sheetName val="Road data"/>
      <sheetName val="data existing_do not delete"/>
      <sheetName val="GF SB Ok "/>
      <sheetName val="Bitumen trunk"/>
      <sheetName val="Feeder"/>
      <sheetName val="R99 etc"/>
      <sheetName val="Trunk unpaved"/>
      <sheetName val="Design"/>
      <sheetName val="Specification report"/>
      <sheetName val="Process"/>
      <sheetName val="concrete"/>
      <sheetName val="Input"/>
      <sheetName val="Plant &amp;  Machinery"/>
      <sheetName val="Aug,02"/>
      <sheetName val="m"/>
      <sheetName val="TS memo"/>
      <sheetName val="Bridge Data 2005-06"/>
      <sheetName val="RMR"/>
      <sheetName val="R_Det"/>
      <sheetName val="Detail In Door Stad"/>
      <sheetName val="p&amp;m"/>
      <sheetName val="v"/>
      <sheetName val="Boq (Main Building)"/>
      <sheetName val="t_prsr"/>
      <sheetName val="id"/>
      <sheetName val="r"/>
      <sheetName val="mlead"/>
      <sheetName val="final abstract"/>
      <sheetName val="leads"/>
      <sheetName val="MRATES"/>
      <sheetName val="1000000000000"/>
      <sheetName val="Drains Est"/>
      <sheetName val="Rd.Est"/>
      <sheetName val="Material"/>
      <sheetName val="C.D.Abs.Est."/>
      <sheetName val="MRMECADAMoad data"/>
      <sheetName val="maya"/>
      <sheetName val="RF_DesignCT_Sp@53.0"/>
      <sheetName val="select items_PMW"/>
      <sheetName val="ssr-rates"/>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MRoad data"/>
      <sheetName val="1V800"/>
      <sheetName val="Analy_7-10"/>
      <sheetName val="0000000000000"/>
      <sheetName val="Road data-TDR"/>
      <sheetName val="Lead statement"/>
      <sheetName val="Summary- Flyovers"/>
      <sheetName val="Work_sheet"/>
      <sheetName val="CONVEYANCE  (2)"/>
      <sheetName val="labour &amp; Centering"/>
      <sheetName val="ABSTRACT ESTIMATE 2013-14"/>
      <sheetName val="lead-st"/>
      <sheetName val="rdamdata"/>
      <sheetName val="Rates SSR 2008-09"/>
      <sheetName val="Nspt-smp-final-ORIGINAL"/>
      <sheetName val="Boq"/>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upa"/>
      <sheetName val="Estimate "/>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Specification report"/>
      <sheetName val="data existing_do not delete"/>
      <sheetName val="sup dat"/>
      <sheetName val="Iocount"/>
      <sheetName val="v"/>
      <sheetName val="TBAL9697 -group wise  sdpl"/>
      <sheetName val="Bridge Data 2005-06"/>
      <sheetName val="comp-st(GEN)"/>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Weightage-Sub Sht"/>
      <sheetName val="ssr-rates"/>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Basic Rates"/>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leads"/>
      <sheetName val="MRoad data"/>
      <sheetName val="New33KVSS_E3"/>
      <sheetName val="Prop aug of Ex 33KVSS_E3a"/>
      <sheetName val="GBW"/>
      <sheetName val="COLUMN"/>
      <sheetName val="r"/>
      <sheetName val="General"/>
      <sheetName val="ELE "/>
      <sheetName val="FIRE ESTIMATE"/>
      <sheetName val="Marteru"/>
      <sheetName val="Sheet5"/>
      <sheetName val="Nspt-smp-final-ORIGINAL"/>
      <sheetName val="Data_Bit_I"/>
      <sheetName val="INDIGINEOUS ITEMS "/>
      <sheetName val="Sheet1 (2)"/>
      <sheetName val="Main sheet"/>
      <sheetName val="Bill-12"/>
      <sheetName val="mlead"/>
      <sheetName val="Rates"/>
      <sheetName val="factors"/>
      <sheetName val="TBAL9697_-group_wise__sdpl"/>
      <sheetName val="Weightage-Sub_Sht"/>
      <sheetName val="Common_"/>
      <sheetName val="Plant_&amp;__Machinery"/>
      <sheetName val="Lead_statement"/>
      <sheetName val="Road_data"/>
      <sheetName val="Data_o"/>
      <sheetName val="STAFFSCHED_"/>
      <sheetName val="Drawing_status"/>
      <sheetName val="ewst"/>
      <sheetName val="Ghanapur to Suraram jn. det"/>
      <sheetName val="Detailed"/>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 val="lead-st"/>
      <sheetName val="ssr-rates"/>
      <sheetName val="m"/>
      <sheetName val="Boq"/>
      <sheetName val="COLUMN"/>
      <sheetName val="Data.F8.BTR"/>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LEAD"/>
      <sheetName val="Specification"/>
      <sheetName val="MRoad data"/>
      <sheetName val="Sent NHO"/>
      <sheetName val="quarry"/>
      <sheetName val="Data_Renuals"/>
      <sheetName val="sand"/>
      <sheetName val="stone"/>
      <sheetName val="index"/>
      <sheetName val="Data.F8.BTR"/>
      <sheetName val="UT Without Drop"/>
      <sheetName val="data1"/>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 val="SCHEMATIC-EX&amp;PR"/>
      <sheetName val="EST- Laxmidevipally"/>
      <sheetName val="Labour &amp; Plant"/>
      <sheetName val="BASE_ALL"/>
      <sheetName val="Rising Main"/>
      <sheetName val="EST"/>
      <sheetName val="t_prsr"/>
      <sheetName val="PVC_dia"/>
      <sheetName val="wh"/>
      <sheetName val="ANGAN"/>
      <sheetName val="C-data"/>
      <sheetName val="SLAB DESIGN"/>
      <sheetName val="Levels"/>
      <sheetName val="(1)FILL FIRST"/>
      <sheetName val="Material "/>
      <sheetName val="Lead (Final)"/>
      <sheetName val="detls"/>
      <sheetName val="Main sheet"/>
      <sheetName val="int-Dia-pvc"/>
      <sheetName val="Abut-9+741"/>
      <sheetName val="EDWise"/>
      <sheetName val="kC"/>
      <sheetName val="prjt"/>
      <sheetName val=" datas"/>
      <sheetName val="CD Data"/>
      <sheetName val="0+655"/>
      <sheetName val="Design of two-way slab"/>
      <sheetName val="Rectangular Beam"/>
      <sheetName val="bldg"/>
      <sheetName val="m1"/>
      <sheetName val="cover_page1"/>
      <sheetName val="general_abstract1"/>
      <sheetName val="lead_statement1"/>
      <sheetName val="door_window_calculations1"/>
      <sheetName val="door_window_datas1"/>
      <sheetName val="electrification_data1"/>
      <sheetName val="data_existing_do_not_delete1"/>
      <sheetName val="pipe_line_sub_estimate1"/>
      <sheetName val="pipe_line_data1"/>
      <sheetName val="hydraulic_designs_projects1"/>
      <sheetName val="hydraulic_designs_pws_schemes1"/>
      <sheetName val="hydraulic_statement1"/>
      <sheetName val="economical_pm_calculations1"/>
      <sheetName val="fp_estimate1"/>
      <sheetName val="rotary_bore_well_estimate1"/>
      <sheetName val="ohsr_40k_sub_estimate1"/>
      <sheetName val="ohsr_40k_verticals1"/>
      <sheetName val="ohsr_60k_sub_estimate1"/>
      <sheetName val="ohsr_60k_verticals1"/>
      <sheetName val="ohsr_90k_sub_estimate1"/>
      <sheetName val="ohsr_90k_verticals1"/>
      <sheetName val="ohsr_120k_sub_estimate1"/>
      <sheetName val="ohsr_120k_verticals1"/>
      <sheetName val="ohsr_150_sub_estimate1"/>
      <sheetName val="ohsr_150k_verticals1"/>
      <sheetName val="ohsr_200k_sub_estimate1"/>
      <sheetName val="ohsr_200k_verticals1"/>
      <sheetName val="ohsr_250k_sub_estimate1"/>
      <sheetName val="ohsr_250k_verticals1"/>
      <sheetName val="PLAN_FEB97"/>
      <sheetName val="0000000000000"/>
      <sheetName val="Supplier"/>
      <sheetName val="capacity-ohsrs"/>
      <sheetName val="178-179"/>
      <sheetName val="mas_hab"/>
      <sheetName val="segments-details"/>
      <sheetName val="GF SB Ok "/>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PUMP_DATA"/>
      <sheetName val="Nspt-smp-final-ORIGINAL"/>
      <sheetName val="Labour"/>
      <sheetName val="Common "/>
      <sheetName val="RMR"/>
      <sheetName val="lead-st"/>
      <sheetName val="rdamdata"/>
      <sheetName val="DATA_PRG"/>
      <sheetName val="r"/>
      <sheetName val="Pile cap"/>
      <sheetName val="Sqn-Abs _G+1"/>
      <sheetName val="Sqn_Abs _G_1"/>
      <sheetName val="Civil Boq"/>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RM"/>
      <sheetName val="ABS"/>
      <sheetName val="FINAL LEAD"/>
      <sheetName val="mlead"/>
      <sheetName val="Summary"/>
      <sheetName val="MRoad data"/>
      <sheetName val="SPECS"/>
      <sheetName val="data1"/>
      <sheetName val="Boq"/>
      <sheetName val="Basic Rates"/>
      <sheetName val="m1"/>
      <sheetName val="Footings"/>
      <sheetName val="mas_hab"/>
      <sheetName val="Rates SSR 2008-09"/>
      <sheetName val="sup dat"/>
      <sheetName val="Sheet2"/>
      <sheetName val="final abstract"/>
      <sheetName val="abs road"/>
      <sheetName val="Global factors"/>
      <sheetName val="ESTIMATE"/>
      <sheetName val="Levels"/>
      <sheetName val="Rates"/>
      <sheetName val="GA"/>
      <sheetName val="quarry"/>
      <sheetName val="other rates"/>
      <sheetName val="LOCAL RATES"/>
      <sheetName val="Sheet1 (2)"/>
      <sheetName val="materials"/>
      <sheetName val="Lead-2014-15"/>
      <sheetName val="t_prsr"/>
      <sheetName val="wh"/>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refreshError="1"/>
      <sheetData sheetId="51" refreshError="1"/>
      <sheetData sheetId="52" refreshError="1"/>
      <sheetData sheetId="53"/>
      <sheetData sheetId="54" refreshError="1"/>
      <sheetData sheetId="55" refreshError="1"/>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data existing_do not delete"/>
      <sheetName val="Legal Risk Analysis"/>
      <sheetName val="Specification"/>
      <sheetName val="m"/>
      <sheetName val="Material"/>
      <sheetName val="Road data"/>
      <sheetName val="Le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leads"/>
      <sheetName val="r"/>
      <sheetName val="DATA_PRG"/>
      <sheetName val="clvrt_data"/>
      <sheetName val="DI"/>
      <sheetName val="pvc"/>
      <sheetName val="HDPE"/>
      <sheetName val="rdamdata"/>
      <sheetName val="v"/>
      <sheetName val="Suppl-data"/>
      <sheetName val="m"/>
      <sheetName val="Plant &amp;  Machinery"/>
      <sheetName val="pvc_basic"/>
      <sheetName val="Hire"/>
      <sheetName val="Conveyance"/>
      <sheetName val="bricks"/>
      <sheetName val="CC Road"/>
      <sheetName val="Civil (2)"/>
      <sheetName val="C-data"/>
      <sheetName val="Ele Est (2)"/>
      <sheetName val="Seginorage"/>
      <sheetName val="TBAL9697 -group wise  sdpl"/>
      <sheetName val="2nd &amp; Part Bill."/>
      <sheetName val="BORE WELL &amp; WATER SUPPLY"/>
      <sheetName val="Material"/>
      <sheetName val="BALAN1"/>
      <sheetName val="FIRST"/>
      <sheetName val="SECOND"/>
      <sheetName val="HEAD ROOM"/>
      <sheetName val="S Tank (2)"/>
      <sheetName val="civ data"/>
      <sheetName val="Rates"/>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Plant &amp;  Machinery"/>
      <sheetName val="PVC_dia"/>
      <sheetName val="sch"/>
      <sheetName val="id"/>
      <sheetName val="hdpe weights"/>
      <sheetName val="PVC weights"/>
      <sheetName val="Specification"/>
      <sheetName val="Lead"/>
      <sheetName val="Sheet1 (2)"/>
      <sheetName val="MRATES"/>
      <sheetName val="m"/>
      <sheetName val="Sheet2"/>
      <sheetName val="Dormitory"/>
      <sheetName val="l"/>
      <sheetName val="Levels"/>
      <sheetName val="detls"/>
      <sheetName val="Lead statement"/>
      <sheetName val="Ward areas"/>
      <sheetName val="sluice-PVC"/>
      <sheetName val="Airvalve-HDPE"/>
      <sheetName val="dbl-airvalve-PVC"/>
      <sheetName val="DFjoints"/>
      <sheetName val="VC rate"/>
      <sheetName val="0000000000000"/>
      <sheetName val="Labour"/>
      <sheetName val="Nspt-smp-final-ORIGINAL"/>
      <sheetName val="WATER-HAMMER"/>
      <sheetName val="input"/>
      <sheetName val="RMR"/>
      <sheetName val="Publicbuilding"/>
      <sheetName val="Mahesh"/>
      <sheetName val="Raghuveer"/>
      <sheetName val="Sheet3"/>
      <sheetName val="sluice-HDPE"/>
      <sheetName val="sluice-DI upto 1000"/>
      <sheetName val="scour-DI-CI"/>
      <sheetName val="r"/>
      <sheetName val="Material"/>
      <sheetName val="CD Data"/>
      <sheetName val="Datas"/>
      <sheetName val="Rate"/>
      <sheetName val="Data-ELSR"/>
      <sheetName val="airvalve(AC)"/>
      <sheetName val="Caze Estimate "/>
      <sheetName val="Airvalve-DI"/>
      <sheetName val="design"/>
      <sheetName val="Boq"/>
      <sheetName val="Basic Rates"/>
      <sheetName val="maya"/>
      <sheetName val="data existing_do not delete"/>
      <sheetName val="Legal Risk Analysis"/>
      <sheetName val="PUMP_DATA"/>
      <sheetName val="hdpe-rates"/>
      <sheetName val="pvc-rates"/>
      <sheetName val="Rates_PVC"/>
      <sheetName val=" data sheet "/>
      <sheetName val="DFjoints 2.11.17"/>
      <sheetName val="water-hammar-strenght"/>
      <sheetName val="SSR"/>
      <sheetName val="rdamdata"/>
      <sheetName val="1-Pop Proj"/>
      <sheetName val="Cd"/>
      <sheetName val="Cs"/>
      <sheetName val="CPIPE"/>
      <sheetName val="THK"/>
      <sheetName val="CPIPE 1"/>
      <sheetName val="Main sheet"/>
      <sheetName val="Sorted"/>
      <sheetName val="int-Dia-pvc"/>
      <sheetName val="temp-SDData (2)"/>
      <sheetName val="HS (MVS Akumarru)"/>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Civil Boq"/>
      <sheetName val="7 Other Costs"/>
      <sheetName val="Longitudinal"/>
      <sheetName val="hdpe_basic"/>
      <sheetName val="clvrt_data"/>
      <sheetName val="Stem "/>
      <sheetName val="VCRate"/>
      <sheetName val="Air-HDPE"/>
      <sheetName val="VC Rate2"/>
      <sheetName val="Sluice-HDPE-16"/>
      <sheetName val="Sluice-DI-16"/>
      <sheetName val="Rising Main"/>
      <sheetName val="ww-march-02"/>
      <sheetName val="Sheet5"/>
      <sheetName val="Estt"/>
      <sheetName val="LOCAL RATES"/>
      <sheetName val="Breakdown"/>
      <sheetName val="SUMMARY"/>
      <sheetName val="sluice-HDPE- FINAL"/>
      <sheetName val="kintc-airvalve-BWSC&amp;MS"/>
      <sheetName val="sluice-BWSCP-MS"/>
      <sheetName val="kintc-airvalve-DI"/>
      <sheetName val="sluice-DI"/>
      <sheetName val="pop"/>
      <sheetName val="I-CO"/>
      <sheetName val="int-Dia-hdpe"/>
      <sheetName val="IW-SRD-Rect"/>
      <sheetName val="Abstract"/>
      <sheetName val="Detailed"/>
      <sheetName val="PS1"/>
      <sheetName val="dummy"/>
      <sheetName val="DsnConcept"/>
      <sheetName val="Pile cap"/>
      <sheetName val="HT-INTROD"/>
      <sheetName val="FORM7"/>
      <sheetName val="Stn&amp;bldg Abs"/>
      <sheetName val="cubes_M20"/>
      <sheetName val="E1"/>
      <sheetName val="ABS"/>
      <sheetName val="DATA SHEET"/>
      <sheetName val="mlead"/>
      <sheetName val="abs road"/>
      <sheetName val="Abs_CD_2"/>
      <sheetName val="coverpage"/>
      <sheetName val="road est"/>
      <sheetName val="ECV"/>
      <sheetName val="PM&amp;GM"/>
      <sheetName val="quarry"/>
      <sheetName val="lead-st"/>
      <sheetName val="Cover"/>
      <sheetName val="DISCHARGE"/>
      <sheetName val="GA"/>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MS pipe,flange,Dummy"/>
      <sheetName val="Iocount"/>
      <sheetName val="20kL-design-final"/>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Chamber"/>
      <sheetName val="Leads Entry"/>
      <sheetName val="Road data.PS"/>
      <sheetName val="Gen.Abs."/>
      <sheetName val="boredetails"/>
      <sheetName val="rsf-5ld"/>
      <sheetName val="#REF"/>
      <sheetName val="RSF"/>
      <sheetName val="Mortars"/>
      <sheetName val="Data 2"/>
      <sheetName val="Valves"/>
      <sheetName val="MS Rates"/>
      <sheetName val="Data- All"/>
      <sheetName val="pvc_basic"/>
      <sheetName val="Sheet9"/>
      <sheetName val="Habcodes"/>
      <sheetName val="HS 1"/>
      <sheetName val="Data_Bit_I"/>
      <sheetName val="bASICDATA"/>
      <sheetName val="Road data-TDR"/>
      <sheetName val="PH Sor"/>
      <sheetName val="PH"/>
      <sheetName val="0+655"/>
      <sheetName val="ABUT MASTER"/>
      <sheetName val="bldg"/>
      <sheetName val="SUMMERY"/>
      <sheetName val="Estimate 2_0x1_5"/>
      <sheetName val="Estimate 2_0x2_0"/>
      <sheetName val="Estimate 2_0x2_5"/>
      <sheetName val="Estimate 1_0x1_0"/>
      <sheetName val="Estimate 1_0x1_5"/>
      <sheetName val="Estimate 1_0x2_0"/>
      <sheetName val="Estimate 1_0x2_5"/>
      <sheetName val="Estimate 1_5x1_5"/>
      <sheetName val="Estimate 1_5x2_0"/>
      <sheetName val="Estimate 1_5x2_5"/>
      <sheetName val="SCHEMATIC-EX&amp;PR"/>
      <sheetName val="Sheet11"/>
      <sheetName val="Rectangular Beam"/>
      <sheetName val="Analy"/>
      <sheetName val="FIRST"/>
      <sheetName val="Design of two-way slab"/>
      <sheetName val="BASE_ALL"/>
      <sheetName val="Labour &amp; Plant"/>
      <sheetName val=" datas"/>
      <sheetName val="(1)FILL FIRST"/>
      <sheetName val="EST"/>
      <sheetName val="User input"/>
      <sheetName val="Leads 05-06"/>
      <sheetName val="labour &amp; Centering"/>
      <sheetName val="conc-foot-gradeslab"/>
      <sheetName val="MRoad data"/>
      <sheetName val="Road data "/>
      <sheetName val="SPECS"/>
      <sheetName val="Road data  PH"/>
      <sheetName val="WS Data"/>
      <sheetName val="Setup Variables"/>
      <sheetName val="nodes"/>
      <sheetName val="Labour rates"/>
      <sheetName val="Airvalve-HDPE 20-21"/>
      <sheetName val="Part-A"/>
      <sheetName val="dbl-airvalve-HDPE"/>
      <sheetName val="EDWise"/>
      <sheetName val="GF SB Ok "/>
      <sheetName val="col-reinft1"/>
      <sheetName val="office"/>
      <sheetName val="Lab"/>
      <sheetName val="Material&amp;equipment"/>
      <sheetName val="Dsgn_Crt"/>
      <sheetName val="INSTRUCT"/>
      <sheetName val="DS HFL "/>
      <sheetName val="TRANSITIONS"/>
      <sheetName val="bundqty"/>
      <sheetName val="13. Steel - Ratio"/>
      <sheetName val="select items_PMW"/>
      <sheetName val="std.wt."/>
      <sheetName val="Work_sheet"/>
      <sheetName val="habs-list"/>
      <sheetName val="data rough"/>
      <sheetName val="bom"/>
      <sheetName val="sg-clay(d)"/>
      <sheetName val="Data_F8_BTR1"/>
      <sheetName val="Road_Detail_Est_1"/>
      <sheetName val="Road_data1"/>
      <sheetName val="sup_dat1"/>
      <sheetName val="Plant_&amp;__Machinery1"/>
      <sheetName val="hdpe_weights1"/>
      <sheetName val="PVC_weights1"/>
      <sheetName val="Sheet1_(2)1"/>
      <sheetName val="Lead_statement1"/>
      <sheetName val="Ward_areas1"/>
      <sheetName val="VC_rate1"/>
      <sheetName val="data_existing_do_not_delete1"/>
      <sheetName val="Basic_Rates1"/>
      <sheetName val="sluice-DI_upto_10001"/>
      <sheetName val="Caze_Estimate_1"/>
      <sheetName val="CD_Data1"/>
      <sheetName val="_data_sheet_1"/>
      <sheetName val="DFjoints_2_11_171"/>
      <sheetName val="1-Pop_Proj1"/>
      <sheetName val="Main_sheet1"/>
      <sheetName val="CPIPE_11"/>
      <sheetName val="temp-SDData_(2)1"/>
      <sheetName val="HS_(MVS_Akumarru)1"/>
      <sheetName val="Legal_Risk_Analysis1"/>
      <sheetName val="Data-Road_1"/>
      <sheetName val="other_rates1"/>
      <sheetName val="Civil_Boq"/>
      <sheetName val="7_Other_Costs"/>
      <sheetName val="Stem_"/>
      <sheetName val="VC_Rate2"/>
      <sheetName val="LOCAL_RATES"/>
      <sheetName val="Pile_cap"/>
      <sheetName val="Stn&amp;bldg_Abs"/>
      <sheetName val="Rising_Main"/>
      <sheetName val="sluice-HDPE-_FINAL"/>
      <sheetName val="not_req_3"/>
      <sheetName val="DATA_SHEET"/>
      <sheetName val="abs_road"/>
      <sheetName val="road_est"/>
      <sheetName val="Hydraulic_Design_(Pipe)1"/>
      <sheetName val="CF4_(R)"/>
      <sheetName val="MS_pipe,flange,Dummy"/>
      <sheetName val="Road_data_PS"/>
      <sheetName val="mp-team_1"/>
      <sheetName val="BOQ_Distribution"/>
      <sheetName val="Data-_All"/>
      <sheetName val="Pipe_line_estimate"/>
      <sheetName val="HDPE_2020-21"/>
      <sheetName val="Gate_Valves"/>
      <sheetName val="Air-HDPE_2020-21"/>
      <sheetName val="VALVE_CHAMBERS_ABS_"/>
      <sheetName val="ew_OG"/>
      <sheetName val="ew-DiMs_2021-22"/>
      <sheetName val="DI_PL_"/>
      <sheetName val="DSS_Input"/>
      <sheetName val="DSS_-PH-Data"/>
      <sheetName val="PH_19_8_2019"/>
      <sheetName val="80mm_VC"/>
      <sheetName val="MS_Rates"/>
      <sheetName val="Data_2"/>
      <sheetName val="PH_Sor"/>
      <sheetName val="sectorwise"/>
      <sheetName val="Lookup"/>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r"/>
      <sheetName val="Specification"/>
      <sheetName val="pvc"/>
      <sheetName val="Legal Risk Analysis"/>
      <sheetName val="WS Data"/>
      <sheetName val="Boq"/>
      <sheetName val="SSR _ NSSR Market final"/>
      <sheetName val="Data"/>
      <sheetName val="Note"/>
      <sheetName val="Main sheet"/>
      <sheetName val="RMR"/>
      <sheetName val="Summary"/>
      <sheetName val="Labour"/>
      <sheetName val="Material"/>
      <sheetName val="Plant &amp;  Machine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 "/>
      <sheetName val="detls"/>
      <sheetName val="G F  (2)"/>
      <sheetName val="DISCOUNT"/>
      <sheetName val="Global factors"/>
      <sheetName val="Specification report"/>
      <sheetName val="data existing_do not delete"/>
      <sheetName val="m"/>
      <sheetName val="moments-table(tri)"/>
      <sheetName val="Work_sheet"/>
      <sheetName val="maya"/>
      <sheetName val="Suppl-data"/>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Civil Boq"/>
      <sheetName val="mlead"/>
      <sheetName val="abs road"/>
      <sheetName val="quarry"/>
      <sheetName val="Labour rates"/>
      <sheetName val="l"/>
      <sheetName val="R_Det"/>
      <sheetName val="Cover"/>
      <sheetName val="p&amp;m"/>
      <sheetName val="Sheet1"/>
      <sheetName val="Staff Acco."/>
      <sheetName val="segments-details"/>
      <sheetName val="int-Dia-hdpe"/>
      <sheetName val="habs-list"/>
      <sheetName val="int-Dia-pvc"/>
      <sheetName val="FINAL LEAD"/>
      <sheetName val="Sheet5"/>
      <sheetName val="Ghanapur to Suraram jn. det"/>
      <sheetName val="Rates"/>
      <sheetName val="SPT vs PHI"/>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MRATES"/>
      <sheetName val="HDPE-pipe-rates"/>
      <sheetName val="pvc-pipe-rates"/>
      <sheetName val="ww-march-02"/>
      <sheetName val="Road data"/>
      <sheetName val="data-WC"/>
      <sheetName val="Labour"/>
      <sheetName val="LEADS"/>
      <sheetName val="General"/>
      <sheetName val="DATA_PRG"/>
      <sheetName val="r"/>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ewst"/>
      <sheetName val="Suppl-data"/>
      <sheetName val="v"/>
      <sheetName val="Rate"/>
      <sheetName val="BOQ"/>
      <sheetName val="economic PM"/>
      <sheetName val="WATER-HAMMER"/>
      <sheetName val="Data rough"/>
      <sheetName val="hdpe-rates"/>
      <sheetName val="pvc-rates"/>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 val="maya"/>
      <sheetName val="Lead  RATES"/>
      <sheetName val="quarry"/>
      <sheetName val="rdamdata"/>
      <sheetName val="beam-reinft"/>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int-Dia-hdpe"/>
      <sheetName val="int-Dia-pvc"/>
      <sheetName val="Set"/>
      <sheetName val="Relig-place"/>
      <sheetName val="Code"/>
      <sheetName val="D2_CO"/>
      <sheetName val="Z1_DATA"/>
      <sheetName val="MHNO_LEV"/>
      <sheetName val="C-data for paint"/>
      <sheetName val="C-data"/>
      <sheetName val="Civil Boq"/>
      <sheetName val="R_Det"/>
      <sheetName val="Global_factors"/>
      <sheetName val="457 COMP"/>
      <sheetName val="DATA-BASE"/>
      <sheetName val="DATA-ABSTRACT"/>
      <sheetName val="lead-st"/>
      <sheetName val="Habcodes"/>
      <sheetName val="RAFT"/>
      <sheetName val="Footings"/>
      <sheetName val="Data o"/>
      <sheetName val="SSR 2015-16 Rates"/>
      <sheetName val="C.D.Abs.Est."/>
      <sheetName val=" data sheet "/>
      <sheetName val="labour rates"/>
      <sheetName val="input"/>
      <sheetName val="zone-2"/>
      <sheetName val="Iocount"/>
      <sheetName val="Rates SSR 2008-09"/>
      <sheetName val="sand"/>
      <sheetName val="GN-ST-10"/>
      <sheetName val="Road Detail Est."/>
      <sheetName val="Gen.Abs."/>
      <sheetName val="Amortization Table"/>
      <sheetName val="Usage"/>
      <sheetName val="QTY"/>
      <sheetName val="Line"/>
      <sheetName val="Rates2"/>
      <sheetName val="data_existing_do_not_delete"/>
      <sheetName val="Global_factors1"/>
      <sheetName val="data_existing_do_not_delete1"/>
      <sheetName val="segments-details"/>
      <sheetName val="ps1"/>
      <sheetName val="Abstract (3)"/>
      <sheetName val="Quote Sheet"/>
      <sheetName val="Timesheet"/>
      <sheetName val="Data_Bit_I"/>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Nspt-smp-final-ORIGINAL"/>
      <sheetName val="Usage"/>
      <sheetName val="data-WC"/>
      <sheetName val="wordsdata"/>
      <sheetName val="Footings"/>
      <sheetName val="Road data"/>
      <sheetName val="sand"/>
      <sheetName val="Plant &amp;  Machinery"/>
      <sheetName val="RA-markate"/>
      <sheetName val="Note"/>
      <sheetName val="Suppl-data"/>
      <sheetName val="Cover"/>
      <sheetName val="pvc_basic"/>
      <sheetName val="Data_Base"/>
      <sheetName val="Material"/>
      <sheetName val="Road Detail Est."/>
      <sheetName val="maya"/>
      <sheetName val="BTR (2)"/>
      <sheetName val="b asic rates"/>
      <sheetName val="Civil Boq"/>
      <sheetName val="Legal Risk Analysis"/>
      <sheetName val="MRoad data"/>
      <sheetName val="r"/>
      <sheetName val="General"/>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HDPE-pipe-rates"/>
      <sheetName val="pvc-pipe-rates"/>
      <sheetName val="C-data"/>
      <sheetName val="_V_O_I_L_S_I_N_G_R_A_M_._X_L_S_"/>
      <sheetName val="Sheet2"/>
      <sheetName val="m"/>
      <sheetName val="SPT vs PHI"/>
      <sheetName val="_x005f_x0000_V_x005f_x0000_O_x005f_x0000_I_x005f_x0000_"/>
      <sheetName val="RAM"/>
      <sheetName val="Shaft type"/>
      <sheetName val="SSR"/>
      <sheetName val="Flight-1"/>
      <sheetName val="Bitumen trunk"/>
      <sheetName val="Feeder"/>
      <sheetName val="R99 etc"/>
      <sheetName val="Trunk unpaved"/>
      <sheetName val="wh"/>
      <sheetName val="EDWise"/>
      <sheetName val="ESTIMATE"/>
      <sheetName val="FF WRK"/>
      <sheetName val="2A_2008_09_ABST_GENSCST"/>
      <sheetName val="_x0000_V_x0000_O_x0000_I_x0000_"/>
      <sheetName val="Data_Renuals"/>
      <sheetName val="Proforma -II "/>
      <sheetName val=" Estt."/>
      <sheetName val="Cover"/>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com_st_PM6"/>
      <sheetName val="comst_GM6"/>
      <sheetName val="G_R_P6"/>
      <sheetName val="Specification_report3"/>
      <sheetName val="id"/>
      <sheetName val="_x005f_x005f_x005f_x0000_V_x005f_x005f_x005f_x0000_O_x0"/>
      <sheetName val="Wordsdata"/>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Sheet9"/>
      <sheetName val="_V_O_I_L_S_I_N_G_R_A_M___X_L__4"/>
      <sheetName val="Sheet3"/>
      <sheetName val="Sheet1 (2)"/>
      <sheetName val="bundqty"/>
      <sheetName val="Levels"/>
      <sheetName val="Lead- Input sheet "/>
      <sheetName val="CONST"/>
      <sheetName val="_V_O_I_L_S_I_N_G_R_A_M___X_L_S_"/>
      <sheetName val="WATER-HAMMER"/>
      <sheetName val="l"/>
      <sheetName val="clvrt_data"/>
      <sheetName val="_5wgdhabfinal00_01"/>
      <sheetName val="Intro"/>
      <sheetName val="Leads Entry"/>
      <sheetName val="MRMECADAMoad data"/>
      <sheetName val="Staff Acco."/>
      <sheetName val="t_prsr"/>
      <sheetName val="estimate "/>
      <sheetName val="MRoad data"/>
      <sheetName val="labour coeff"/>
      <sheetName val="_V_O_I_L_S_I_N_G_R_A_M___X_L__5"/>
      <sheetName val="VOILSINGRAM.XLS"/>
      <sheetName val="VOI"/>
      <sheetName val="road est"/>
      <sheetName val="PVC_dia"/>
      <sheetName val="mas_hab"/>
      <sheetName val="int-Dia-pvc"/>
      <sheetName val="Civil Works"/>
      <sheetName val="quarry"/>
      <sheetName val="det_est"/>
      <sheetName val="bom"/>
      <sheetName val="Design"/>
      <sheetName val="segments-details"/>
      <sheetName val="int-Dia-hdpe"/>
      <sheetName val="habs-list"/>
      <sheetName val="DATA-BASE"/>
      <sheetName val="DATA-ABSTRACT"/>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detls"/>
      <sheetName val="Cover"/>
      <sheetName val="Suppl-data"/>
      <sheetName val="DATA_PRG"/>
      <sheetName val="C-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Data"/>
      <sheetName val="Civil-SOR"/>
      <sheetName val="Material"/>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GA"/>
      <sheetName val="Civil-D"/>
      <sheetName val="WS Estimate"/>
      <sheetName val="Civil SoR"/>
      <sheetName val="WS SoR"/>
      <sheetName val="Checklist"/>
      <sheetName val="OT Joinery"/>
      <sheetName val="Demand"/>
      <sheetName val="Sheet2"/>
      <sheetName val="Water Demand"/>
    </sheetNames>
    <sheetDataSet>
      <sheetData sheetId="0" refreshError="1"/>
      <sheetData sheetId="1" refreshError="1">
        <row r="55">
          <cell r="G55">
            <v>173</v>
          </cell>
        </row>
        <row r="296">
          <cell r="G296">
            <v>665</v>
          </cell>
        </row>
        <row r="303">
          <cell r="G303">
            <v>550</v>
          </cell>
        </row>
      </sheetData>
      <sheetData sheetId="2" refreshError="1"/>
      <sheetData sheetId="3" refreshError="1">
        <row r="47">
          <cell r="C47" t="str">
            <v>Add for MA @ 40%</v>
          </cell>
          <cell r="D47">
            <v>0.4</v>
          </cell>
        </row>
        <row r="48">
          <cell r="C48" t="str">
            <v>Overheads &amp; Contractors Profit @ 13.615%</v>
          </cell>
          <cell r="D48">
            <v>0.13614999999999999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GA"/>
      <sheetName val="Civil-D"/>
      <sheetName val="WS Estimate"/>
      <sheetName val="Civil SoR"/>
      <sheetName val="WS SoR"/>
      <sheetName val="Checklist"/>
      <sheetName val="OT Joinery"/>
      <sheetName val="Demand"/>
      <sheetName val="Sheet2"/>
      <sheetName val="Water Demand"/>
    </sheetNames>
    <sheetDataSet>
      <sheetData sheetId="0" refreshError="1"/>
      <sheetData sheetId="1" refreshError="1">
        <row r="20">
          <cell r="G20">
            <v>578</v>
          </cell>
        </row>
        <row r="185">
          <cell r="G185">
            <v>34</v>
          </cell>
        </row>
        <row r="198">
          <cell r="G198">
            <v>456</v>
          </cell>
        </row>
        <row r="200">
          <cell r="G200">
            <v>24</v>
          </cell>
        </row>
        <row r="202">
          <cell r="G202">
            <v>37</v>
          </cell>
        </row>
        <row r="203">
          <cell r="G203">
            <v>6</v>
          </cell>
        </row>
        <row r="293">
          <cell r="G293">
            <v>580</v>
          </cell>
        </row>
        <row r="299">
          <cell r="G299">
            <v>550</v>
          </cell>
        </row>
        <row r="302">
          <cell r="G302">
            <v>550</v>
          </cell>
        </row>
        <row r="307">
          <cell r="G307">
            <v>520</v>
          </cell>
        </row>
        <row r="385">
          <cell r="G385">
            <v>37</v>
          </cell>
        </row>
      </sheetData>
      <sheetData sheetId="2" refreshError="1">
        <row r="81">
          <cell r="G81">
            <v>117</v>
          </cell>
        </row>
      </sheetData>
      <sheetData sheetId="3" refreshError="1">
        <row r="47">
          <cell r="C47" t="str">
            <v>Add for MA @ 40%</v>
          </cell>
          <cell r="D47">
            <v>0.4</v>
          </cell>
        </row>
        <row r="48">
          <cell r="C48" t="str">
            <v>Overheads &amp; Contractors Profit @ 13.615%</v>
          </cell>
          <cell r="D48">
            <v>0.13614999999999999</v>
          </cell>
        </row>
      </sheetData>
      <sheetData sheetId="4" refreshError="1">
        <row r="6">
          <cell r="N6">
            <v>5200</v>
          </cell>
        </row>
        <row r="10">
          <cell r="N10">
            <v>61000</v>
          </cell>
        </row>
        <row r="11">
          <cell r="N11">
            <v>62000</v>
          </cell>
        </row>
        <row r="13">
          <cell r="N13">
            <v>2453.91</v>
          </cell>
        </row>
        <row r="29">
          <cell r="N29">
            <v>2576</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conveyance"/>
      <sheetName val="Input"/>
      <sheetName val="GA1"/>
      <sheetName val="Oxygen pipe line"/>
      <sheetName val="Civil-SOR"/>
      <sheetName val="WS Estimate"/>
      <sheetName val="SP"/>
      <sheetName val="Civil Estimate"/>
      <sheetName val="Elec Est"/>
      <sheetName val="LEAD"/>
      <sheetName val="data-WS "/>
      <sheetName val="Valves"/>
      <sheetName val="Trust blocks-350mm"/>
      <sheetName val="data-HDPE &amp; PVC pipes"/>
      <sheetName val="Pipes data"/>
      <sheetName val="1500 mm 600 pipe (2-3)"/>
      <sheetName val="1500 MH 450 pipe (2-3)"/>
      <sheetName val="1500 MH  300 pipe (2-3)"/>
      <sheetName val="1200 MH 300 pipe (0-2)"/>
      <sheetName val="EW Sew Ws r2"/>
      <sheetName val="GA"/>
      <sheetName val="C-data"/>
      <sheetName val="Joinery"/>
      <sheetName val="E-Data"/>
      <sheetName val="WS-SOR"/>
      <sheetName val="E-Data RE"/>
      <sheetName val="WS Data"/>
      <sheetName val="Qualification"/>
      <sheetName val="CIVIL-DIV"/>
      <sheetName val="WS-DIV"/>
      <sheetName val="Sheet1"/>
      <sheetName val="All E-Data 21-22"/>
      <sheetName val="GA(RE)"/>
      <sheetName val="RE"/>
      <sheetName val="Specification Report"/>
      <sheetName val="Sheet2"/>
    </sheetNames>
    <sheetDataSet>
      <sheetData sheetId="0" refreshError="1"/>
      <sheetData sheetId="1" refreshError="1"/>
      <sheetData sheetId="2" refreshError="1">
        <row r="49">
          <cell r="C49" t="str">
            <v>Add for MA @ 40%</v>
          </cell>
        </row>
        <row r="50">
          <cell r="C50" t="str">
            <v>Overheads &amp; Contractors Profit @ 13.615%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 val="p&amp;m"/>
      <sheetName val="CPI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 val="Le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maya"/>
      <sheetName val="detls"/>
      <sheetName val="RMR"/>
      <sheetName val="sand"/>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ead statement ss5"/>
      <sheetName val="Lead_statement_ss5"/>
      <sheetName val="Labour"/>
      <sheetName val="DATA"/>
      <sheetName val="HDPE"/>
      <sheetName val="DI"/>
      <sheetName val="pvc"/>
      <sheetName val="ssr-rates"/>
      <sheetName val="Lead"/>
      <sheetName val="data existing_do not delete"/>
      <sheetName val="DATA_PRG"/>
      <sheetName val="clvrt_data"/>
      <sheetName val="t_prsr"/>
      <sheetName val="wh"/>
      <sheetName val="Plant 㫨  Machinery"/>
      <sheetName val="Plant_㫨__Machinery"/>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Rates-May-14"/>
      <sheetName val="TOP SLAB-beams"/>
      <sheetName val="int-Dia-pvc"/>
      <sheetName val="Sheet1"/>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PH data"/>
      <sheetName val="Delivery mains"/>
      <sheetName val="bundqty"/>
      <sheetName val="CONST"/>
      <sheetName val="Common "/>
      <sheetName val="PROCTOR"/>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OVER"/>
      <sheetName val="C-data"/>
      <sheetName val="RWS"/>
      <sheetName val="Entry"/>
      <sheetName val="BWSCPlt"/>
      <sheetName val="CI"/>
      <sheetName val="G.R.P"/>
      <sheetName val="PSC REVISED"/>
      <sheetName val="Quarry"/>
      <sheetName val="Line"/>
      <sheetName val="BTR"/>
      <sheetName val="CRUST"/>
      <sheetName val="QDTS"/>
      <sheetName val="Abs_CD_2"/>
      <sheetName val="road est"/>
      <sheetName val="ECV"/>
      <sheetName val="FORM-W3"/>
      <sheetName val="Design"/>
      <sheetName val="index"/>
      <sheetName val="Cash2"/>
      <sheetName val="DATA SHEET"/>
      <sheetName val="ANAL-PIPE LINE"/>
      <sheetName val="MS Pipe Working"/>
      <sheetName val="wh_data"/>
      <sheetName val="wh_data_R"/>
      <sheetName val="CPHEEO"/>
      <sheetName val="input"/>
      <sheetName val="civ data"/>
      <sheetName val="Rate Analysis"/>
      <sheetName val="RMR.PS"/>
      <sheetName val="BTR.PS"/>
      <sheetName val="Road data.PS"/>
      <sheetName val="Road data-TDR"/>
      <sheetName val="HDPE-pipe-rates"/>
      <sheetName val="pvc-pipe-rates"/>
      <sheetName val="650kL-design-final"/>
      <sheetName val="_5wgdhabfinal00_01"/>
      <sheetName val="SPT vs PHI"/>
      <sheetName val="PS1"/>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Abs"/>
      <sheetName val="X-2"/>
      <sheetName val="Exp"/>
      <sheetName val="A 3_7"/>
      <sheetName val="LEAD S 10-11"/>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MRMECADAMoad data"/>
      <sheetName val="Hire"/>
      <sheetName val="EDWise"/>
      <sheetName val="Basic data "/>
      <sheetName val="TTL"/>
      <sheetName val="Road Detail Est."/>
      <sheetName val="SOR"/>
      <sheetName val="Civil Works"/>
      <sheetName val="BLK3"/>
      <sheetName val="BLK2"/>
      <sheetName val="E &amp; R"/>
      <sheetName val="radar"/>
      <sheetName val="UG"/>
      <sheetName val="Sheet11"/>
      <sheetName val="Prjt"/>
      <sheetName val="FACE"/>
      <sheetName val="Material "/>
      <sheetName val="Labour &amp; Plant"/>
      <sheetName val="Fee Rate Summary"/>
      <sheetName val="Rates_SSR_2008-09"/>
      <sheetName val="RMR_PS"/>
      <sheetName val="BTR_PS"/>
      <sheetName val="Road_data_PS"/>
      <sheetName val="Road_data-TDR"/>
      <sheetName val="BOQ_(2)"/>
      <sheetName val="Data_F8_BTR5"/>
      <sheetName val="Plant_&amp;__Machinery5"/>
      <sheetName val="Lead_statement_ss55"/>
      <sheetName val="data_existing_do_not_delete4"/>
      <sheetName val="TOP_SLAB-beams1"/>
      <sheetName val="Plant_㫨__Machinery2"/>
      <sheetName val="PH_data1"/>
      <sheetName val="Bitumen_trunk4"/>
      <sheetName val="R99_etc4"/>
      <sheetName val="Trunk_unpaved4"/>
      <sheetName val="abs_road4"/>
      <sheetName val="Road_data4"/>
      <sheetName val="Class_IV_Qtr__Ele4"/>
      <sheetName val="Bridge_Data_2005-064"/>
      <sheetName val="Lead_statement4"/>
      <sheetName val="GROUND_FLOOR4"/>
      <sheetName val="hdpe_weights1"/>
      <sheetName val="PVC_weights1"/>
      <sheetName val="VC_801"/>
      <sheetName val="VC_4501"/>
      <sheetName val="Rates_SSR_2008-091"/>
      <sheetName val="Ins_&amp;_Bonds1"/>
      <sheetName val="A-3_11"/>
      <sheetName val="Client_req1"/>
      <sheetName val="MRoad_data1"/>
      <sheetName val="Sheet1_(2)1"/>
      <sheetName val="wt_of_CID_joint1"/>
      <sheetName val="AC_DAta1"/>
      <sheetName val="Pipe_Pilne_MAch1"/>
      <sheetName val="Indurhty_2016-171"/>
      <sheetName val="Delivery_mains1"/>
      <sheetName val="Code"/>
      <sheetName val="BM-HOOP"/>
      <sheetName val="office"/>
      <sheetName val="Lab"/>
      <sheetName val="Material&amp;equipment"/>
      <sheetName val="PH data-16-17"/>
      <sheetName val="Bld up to 3F"/>
      <sheetName val="C-Mat-16-17-"/>
      <sheetName val="labour&amp; Hire-16-17"/>
      <sheetName val="labour &amp; Hire-21-22"/>
      <sheetName val="SSR-Irri, R&amp;B, PH-21-22"/>
      <sheetName val="Bld.SoR-21-22"/>
      <sheetName val="labour &amp; Hire-22-23"/>
      <sheetName val="Bld.SoR-22-23"/>
      <sheetName val="SSR-Irri, R&amp;B, PH-22-23"/>
      <sheetName val="Sanitary SSR-22-23"/>
      <sheetName val="Data o"/>
      <sheetName val="Bed Fall"/>
      <sheetName val="Title"/>
      <sheetName val="Ventway Calculations"/>
      <sheetName val="VI Floor Beam "/>
      <sheetName val="Boq Block A"/>
      <sheetName val="Valves"/>
      <sheetName val="QTY-CRUST-SR"/>
      <sheetName val="CROSS-SECTION"/>
      <sheetName val="QTY-CRUST-MCW"/>
      <sheetName val="hyperstatic-3"/>
      <sheetName val="TS memo"/>
      <sheetName val="GF Columns"/>
      <sheetName val="DISCOUNT"/>
      <sheetName val="Global factors"/>
      <sheetName val="Weightage-Sub Sht"/>
      <sheetName val="OH"/>
      <sheetName val="Basic Rates"/>
      <sheetName val="beam-reinft"/>
      <sheetName val="ewst"/>
      <sheetName val="Lookup"/>
      <sheetName val="E.I. ESTIMATE"/>
      <sheetName val="EXTERNAL E.I."/>
      <sheetName val="E.I. DATAS"/>
      <sheetName val="Comparative Statement"/>
      <sheetName val="PANEL DATAS"/>
      <sheetName val="Inv"/>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MS Rates"/>
      <sheetName val="Main"/>
      <sheetName val="CPIPE 1"/>
      <sheetName val="TOS-F"/>
      <sheetName val="Leads Entry"/>
      <sheetName val="rmr "/>
      <sheetName val="road data "/>
      <sheetName val="MASTER"/>
      <sheetName val="COST"/>
      <sheetName val="51"/>
      <sheetName val="factors"/>
      <sheetName val="PRECAST lightconc-II"/>
      <sheetName val="Suppl-data"/>
      <sheetName val="Mortars"/>
      <sheetName val=" Data -Valves"/>
      <sheetName val="(4)F-81 Exp.side"/>
      <sheetName val="cap-cwr_top"/>
      <sheetName val="compr_sta_2"/>
      <sheetName val="compr_sta_3"/>
      <sheetName val="design "/>
      <sheetName val="disinfec"/>
      <sheetName val="duti_desi"/>
      <sheetName val="pop_"/>
      <sheetName val="pum_hours"/>
      <sheetName val="risin_Ips_3"/>
      <sheetName val="risin_mps_2"/>
      <sheetName val="risin_sourc-1"/>
      <sheetName val="velo_1"/>
      <sheetName val="water_dem"/>
      <sheetName val="HYDRAULICS"/>
      <sheetName val="Check List"/>
      <sheetName val="Recovery"/>
      <sheetName val="CC Road"/>
      <sheetName val="Census_of_India_2001"/>
      <sheetName val="rate analysis "/>
      <sheetName val="Design of two-way slab"/>
      <sheetName val="BASE_ALL"/>
      <sheetName val="LIST"/>
      <sheetName val="Area Sheet NO 1"/>
      <sheetName val="DataInput"/>
      <sheetName val="DataInput-1"/>
      <sheetName val="DI Rate Analysis"/>
      <sheetName val="Economic RisingMain  Ph-I"/>
      <sheetName val="Designs"/>
      <sheetName val="INPUT-DATA"/>
      <sheetName val="STAMT"/>
      <sheetName val="Pier Design(with offset)"/>
      <sheetName val="WTP-Pr"/>
      <sheetName val="Sheet9"/>
      <sheetName val="NEW "/>
      <sheetName val="Form_E6"/>
      <sheetName val="E8"/>
      <sheetName val="E11"/>
      <sheetName val="DREV"/>
      <sheetName val="CREV"/>
      <sheetName val="DESBASTE"/>
      <sheetName val="Transfer"/>
      <sheetName val="Elect."/>
      <sheetName val="WT AVG LEAD"/>
      <sheetName val="Data well"/>
      <sheetName val="m1"/>
      <sheetName val="BOQ Distribution"/>
      <sheetName val="Ghanapur to Suraram jn. det"/>
      <sheetName val="Set"/>
      <sheetName val="ESTIMATE"/>
      <sheetName val="Abs PMRL"/>
      <sheetName val="SSR 2015-16"/>
      <sheetName val="data-WC"/>
      <sheetName val="Detailed Estimate"/>
      <sheetName val="(Road-Project)"/>
      <sheetName val="STAFFSCHED "/>
      <sheetName val="Drawing status"/>
      <sheetName val="Chapter 6Abt"/>
      <sheetName val="LabourRates"/>
      <sheetName val="OverviewBarmer"/>
      <sheetName val="Lead  RATES"/>
      <sheetName val="inWords"/>
      <sheetName val="segments-details"/>
      <sheetName val="int-Dia-hdpe"/>
      <sheetName val="OSWI Qlfy"/>
      <sheetName val="AEOS Qlfy"/>
      <sheetName val="RCC Pier Checking"/>
      <sheetName val="T-BEAM (longitudinal)"/>
      <sheetName val="DECK SLAB DESIGN"/>
      <sheetName val="IRC TABLES"/>
      <sheetName val="CONVEYANCE  (2)"/>
      <sheetName val="drains-data"/>
      <sheetName val="CC Rd Data"/>
      <sheetName val="GSB"/>
      <sheetName val="ALL ABSTRACT"/>
      <sheetName val="Medchal LEAD"/>
      <sheetName val="BoreWell"/>
      <sheetName val="Council hall"/>
      <sheetName val="Transport Shed"/>
      <sheetName val="Compost Plat"/>
      <sheetName val="Security Room"/>
      <sheetName val="Office Room"/>
      <sheetName val="Waste Receiving Platform"/>
      <sheetName val="DRCC Sheds"/>
      <sheetName val="C&amp;D Shed"/>
      <sheetName val="Compost Platform"/>
      <sheetName val="Compost Screening Storage Shed"/>
      <sheetName val="Est-Drain "/>
      <sheetName val="Drain section"/>
      <sheetName val="Mechanical Equipment"/>
      <sheetName val="Building Data"/>
      <sheetName val="Gate &amp; Chain link fencQty Civil"/>
      <sheetName val="Electrical &amp; Plumbing"/>
      <sheetName val="SHEDS STEEL QTY"/>
      <sheetName val="Mortars,"/>
      <sheetName val="data-Bld-20-21"/>
      <sheetName val="Civil SSR"/>
      <sheetName val="datas-CC Drain"/>
      <sheetName val="WS SSR"/>
      <sheetName val="WS Data"/>
      <sheetName val="conveyance"/>
      <sheetName val="ELE-INT"/>
      <sheetName val="ELE-ANALYSIS"/>
      <sheetName val="QUANTITY SHEET"/>
      <sheetName val="240 Meter Yard"/>
      <sheetName val="steel(240M Yard)"/>
      <sheetName val="Est-elec"/>
      <sheetName val="Est-plumbing"/>
      <sheetName val="Dismantling"/>
      <sheetName val="Datas-Dismantling"/>
      <sheetName val="other_rates"/>
      <sheetName val="other_rates1"/>
      <sheetName val="Process"/>
      <sheetName val="Buildings"/>
      <sheetName val="Datas"/>
      <sheetName val="BALAN1"/>
      <sheetName val="Revised ANN2"/>
      <sheetName val="dist dump"/>
      <sheetName val="abst"/>
      <sheetName val="AV-DI"/>
      <sheetName val="AV-HDPE"/>
      <sheetName val="DI gate-DI"/>
      <sheetName val="DIgate_PVC "/>
      <sheetName val="1920"/>
      <sheetName val="A"/>
      <sheetName val="NTFP"/>
      <sheetName val="Sarpanchs (1012)"/>
      <sheetName val="11.Habitations"/>
      <sheetName val="upa"/>
      <sheetName val="basdat"/>
      <sheetName val="ssr20506"/>
      <sheetName val="economic PM"/>
      <sheetName val="Common_1"/>
      <sheetName val="Specification_report1"/>
      <sheetName val="1-Pop_Proj1"/>
      <sheetName val="Estimate_1"/>
      <sheetName val="CABLENOS_1"/>
      <sheetName val="Main_sheet1"/>
      <sheetName val="final_abstract1"/>
      <sheetName val="G_R_P"/>
      <sheetName val="PSC_REVISED"/>
      <sheetName val="road_est"/>
      <sheetName val="DATA_SHEET"/>
      <sheetName val="ANAL-PIPE_LINE"/>
      <sheetName val="MS_Pipe_Working"/>
      <sheetName val="civ_data"/>
      <sheetName val="SPT_vs_PHI"/>
      <sheetName val="Bed_Class"/>
      <sheetName val="sup_dat"/>
      <sheetName val="Detail_In_Door_Stad"/>
      <sheetName val="Civil_Boq"/>
      <sheetName val="LEAD_S_10-11"/>
      <sheetName val="Mix_Design"/>
      <sheetName val="Cost_of_O_&amp;_O"/>
      <sheetName val="DATA_2021-22"/>
      <sheetName val="Staff_Civil_o&amp;m_draft_policy"/>
      <sheetName val="A_3_7"/>
      <sheetName val="Rate_Analysis"/>
      <sheetName val="C_D_Abs_Est_"/>
      <sheetName val="TBAL9697_-group_wise__sdpl"/>
      <sheetName val="Staff_Acco_"/>
      <sheetName val="SewerCAD_MH_Data"/>
      <sheetName val="Design_2040_Design_Flows-(1)"/>
      <sheetName val="SewerCAD_Pipe_Data-Actual_2040"/>
      <sheetName val="Gen_Abs"/>
      <sheetName val="DL_CAL"/>
      <sheetName val="Flanged_Beams"/>
      <sheetName val="Rectangular_Beam"/>
      <sheetName val="Basic_data_"/>
      <sheetName val="E_&amp;_R"/>
      <sheetName val="GF_SB_Ok_"/>
      <sheetName val="not_req_3"/>
      <sheetName val="Revised_ANN2"/>
      <sheetName val="dist_dump"/>
      <sheetName val="DI_gate-DI"/>
      <sheetName val="DIgate_PVC_"/>
      <sheetName val="11_Habitations"/>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sand"/>
      <sheetName val="stone"/>
      <sheetName val="Road Detail Est."/>
      <sheetName val="Road data"/>
      <sheetName val="DATA"/>
      <sheetName val="rdamdata"/>
      <sheetName val="Material"/>
      <sheetName val="Labour"/>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leads"/>
      <sheetName val="SSR 2010-11 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Entry"/>
      <sheetName val="Plant &amp;  Machinery"/>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data-WC"/>
      <sheetName val="?V?O?I?L?S?I?N?G?R?A?M?.?X?L?S?"/>
      <sheetName val="Rates-May-14"/>
      <sheetName val="DATA_PRG"/>
      <sheetName val="0000000000000"/>
      <sheetName val="MRATES"/>
      <sheetName val="Staff Acco."/>
      <sheetName val="m"/>
      <sheetName val="RMR"/>
      <sheetName val="p&amp;m"/>
      <sheetName val="C-data"/>
      <sheetName val="Cover"/>
      <sheetName val="_5wgdhabfinal00_01"/>
      <sheetName val="WATER-HAMMER"/>
      <sheetName val="Di_gate-HDPE"/>
      <sheetName val="not req 3"/>
      <sheetName val="C.D.Abs.Est."/>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l"/>
      <sheetName val="t_prsr"/>
      <sheetName val="wh"/>
      <sheetName val="Estimate"/>
      <sheetName val="Data rough"/>
      <sheetName val="AV-HDPE"/>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Rates"/>
      <sheetName val="coverpage"/>
      <sheetName val="R_Det"/>
      <sheetName val="PRECAST lightconc-II"/>
      <sheetName val="CC &amp; VC"/>
      <sheetName val="_x005f_x0000_V_x005f_x0000_O_x005f_x0000_I_x005f_x0000_"/>
      <sheetName val="water-hammar-strenght"/>
      <sheetName val="Work_sheet"/>
      <sheetName val="bom"/>
      <sheetName val="abs road"/>
      <sheetName val="Summary"/>
      <sheetName val="General"/>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SSR 2014-15 Rates"/>
      <sheetName val="Specification Repoer CC"/>
      <sheetName val="bar bending"/>
      <sheetName val="iocount"/>
      <sheetName val="DATA SHEET"/>
      <sheetName val="Suppl-data"/>
      <sheetName val="final abstract"/>
      <sheetName val="Bitumen trunk"/>
      <sheetName val="Feeder"/>
      <sheetName val="R99 etc"/>
      <sheetName val="Trunk unpaved"/>
      <sheetName val="_V_O_I_L_S_I_N_G_R_A_M___X_L_S_"/>
      <sheetName val="Usage"/>
      <sheetName val="Common "/>
      <sheetName val="civ data"/>
      <sheetName val="11.Habitations"/>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 val="other rates"/>
      <sheetName val="Prjt"/>
      <sheetName val="VOILSINGRAM.XLS"/>
      <sheetName val="Part-A"/>
      <sheetName val="FORM7"/>
      <sheetName val="BALAN1"/>
      <sheetName val="BTR"/>
      <sheetName val="Line"/>
      <sheetName val="_x0000_V_x0000_O_x0000_I_x0000_"/>
      <sheetName val="Det.SC2"/>
      <sheetName val="Lookup"/>
      <sheetName val="ANAL"/>
      <sheetName val="RA"/>
      <sheetName val="DATA-2005-06"/>
      <sheetName val="basdat"/>
      <sheetName val="VOI"/>
      <sheetName val="VOI_x000_2"/>
      <sheetName val="Boppudi data sheet "/>
      <sheetName val="new33kvss_e3"/>
      <sheetName val="prop aug of ex 33kvss_e3a"/>
      <sheetName val="com_st_PM7"/>
      <sheetName val="comst_GM7"/>
      <sheetName val="G_R_P7"/>
      <sheetName val="Road_Detail_Est_4"/>
      <sheetName val="Road_data4"/>
      <sheetName val="Lead_statement4"/>
      <sheetName val="SSR_2010-11_Rates1"/>
      <sheetName val="SPT_vs_PHI1"/>
      <sheetName val="hdpe_weights4"/>
      <sheetName val="PVC_weights4"/>
      <sheetName val="Ward_areas1"/>
      <sheetName val="Plant_&amp;__Machinery2"/>
      <sheetName val="Specification_report1"/>
      <sheetName val="Staff_Acco_1"/>
      <sheetName val="not_req_31"/>
      <sheetName val="Leads_Entry1"/>
      <sheetName val="?V?O?I?L?S?I?N?G?R?A?M?_?X?L?S1"/>
      <sheetName val="C_D_Abs_Est_"/>
      <sheetName val="Data_rough1"/>
      <sheetName val="PRECAST_lightconc-II"/>
      <sheetName val="CC_&amp;_VC1"/>
      <sheetName val="abs_road"/>
      <sheetName val="MRoad_data1"/>
      <sheetName val="VC_rate1"/>
      <sheetName val="_V_O_I_L_S_I_N_G_R_A_M___X_L_S1"/>
      <sheetName val="data_existing_do_not_delete1"/>
      <sheetName val="Main_Sheet"/>
      <sheetName val="final_abstract"/>
      <sheetName val="road_safety_datas"/>
      <sheetName val="DATA_SHEET"/>
      <sheetName val="DIgate_PVC_"/>
      <sheetName val="DI_gate-DI"/>
      <sheetName val="pumping_main"/>
      <sheetName val="Bitumen_trunk"/>
      <sheetName val="R99_etc"/>
      <sheetName val="Trunk_unpaved"/>
      <sheetName val="bar_bending"/>
      <sheetName val="SSR_2014-15_Rates"/>
      <sheetName val="Specification_Repoer_CC"/>
      <sheetName val="Drain_Est_(2)"/>
      <sheetName val="SPECI_(2)"/>
      <sheetName val="11_Habitations"/>
      <sheetName val="Lead_statement_ss5"/>
      <sheetName val="1000_(1V)"/>
      <sheetName val="VOILSINGRAM_XLS1"/>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refreshError="1"/>
      <sheetData sheetId="13" refreshError="1"/>
      <sheetData sheetId="14" refreshError="1"/>
      <sheetData sheetId="15"/>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refreshError="1"/>
      <sheetData sheetId="88" refreshError="1"/>
      <sheetData sheetId="89"/>
      <sheetData sheetId="90"/>
      <sheetData sheetId="91"/>
      <sheetData sheetId="92"/>
      <sheetData sheetId="93" refreshError="1"/>
      <sheetData sheetId="94"/>
      <sheetData sheetId="95" refreshError="1"/>
      <sheetData sheetId="96" refreshError="1"/>
      <sheetData sheetId="97" refreshError="1"/>
      <sheetData sheetId="98"/>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refreshError="1"/>
      <sheetData sheetId="111" refreshError="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refreshError="1"/>
      <sheetData sheetId="131" refreshError="1"/>
      <sheetData sheetId="132"/>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refreshError="1"/>
      <sheetData sheetId="273"/>
      <sheetData sheetId="274"/>
      <sheetData sheetId="275"/>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m"/>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RATES"/>
      <sheetName val="C-data"/>
      <sheetName val="Material"/>
      <sheetName val="leads"/>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 val="p&amp;m"/>
      <sheetName val="not req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r"/>
      <sheetName val="Estimate "/>
      <sheetName val="maya"/>
      <sheetName val="final abstract"/>
      <sheetName val="v"/>
      <sheetName val="LEADS"/>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Specification report"/>
      <sheetName val="SSR 2014-15 Rates"/>
      <sheetName val="banilad"/>
      <sheetName val="EDWise"/>
      <sheetName val="New33KVSS_E3"/>
      <sheetName val="Prop aug of Ex 33KVSS_E3a"/>
      <sheetName val="MRoad data"/>
      <sheetName val="VARIABLE"/>
      <sheetName val="Labour"/>
      <sheetName val="Material"/>
      <sheetName val="Plant &amp;  Machinery"/>
      <sheetName val="mas_hab"/>
      <sheetName val="rdamdata"/>
      <sheetName val="lead-st"/>
      <sheetName val="FIRE ESTIMATE"/>
      <sheetName val="Design"/>
      <sheetName val="BLK3"/>
      <sheetName val="BLK2"/>
      <sheetName val="E &amp; R"/>
      <sheetName val="radar"/>
      <sheetName val="UG"/>
      <sheetName val="Input"/>
      <sheetName val="WS SoR"/>
      <sheetName val="Civil-SOR"/>
      <sheetName val="Lead_statement"/>
      <sheetName val="SSR_2010-11_Rates"/>
      <sheetName val="_"/>
      <sheetName val="Estimate_"/>
      <sheetName val="final_abstract"/>
      <sheetName val="abs_road"/>
      <sheetName val="Road_data"/>
      <sheetName val="SPT_vs_PHI"/>
      <sheetName val="not_req_3"/>
      <sheetName val="Data_F8_BTR"/>
      <sheetName val="Class_IV_Qtr__Ele"/>
      <sheetName val="Electrical_SSR_2018-19_(2)"/>
      <sheetName val="Quarry_Korutla"/>
      <sheetName val="Lead_Avg"/>
      <sheetName val="G-A_road"/>
      <sheetName val="Main_sheet"/>
      <sheetName val="GA-Open_Air_Theater"/>
      <sheetName val="1__Gallary"/>
      <sheetName val="2__Retaining_wall"/>
      <sheetName val="2__Compound_Wall"/>
      <sheetName val="3_Entrance_Plaza"/>
      <sheetName val="4__Stage_&amp;_Green_rooms"/>
      <sheetName val="4_a__AC-Est_"/>
      <sheetName val="4_b_Elec_&amp;_Sani-Stage"/>
      <sheetName val="5_Guest_room"/>
      <sheetName val="5_a_Elec_&amp;_Sani-Guest_House"/>
      <sheetName val="6_Toilet_Block-_Ladies"/>
      <sheetName val="7__Toilet_Block-_Gents"/>
      <sheetName val="Solar_Lighting-Gallery"/>
      <sheetName val="Solar_Lighting-earth_work"/>
      <sheetName val="8__ST-12x3_3-(200_Users)"/>
      <sheetName val="9__Est-Sump"/>
      <sheetName val="10__Greenary_&amp;_Pathways"/>
      <sheetName val="11__Fountain_&amp;_Planters"/>
      <sheetName val="12__Garden_Posts"/>
      <sheetName val="13_Gen_sets_-_"/>
      <sheetName val="14_Transformer"/>
      <sheetName val="15_Bore_wells_"/>
      <sheetName val="16_Highmast"/>
      <sheetName val="GA_ALL"/>
      <sheetName val="GA_Park"/>
      <sheetName val="Abstract_Gazebo_"/>
      <sheetName val="Gazebo_"/>
      <sheetName val="Abstract_toilets"/>
      <sheetName val="Toilets_(2)"/>
      <sheetName val="Food_Court,_CW,_Pathway_Abst"/>
      <sheetName val="Est__Kargil_Lake"/>
      <sheetName val="Garden_posts"/>
      <sheetName val="Entrance_Plaza"/>
      <sheetName val="Children_Play_Area"/>
      <sheetName val="Parking_Area"/>
      <sheetName val="Junction_Dtl_and_Abs"/>
      <sheetName val="Recreational_Space"/>
      <sheetName val="Bathukamma_Ghat"/>
      <sheetName val="1_Est-Cmpnd-wall"/>
      <sheetName val="10__CARE_TAKERS_CABIN"/>
      <sheetName val="Toilet_Dtl_and_Abs"/>
      <sheetName val="GA-Veg_Market"/>
      <sheetName val="Veg_Market_Dtl_and_Abs"/>
      <sheetName val="GA-Dump_yard"/>
      <sheetName val="Dump_Yard_Abs"/>
      <sheetName val="_Compound_wallDtl_and_Abs_"/>
      <sheetName val="data-WS_&amp;_Sanitary-18-19"/>
      <sheetName val="Elc_data-18-09_final"/>
      <sheetName val="Library_Dtl_and_Abs"/>
      <sheetName val="_Compound_wallDtl_and_Abs__LIB"/>
      <sheetName val="GA-Municipal_office"/>
      <sheetName val="_Compound_wall_extDtl_and_Abs_"/>
      <sheetName val="Road_Dtl_and_Abs"/>
      <sheetName val="AC_ESTIMATE"/>
      <sheetName val="GA_Jun"/>
      <sheetName val="Junction_Abs_Dtl"/>
      <sheetName val="Jun_HighMast"/>
      <sheetName val="Municipal_office_Dtl_and_Abs"/>
      <sheetName val="Elc_Stnd_Data-18-19-final_"/>
      <sheetName val="Lighting_DATA"/>
      <sheetName val="Road_data-_MoRTH-5th_Revision"/>
      <sheetName val="Q-Land_scaping"/>
      <sheetName val="MS-Truss_Gazebo_"/>
      <sheetName val="Gazebo_Dtl_and_Abs_"/>
      <sheetName val="Q-Play_equipments"/>
      <sheetName val="Q-Gym_equipments"/>
      <sheetName val="Q-RCC_Benches"/>
      <sheetName val="Electrical_SSR_2018-19"/>
      <sheetName val="data-Sump_&amp;_ST"/>
      <sheetName val="Data-_Garden_Lighting"/>
      <sheetName val="Data-_Focus_lights"/>
      <sheetName val="GA-_Park__Ramayya_Bowli"/>
      <sheetName val="1__Compound_wall-"/>
      <sheetName val="3__Parking_area-new"/>
      <sheetName val="4_Est-Greenary_"/>
      <sheetName val="5__Main_Path_way"/>
      <sheetName val="8_Entrance_Plaza"/>
      <sheetName val="9_Toilets"/>
      <sheetName val="11__Amphi_theater"/>
      <sheetName val="GA_-_Sagala_cheruvu_Park"/>
      <sheetName val="1__Compound_wall"/>
      <sheetName val="2_Entrance_Plaza"/>
      <sheetName val="4_)_She_Toilets_"/>
      <sheetName val="5)__He_Toilets"/>
      <sheetName val="4__Garden_Posts"/>
      <sheetName val="6_Pathways__(2)"/>
      <sheetName val="Highmast_(2)"/>
      <sheetName val="Elc_Stnd_Data-16-17_"/>
      <sheetName val="Elec_-Toilet_block_Ladies"/>
      <sheetName val="Elec-Toilet_block_gents"/>
      <sheetName val="Solar_Lighting-greenary"/>
      <sheetName val="Solar_Lighting-Compound_wall"/>
      <sheetName val="Sanitary_SSR-18-19"/>
      <sheetName val="Data-Gen_sets_(2)"/>
      <sheetName val="SSR-Irri,_R&amp;B,_PH-18-19"/>
      <sheetName val="Bld_SoR-18-19"/>
      <sheetName val="labour&amp;_Hire-18-19"/>
      <sheetName val="Convey_-18-19"/>
      <sheetName val="6_Pathways_"/>
      <sheetName val="RC-Bore_wells-1"/>
      <sheetName val="RC-Bore_wells-2"/>
      <sheetName val="RC-Bore_wells-3"/>
      <sheetName val="G_O_MS_35"/>
      <sheetName val="precast_RC_element"/>
      <sheetName val="data_existing_do_not_delete"/>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55">
          <cell r="F55">
            <v>0</v>
          </cell>
        </row>
      </sheetData>
      <sheetData sheetId="62">
        <row r="55">
          <cell r="F55">
            <v>0</v>
          </cell>
        </row>
      </sheetData>
      <sheetData sheetId="63">
        <row r="55">
          <cell r="F55">
            <v>0</v>
          </cell>
        </row>
      </sheetData>
      <sheetData sheetId="64"/>
      <sheetData sheetId="65"/>
      <sheetData sheetId="66">
        <row r="55">
          <cell r="F55">
            <v>0</v>
          </cell>
        </row>
      </sheetData>
      <sheetData sheetId="67">
        <row r="55">
          <cell r="F55">
            <v>0</v>
          </cell>
        </row>
      </sheetData>
      <sheetData sheetId="68">
        <row r="55">
          <cell r="F55">
            <v>0</v>
          </cell>
        </row>
      </sheetData>
      <sheetData sheetId="69">
        <row r="55">
          <cell r="F55">
            <v>0</v>
          </cell>
        </row>
      </sheetData>
      <sheetData sheetId="70">
        <row r="55">
          <cell r="F55">
            <v>0</v>
          </cell>
        </row>
      </sheetData>
      <sheetData sheetId="71">
        <row r="55">
          <cell r="F55">
            <v>0</v>
          </cell>
        </row>
      </sheetData>
      <sheetData sheetId="72">
        <row r="55">
          <cell r="F55">
            <v>0</v>
          </cell>
        </row>
      </sheetData>
      <sheetData sheetId="73">
        <row r="55">
          <cell r="F55">
            <v>0</v>
          </cell>
        </row>
      </sheetData>
      <sheetData sheetId="74">
        <row r="55">
          <cell r="F55">
            <v>0</v>
          </cell>
        </row>
      </sheetData>
      <sheetData sheetId="75">
        <row r="55">
          <cell r="F55">
            <v>0</v>
          </cell>
        </row>
      </sheetData>
      <sheetData sheetId="76">
        <row r="55">
          <cell r="F55">
            <v>0</v>
          </cell>
        </row>
      </sheetData>
      <sheetData sheetId="77">
        <row r="55">
          <cell r="F55">
            <v>0</v>
          </cell>
        </row>
      </sheetData>
      <sheetData sheetId="78">
        <row r="55">
          <cell r="F55">
            <v>0</v>
          </cell>
        </row>
      </sheetData>
      <sheetData sheetId="79">
        <row r="55">
          <cell r="F55">
            <v>0</v>
          </cell>
        </row>
      </sheetData>
      <sheetData sheetId="80">
        <row r="55">
          <cell r="F55">
            <v>0</v>
          </cell>
        </row>
      </sheetData>
      <sheetData sheetId="81">
        <row r="55">
          <cell r="F55">
            <v>0</v>
          </cell>
        </row>
      </sheetData>
      <sheetData sheetId="82">
        <row r="55">
          <cell r="F55">
            <v>0</v>
          </cell>
        </row>
      </sheetData>
      <sheetData sheetId="83">
        <row r="55">
          <cell r="F55">
            <v>0</v>
          </cell>
        </row>
      </sheetData>
      <sheetData sheetId="84">
        <row r="55">
          <cell r="F55">
            <v>0</v>
          </cell>
        </row>
      </sheetData>
      <sheetData sheetId="85">
        <row r="55">
          <cell r="F55">
            <v>0</v>
          </cell>
        </row>
      </sheetData>
      <sheetData sheetId="86">
        <row r="55">
          <cell r="F55">
            <v>0</v>
          </cell>
        </row>
      </sheetData>
      <sheetData sheetId="87">
        <row r="55">
          <cell r="F55">
            <v>0</v>
          </cell>
        </row>
      </sheetData>
      <sheetData sheetId="88">
        <row r="55">
          <cell r="F55">
            <v>0</v>
          </cell>
        </row>
      </sheetData>
      <sheetData sheetId="89">
        <row r="55">
          <cell r="F55">
            <v>0</v>
          </cell>
        </row>
      </sheetData>
      <sheetData sheetId="90">
        <row r="55">
          <cell r="F55">
            <v>0</v>
          </cell>
        </row>
      </sheetData>
      <sheetData sheetId="91">
        <row r="55">
          <cell r="F55">
            <v>0</v>
          </cell>
        </row>
      </sheetData>
      <sheetData sheetId="92">
        <row r="55">
          <cell r="F55">
            <v>0</v>
          </cell>
        </row>
      </sheetData>
      <sheetData sheetId="93">
        <row r="55">
          <cell r="F55">
            <v>0</v>
          </cell>
        </row>
      </sheetData>
      <sheetData sheetId="94">
        <row r="55">
          <cell r="F55">
            <v>0</v>
          </cell>
        </row>
      </sheetData>
      <sheetData sheetId="95">
        <row r="55">
          <cell r="F55">
            <v>0</v>
          </cell>
        </row>
      </sheetData>
      <sheetData sheetId="96">
        <row r="55">
          <cell r="F55">
            <v>0</v>
          </cell>
        </row>
      </sheetData>
      <sheetData sheetId="97">
        <row r="55">
          <cell r="F55">
            <v>0</v>
          </cell>
        </row>
      </sheetData>
      <sheetData sheetId="98">
        <row r="55">
          <cell r="F55">
            <v>0</v>
          </cell>
        </row>
      </sheetData>
      <sheetData sheetId="99">
        <row r="55">
          <cell r="F55">
            <v>0</v>
          </cell>
        </row>
      </sheetData>
      <sheetData sheetId="100">
        <row r="55">
          <cell r="F55">
            <v>0</v>
          </cell>
        </row>
      </sheetData>
      <sheetData sheetId="101">
        <row r="55">
          <cell r="F55">
            <v>0</v>
          </cell>
        </row>
      </sheetData>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row r="55">
          <cell r="F55">
            <v>0</v>
          </cell>
        </row>
      </sheetData>
      <sheetData sheetId="123">
        <row r="55">
          <cell r="F55">
            <v>0</v>
          </cell>
        </row>
      </sheetData>
      <sheetData sheetId="124">
        <row r="55">
          <cell r="F55">
            <v>0</v>
          </cell>
        </row>
      </sheetData>
      <sheetData sheetId="125">
        <row r="55">
          <cell r="F55">
            <v>0</v>
          </cell>
        </row>
      </sheetData>
      <sheetData sheetId="126">
        <row r="55">
          <cell r="F55">
            <v>0</v>
          </cell>
        </row>
      </sheetData>
      <sheetData sheetId="127">
        <row r="55">
          <cell r="F55">
            <v>0</v>
          </cell>
        </row>
      </sheetData>
      <sheetData sheetId="128">
        <row r="55">
          <cell r="F55">
            <v>0</v>
          </cell>
        </row>
      </sheetData>
      <sheetData sheetId="129">
        <row r="55">
          <cell r="F55">
            <v>0</v>
          </cell>
        </row>
      </sheetData>
      <sheetData sheetId="130">
        <row r="55">
          <cell r="F55">
            <v>0</v>
          </cell>
        </row>
      </sheetData>
      <sheetData sheetId="131">
        <row r="55">
          <cell r="F55">
            <v>0</v>
          </cell>
        </row>
      </sheetData>
      <sheetData sheetId="132">
        <row r="55">
          <cell r="F55">
            <v>0</v>
          </cell>
        </row>
      </sheetData>
      <sheetData sheetId="133">
        <row r="55">
          <cell r="F55">
            <v>0</v>
          </cell>
        </row>
      </sheetData>
      <sheetData sheetId="134">
        <row r="55">
          <cell r="F55">
            <v>0</v>
          </cell>
        </row>
      </sheetData>
      <sheetData sheetId="135">
        <row r="55">
          <cell r="F55">
            <v>0</v>
          </cell>
        </row>
      </sheetData>
      <sheetData sheetId="136">
        <row r="55">
          <cell r="F55">
            <v>0</v>
          </cell>
        </row>
      </sheetData>
      <sheetData sheetId="137">
        <row r="55">
          <cell r="F55">
            <v>0</v>
          </cell>
        </row>
      </sheetData>
      <sheetData sheetId="138">
        <row r="55">
          <cell r="F55">
            <v>0</v>
          </cell>
        </row>
      </sheetData>
      <sheetData sheetId="139">
        <row r="55">
          <cell r="F55">
            <v>0</v>
          </cell>
        </row>
      </sheetData>
      <sheetData sheetId="140">
        <row r="55">
          <cell r="F55">
            <v>0</v>
          </cell>
        </row>
      </sheetData>
      <sheetData sheetId="141">
        <row r="55">
          <cell r="F55">
            <v>0</v>
          </cell>
        </row>
      </sheetData>
      <sheetData sheetId="142">
        <row r="55">
          <cell r="F55">
            <v>0</v>
          </cell>
        </row>
      </sheetData>
      <sheetData sheetId="143">
        <row r="55">
          <cell r="F55">
            <v>0</v>
          </cell>
        </row>
      </sheetData>
      <sheetData sheetId="144">
        <row r="55">
          <cell r="F55">
            <v>0</v>
          </cell>
        </row>
      </sheetData>
      <sheetData sheetId="145">
        <row r="55">
          <cell r="F55">
            <v>0</v>
          </cell>
        </row>
      </sheetData>
      <sheetData sheetId="146">
        <row r="55">
          <cell r="F55">
            <v>0</v>
          </cell>
        </row>
      </sheetData>
      <sheetData sheetId="147">
        <row r="55">
          <cell r="F55">
            <v>0</v>
          </cell>
        </row>
      </sheetData>
      <sheetData sheetId="148">
        <row r="55">
          <cell r="F55">
            <v>0</v>
          </cell>
        </row>
      </sheetData>
      <sheetData sheetId="149">
        <row r="55">
          <cell r="F55">
            <v>0</v>
          </cell>
        </row>
      </sheetData>
      <sheetData sheetId="150">
        <row r="55">
          <cell r="F55">
            <v>0</v>
          </cell>
        </row>
      </sheetData>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ow r="55">
          <cell r="F55">
            <v>0</v>
          </cell>
        </row>
      </sheetData>
      <sheetData sheetId="269">
        <row r="55">
          <cell r="F55">
            <v>0</v>
          </cell>
        </row>
      </sheetData>
      <sheetData sheetId="270">
        <row r="55">
          <cell r="F55">
            <v>0</v>
          </cell>
        </row>
      </sheetData>
      <sheetData sheetId="271">
        <row r="55">
          <cell r="F55">
            <v>0</v>
          </cell>
        </row>
      </sheetData>
      <sheetData sheetId="272">
        <row r="55">
          <cell r="F55">
            <v>0</v>
          </cell>
        </row>
      </sheetData>
      <sheetData sheetId="273">
        <row r="55">
          <cell r="F55">
            <v>0</v>
          </cell>
        </row>
      </sheetData>
      <sheetData sheetId="274">
        <row r="55">
          <cell r="F55">
            <v>0</v>
          </cell>
        </row>
      </sheetData>
      <sheetData sheetId="275">
        <row r="55">
          <cell r="F55">
            <v>0</v>
          </cell>
        </row>
      </sheetData>
      <sheetData sheetId="276">
        <row r="55">
          <cell r="F55">
            <v>0</v>
          </cell>
        </row>
      </sheetData>
      <sheetData sheetId="277">
        <row r="55">
          <cell r="F55">
            <v>0</v>
          </cell>
        </row>
      </sheetData>
      <sheetData sheetId="278">
        <row r="55">
          <cell r="F55">
            <v>0</v>
          </cell>
        </row>
      </sheetData>
      <sheetData sheetId="279">
        <row r="55">
          <cell r="F55">
            <v>0</v>
          </cell>
        </row>
      </sheetData>
      <sheetData sheetId="280">
        <row r="55">
          <cell r="F55">
            <v>0</v>
          </cell>
        </row>
      </sheetData>
      <sheetData sheetId="281">
        <row r="55">
          <cell r="F55">
            <v>0</v>
          </cell>
        </row>
      </sheetData>
      <sheetData sheetId="282"/>
      <sheetData sheetId="283"/>
      <sheetData sheetId="284">
        <row r="55">
          <cell r="F55">
            <v>0</v>
          </cell>
        </row>
      </sheetData>
      <sheetData sheetId="285"/>
      <sheetData sheetId="286"/>
      <sheetData sheetId="287"/>
      <sheetData sheetId="288">
        <row r="55">
          <cell r="F55">
            <v>0</v>
          </cell>
        </row>
      </sheetData>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v"/>
      <sheetName val="Devider(CC)"/>
      <sheetName val="Devider (CRS)"/>
      <sheetName val="data-Parks-new"/>
      <sheetName val="C-Mat-Gen-"/>
      <sheetName val="Data "/>
      <sheetName val="Devider (CRS) final"/>
      <sheetName val="GA"/>
      <sheetName val="Single Devider"/>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HDPE"/>
      <sheetName val="DI"/>
      <sheetName val="pvc"/>
      <sheetName val="Rates2"/>
      <sheetName val="CDdata_(2)1"/>
      <sheetName val="Plant_&amp;__Machinery1"/>
      <sheetName val="CDdata_(2)2"/>
      <sheetName val="Plant_&amp;__Machinery2"/>
      <sheetName val="BALAN1"/>
      <sheetName val="m"/>
      <sheetName val="coverpage"/>
      <sheetName val="Rd.Est"/>
      <sheetName val="Works"/>
      <sheetName val="General"/>
      <sheetName val="Convey"/>
      <sheetName val="mlead"/>
      <sheetName val="abs road"/>
      <sheetName val="Abs_CD_2"/>
      <sheetName val="road est"/>
      <sheetName val="ECV"/>
      <sheetName val="c.d.abs.est."/>
      <sheetName val="SC Cost FEB 03"/>
      <sheetName val="pvc_basic"/>
      <sheetName val="Staff Acco."/>
      <sheetName val="BLK2"/>
      <sheetName val="BLK3"/>
      <sheetName val="E &amp; R"/>
      <sheetName val="radar"/>
      <sheetName val="UG"/>
      <sheetName val="hdpe_basic"/>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Estt"/>
      <sheetName val="road detail est."/>
      <sheetName val="Gen_Abs"/>
      <sheetName val="GT DUMP"/>
      <sheetName val="sancdump"/>
      <sheetName val="GZL"/>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civ data"/>
      <sheetName val="Ins &amp; Bonds"/>
      <sheetName val="A-3.1"/>
      <sheetName val="Client req"/>
      <sheetName val="t_prsr"/>
      <sheetName val="ssr-rates"/>
      <sheetName val="wh"/>
      <sheetName val="0000000000000"/>
      <sheetName val="Sub -  Analysis"/>
      <sheetName val="Labour rates"/>
      <sheetName val="Rate analysis"/>
      <sheetName val="RMR 2008-09"/>
      <sheetName val="VIP03"/>
      <sheetName val="VIP_02"/>
      <sheetName val="Summary"/>
      <sheetName val="Prjt"/>
      <sheetName val="Common "/>
      <sheetName val="app2"/>
      <sheetName val="road safety datas"/>
      <sheetName val="Below_Earth"/>
      <sheetName val="Fee Rate Summary"/>
      <sheetName val="office"/>
      <sheetName val="Lab"/>
      <sheetName val="Material&amp;equipment"/>
      <sheetName val="Weightage-Sub Sht"/>
      <sheetName val="Irrigation"/>
      <sheetName val="HDPE-pipe-rates"/>
      <sheetName val="pvc-pipe-rates"/>
      <sheetName val="labour coeff"/>
      <sheetName val="Boq"/>
      <sheetName val="DISCOUNT"/>
      <sheetName val="Basement Budget"/>
      <sheetName val="Indices"/>
      <sheetName val="Sheet1_(2)"/>
      <sheetName val="SUMP1420KL@HW"/>
      <sheetName val="sectorwise"/>
      <sheetName val="Publicbuilding"/>
      <sheetName val="water prop."/>
      <sheetName val="IO LIST"/>
      <sheetName val="maing1"/>
      <sheetName val="Analy"/>
      <sheetName val="3V 6mt "/>
      <sheetName val="3V 1000PC "/>
      <sheetName val="1V 3mt"/>
      <sheetName val="Road dam"/>
      <sheetName val="87.Gazinagar"/>
      <sheetName val="mlead "/>
      <sheetName val="other rates"/>
      <sheetName val="R_Det"/>
      <sheetName val="Met"/>
      <sheetName val="DATAS"/>
      <sheetName val="Lead  RATES"/>
      <sheetName val="l"/>
      <sheetName val="CDd!ta"/>
      <sheetName val="Suppl-data"/>
      <sheetName val="upa"/>
      <sheetName val="Bitumen trunk"/>
      <sheetName val="Process"/>
      <sheetName val="Feeder"/>
      <sheetName val="R99 etc"/>
      <sheetName val="Trunk unpaved"/>
      <sheetName val="Existing"/>
      <sheetName val="Material "/>
      <sheetName val="Labour &amp; Plant"/>
      <sheetName val="1"/>
      <sheetName val="2"/>
      <sheetName val="3"/>
      <sheetName val="4"/>
      <sheetName val="Nspt-smp-final-ORIGINAL"/>
      <sheetName val="Design"/>
      <sheetName val="Spec"/>
      <sheetName val="Detail Est"/>
      <sheetName val="10KL OHSR"/>
      <sheetName val=" data sheet "/>
      <sheetName val="Rate"/>
      <sheetName val="sheet6"/>
      <sheetName val="work_sheet"/>
      <sheetName val="Y palem"/>
      <sheetName val="MDR"/>
      <sheetName val="Comparative Yerrupalem"/>
      <sheetName val="Comparative Madhira"/>
      <sheetName val="Comparative Bonakal"/>
      <sheetName val="SSR"/>
      <sheetName val="Earth work"/>
      <sheetName val="AC"/>
      <sheetName val="Bonakkal"/>
      <sheetName val="Wyra"/>
      <sheetName val="Comparative Abst"/>
      <sheetName val="Yer"/>
      <sheetName val="WATER-HAMMER"/>
      <sheetName val="m1"/>
      <sheetName val="pop"/>
      <sheetName val="Plant _  Machinery"/>
      <sheetName val="CDdata_(2)3"/>
      <sheetName val="Plant_&amp;__Machinery3"/>
      <sheetName val="Devider_(CRS)1"/>
      <sheetName val="Data_1"/>
      <sheetName val="Devider_(CRS)_final1"/>
      <sheetName val="Single_Devider1"/>
      <sheetName val="Rates_SSR_2008-091"/>
      <sheetName val="final_abstract1"/>
      <sheetName val="Road_data1"/>
      <sheetName val="1__Add"/>
      <sheetName val="2__Fill"/>
      <sheetName val="3__Split"/>
      <sheetName val="4__Transpose"/>
      <sheetName val="5__Sort_&amp;_filter"/>
      <sheetName val="6__Tables"/>
      <sheetName val="7__Drop-downs"/>
      <sheetName val="8__Analyze"/>
      <sheetName val="9__Charts"/>
      <sheetName val="10__PivotTables"/>
      <sheetName val="Learn_more"/>
      <sheetName val="Cover_Page"/>
      <sheetName val="Sp__Rep_"/>
      <sheetName val="Sp_Rep_2"/>
      <sheetName val="CC_est_3_00_lakhs"/>
      <sheetName val="Drain_est"/>
      <sheetName val="Input_Sheet_3_00_L"/>
      <sheetName val="Sp__Rep__(wrk_dne)"/>
      <sheetName val="CC_est_80+20_(work_done)"/>
      <sheetName val="CC_est_80+20"/>
      <sheetName val="Input_Sheet_80+20"/>
      <sheetName val="comp_report"/>
      <sheetName val="CC_Road_data"/>
      <sheetName val="Drain_DATA"/>
      <sheetName val="Sp__Rep__(2)"/>
      <sheetName val="Work_done"/>
      <sheetName val="New_lead2"/>
      <sheetName val="Base_Course_"/>
      <sheetName val="Staff_Acco_"/>
      <sheetName val="SC_Cost_FEB_03"/>
      <sheetName val="MRoad_data"/>
      <sheetName val="not_req_3"/>
      <sheetName val="Rd_Est"/>
      <sheetName val="C_D_Abs_Est_"/>
      <sheetName val="abs_road"/>
      <sheetName val="road_est"/>
      <sheetName val="GT_DUMP"/>
      <sheetName val="E_&amp;_R"/>
      <sheetName val="Lead_statement_ss5"/>
      <sheetName val="civ_data"/>
      <sheetName val="Ins_&amp;_Bonds"/>
      <sheetName val="A-3_1"/>
      <sheetName val="Client_req"/>
      <sheetName val="TS_memo"/>
      <sheetName val="hdpe_weights"/>
      <sheetName val="PVC_weights"/>
      <sheetName val="RMR_2008-09"/>
      <sheetName val="road_detail_est_"/>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sheetData sheetId="241"/>
      <sheetData sheetId="242"/>
      <sheetData sheetId="243"/>
      <sheetData sheetId="244"/>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_PRG"/>
      <sheetName val="Abs"/>
      <sheetName val="civ data"/>
      <sheetName val="Road data"/>
      <sheetName val="Data.F8.BTR"/>
      <sheetName val="sup dat"/>
      <sheetName val="MRMECADAMoad data"/>
      <sheetName val="abs road"/>
      <sheetName val="Sheet2"/>
      <sheetName val="CoverPage"/>
      <sheetName val="Sheet1"/>
      <sheetName val="0000000000000"/>
      <sheetName val="labour (2)"/>
      <sheetName val="LEAD"/>
      <sheetName val="R_Det"/>
      <sheetName val="Sent NHO"/>
      <sheetName val="hdpe_basic"/>
      <sheetName val="Global factors"/>
      <sheetName val="Wss Datas"/>
      <sheetName val="elec-data"/>
      <sheetName val="maya"/>
      <sheetName val="SSR 2014-15 Rates"/>
      <sheetName val="pvc-pipe-rates"/>
      <sheetName val="t_prsr"/>
      <sheetName val="wh"/>
      <sheetName val="data existing_do not delete"/>
      <sheetName val="60-70"/>
      <sheetName val="80-100"/>
      <sheetName val="Emulsion MS"/>
      <sheetName val=" HSD"/>
      <sheetName val="water-hammar-strenght"/>
      <sheetName val="Fee Rate Summary"/>
      <sheetName val="Labour"/>
      <sheetName val="FORM7"/>
      <sheetName val="Road Detail Est."/>
      <sheetName val="final abstract"/>
      <sheetName val="l"/>
      <sheetName val="PVC_dia"/>
      <sheetName val="detls"/>
      <sheetName val="Plant &amp;  Machinery"/>
      <sheetName val="bom_US"/>
      <sheetName val="pwr_"/>
      <sheetName val="Lead_statement"/>
      <sheetName val="SSR_2010-11_Rates"/>
      <sheetName val="FIRE_ESTIMATE"/>
      <sheetName val="Levels"/>
      <sheetName val="Proforma -II "/>
      <sheetName val="Estimate "/>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 val="MRATES"/>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 val="DATA-2005-0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SSR 2014-15 Rates"/>
      <sheetName val="DATA-2005-06"/>
      <sheetName val="not req 3"/>
      <sheetName val="Cover"/>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ates"/>
      <sheetName val="Design"/>
      <sheetName val="Road data"/>
      <sheetName val="abs road"/>
      <sheetName val="R_Det"/>
      <sheetName val="Works"/>
      <sheetName val="Bridge Data 2005-06"/>
      <sheetName val="precast RC element"/>
      <sheetName val="pvc-pipe-rates"/>
      <sheetName val="Specification report"/>
      <sheetName val="Boq"/>
      <sheetName val="Data.F8.BTR"/>
      <sheetName val="m"/>
      <sheetName val="Boq (Main Building)"/>
    </sheetNames>
    <sheetDataSet>
      <sheetData sheetId="0">
        <row r="17">
          <cell r="T17">
            <v>47500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PRSH"/>
      <sheetName val="Usage"/>
      <sheetName val="Common "/>
      <sheetName val="General"/>
      <sheetName val="com_st_PM1"/>
      <sheetName val="comst_GM1"/>
      <sheetName val="G_R_P1"/>
      <sheetName val="Lead_statement"/>
      <sheetName val="SPT_vs_PHI"/>
      <sheetName val="Lead"/>
      <sheetName val="m"/>
      <sheetName val="maya"/>
      <sheetName val="Works"/>
      <sheetName val="Bitumen trunk"/>
      <sheetName val="Feeder"/>
      <sheetName val="R99 etc"/>
      <sheetName val="Trunk unpaved"/>
      <sheetName val="mlead"/>
      <sheetName val="DATA_PRG"/>
      <sheetName val="Proforma -II "/>
      <sheetName val="rdamdata"/>
      <sheetName val="bom"/>
      <sheetName val="Analy_7-10"/>
    </sheetNames>
    <sheetDataSet>
      <sheetData sheetId="0">
        <row r="14">
          <cell r="G14">
            <v>35.35</v>
          </cell>
        </row>
      </sheetData>
      <sheetData sheetId="1">
        <row r="30">
          <cell r="L30">
            <v>887.49</v>
          </cell>
        </row>
      </sheetData>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MRATES"/>
      <sheetName val="RMR"/>
      <sheetName val="coverpage"/>
      <sheetName val="R_Det"/>
      <sheetName val="Road data"/>
      <sheetName val=" "/>
      <sheetName val="Estimate "/>
      <sheetName val="leads"/>
      <sheetName val="v"/>
      <sheetName val="r"/>
      <sheetName val="SPT vs PHI"/>
      <sheetName val="not req 3"/>
      <sheetName val="DATA-2005-06"/>
      <sheetName val="final abstract"/>
      <sheetName val="pvc"/>
      <sheetName val="SSR 2014-15 Rates"/>
      <sheetName val="rdamdata"/>
      <sheetName val="lead-st"/>
      <sheetName val="DATA_PRG"/>
      <sheetName val="DI"/>
      <sheetName val="hdpe_basic"/>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CD data"/>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 val="Civil-works"/>
      <sheetName val="Intro"/>
      <sheetName val="VARIABLE"/>
      <sheetName val="Detailed RD  estimate"/>
      <sheetName val="Rates-May-14"/>
      <sheetName val="HP cd 3 Rof 1000"/>
      <sheetName val="1V of 2m slab"/>
      <sheetName val="2V of 3.0Mslab"/>
      <sheetName val="HP cD3rows of 1000mm"/>
      <sheetName val="Fee Rate Summary"/>
      <sheetName val="Prjt"/>
      <sheetName val="HWEQUIV"/>
      <sheetName val="Abs"/>
      <sheetName val="Newabstract"/>
      <sheetName val="Main sheet"/>
      <sheetName val="title"/>
      <sheetName val="pier design"/>
      <sheetName val="Sheet2"/>
      <sheetName val="1"/>
      <sheetName val="2"/>
      <sheetName val="3"/>
      <sheetName val="4"/>
      <sheetName val="Works"/>
      <sheetName val="data existing_do not delete"/>
      <sheetName val="ESTIMATE"/>
      <sheetName val="Work_sheet"/>
      <sheetName val="MRoad_data"/>
      <sheetName val="abs_road"/>
      <sheetName val="road_est"/>
      <sheetName val="Bridge_Data_2005-06"/>
      <sheetName val="data_existing_do_not_delete"/>
      <sheetName val="Common_2"/>
      <sheetName val="RMR_2"/>
      <sheetName val="Lead_statement1"/>
      <sheetName val="Road_data1"/>
      <sheetName val="_1"/>
      <sheetName val="Estimate_1"/>
      <sheetName val="not_req_31"/>
      <sheetName val="SPT_vs_PHI1"/>
      <sheetName val="final_abstract1"/>
      <sheetName val="SSR_2014-15_Rates1"/>
      <sheetName val="Proforma -II "/>
      <sheetName val="Boq"/>
      <sheetName val="Boq (Main Building)"/>
      <sheetName val="Mach Reco"/>
      <sheetName val="Data_F8_BTR"/>
      <sheetName val="DAE_R"/>
      <sheetName val="GA_R"/>
      <sheetName val="DAE_S"/>
      <sheetName val="GA_S"/>
      <sheetName val="DAE_WS"/>
      <sheetName val="GA_WS"/>
      <sheetName val="DAE_W"/>
      <sheetName val="GA_W"/>
      <sheetName val="CD_data"/>
      <sheetName val="Labour_rates"/>
      <sheetName val="2a_Main_Road"/>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 val="DI"/>
      <sheetName val="pvc"/>
      <sheetName val="hdpe_basic"/>
      <sheetName val="rdamdata"/>
      <sheetName val="Material"/>
      <sheetName val="Works"/>
      <sheetName val="RMR"/>
      <sheetName val="General"/>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BALAN1"/>
      <sheetName val="Voucher"/>
      <sheetName val="FORM7"/>
      <sheetName val="mlead"/>
      <sheetName val="MRATES"/>
      <sheetName val="Cover"/>
      <sheetName val="DI"/>
      <sheetName val="pvc"/>
      <sheetName val="RMR"/>
      <sheetName val="abs road"/>
      <sheetName val="DATA"/>
      <sheetName val="mas_hab"/>
      <sheetName val="Staff Acco."/>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DATA-BASE"/>
      <sheetName val="DATA-ABSTRACT"/>
      <sheetName val="ewst"/>
      <sheetName val="DATA-2005-06"/>
      <sheetName val="civ data"/>
      <sheetName val="PRECAST lightconc-II"/>
      <sheetName val="CABLE DATA"/>
      <sheetName val="Lead statement"/>
      <sheetName val="hdpe_basic"/>
      <sheetName val="GT DUMP"/>
      <sheetName val="sancdump"/>
      <sheetName val="Lead statement ss5"/>
      <sheetName val="ONLINE DUMP"/>
      <sheetName val="pv cement"/>
      <sheetName val="POL"/>
      <sheetName val="PH RATE"/>
      <sheetName val="C-data"/>
      <sheetName val="m1"/>
      <sheetName val="not req 3"/>
      <sheetName val="hdpe weights"/>
      <sheetName val="PVC weights"/>
      <sheetName val="index"/>
      <sheetName val="Sub -  Analysis"/>
      <sheetName val="Labour rates"/>
      <sheetName val="Sheet11"/>
      <sheetName val="Addl.40"/>
      <sheetName val="Summary"/>
      <sheetName val="Material "/>
      <sheetName val="Labour &amp; Plant"/>
      <sheetName val="Prjt"/>
      <sheetName val="road safety datas"/>
      <sheetName val="0000000000000"/>
      <sheetName val="MRoad data"/>
      <sheetName val="Works"/>
      <sheetName val="maya"/>
      <sheetName val="Road Detail Est."/>
      <sheetName val="wh_data_R"/>
      <sheetName val="wh_data"/>
      <sheetName val="CPHEEO"/>
      <sheetName val="sectorwise"/>
      <sheetName val="11.Habitations"/>
      <sheetName val="Boq"/>
      <sheetName val="Bitumen trunk"/>
      <sheetName val="Specification report"/>
      <sheetName val="Process"/>
      <sheetName val="Design"/>
      <sheetName val="Feeder"/>
      <sheetName val="R99 etc"/>
      <sheetName val="Trunk unpaved"/>
      <sheetName val="Detailed"/>
      <sheetName val="face"/>
      <sheetName val="INPUT"/>
      <sheetName val="Buildings"/>
      <sheetName val="General"/>
      <sheetName val="Irrigation"/>
      <sheetName val="Hire"/>
      <sheetName val="Conveyance"/>
      <sheetName val="MRates R "/>
      <sheetName val="Plant_&amp;__Machinery1"/>
      <sheetName val="GEN-ABS_Del1"/>
      <sheetName val="Rates_SSR_2008-091"/>
      <sheetName val="Staff_Acco_"/>
      <sheetName val="abs_road"/>
      <sheetName val="_Doors-Window_(2)"/>
      <sheetName val="GT_DUMP"/>
      <sheetName val="Lead_statement_ss5"/>
      <sheetName val="ONLINE_DUMP"/>
      <sheetName val="pv_cement"/>
      <sheetName val="PH_RATE"/>
      <sheetName val="Road_data"/>
      <sheetName val="TS_memo"/>
      <sheetName val="not_req_3"/>
      <sheetName val="hdpe_weights"/>
      <sheetName val="PVC_weights"/>
      <sheetName val="GF_SB_Ok_"/>
      <sheetName val="BidRequirement"/>
      <sheetName val="segments-details"/>
      <sheetName val="int-Dia-hdpe"/>
      <sheetName val="habs-list"/>
      <sheetName val="int-Dia-pvc"/>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Config"/>
      <sheetName val="Break Dw"/>
      <sheetName val="MES-SEC"/>
      <sheetName val="Data"/>
      <sheetName val="Analy_7-10"/>
      <sheetName val="INDORAMA Group June 02"/>
      <sheetName val="SPT vs PHI"/>
      <sheetName val="Civil Boq"/>
      <sheetName val="beam-reinft-IIInd floor"/>
      <sheetName val="Design"/>
      <sheetName val="Desgn(zone I)"/>
      <sheetName val="PA- Consutant "/>
      <sheetName val="Debits as on 12.04.08"/>
      <sheetName val="THK"/>
      <sheetName val="FitOutConfCentre"/>
      <sheetName val="PART-I_(2)"/>
      <sheetName val="final_abstract"/>
      <sheetName val="INPUT-DATA1"/>
      <sheetName val="VCH-SLC"/>
      <sheetName val="Supplier"/>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RES-PLANNING"/>
      <sheetName val="col-reinft1"/>
      <sheetName val="FORM7"/>
      <sheetName val="RCC,Ret. Wall"/>
      <sheetName val="Build-up"/>
      <sheetName val="RA 4 Challan Summary "/>
      <sheetName val="p&amp;m"/>
      <sheetName val="Labour productivity"/>
      <sheetName val="labour coeff"/>
      <sheetName val="BOQ (2)"/>
      <sheetName val="GBW"/>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ORDER BOOKING"/>
      <sheetName val="Sheet3 (2)"/>
      <sheetName val="대외공문"/>
      <sheetName val="COST"/>
      <sheetName val="Formulas"/>
      <sheetName val="For Bill-04 PS"/>
      <sheetName val="M B-QtyRecn"/>
      <sheetName val="Quotation"/>
      <sheetName val="Sqn _Main_ Abs"/>
      <sheetName val="Mat.Cost"/>
      <sheetName val="Staff Acco."/>
      <sheetName val="Section Catalogue"/>
      <sheetName val="#REF!"/>
      <sheetName val="lookup"/>
      <sheetName val="Approved MTD Proj #'s"/>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BOQ civil"/>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Interior"/>
      <sheetName val="parametry"/>
      <sheetName val="Voucher"/>
      <sheetName val="jobhist"/>
      <sheetName val="Aseet1998"/>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VARIABLE"/>
      <sheetName val="det_est"/>
      <sheetName val="#REF"/>
      <sheetName val="GR.slab-reinft"/>
      <sheetName val="SCHEDULE"/>
      <sheetName val="M-Book for Conc"/>
      <sheetName val="M-Book for FW"/>
      <sheetName val="Lead statement"/>
      <sheetName val="Labour &amp; Plant"/>
      <sheetName val="Flight-1"/>
      <sheetName val="PRECAST lightconc-II"/>
      <sheetName val="pvc"/>
      <sheetName val="SOR"/>
      <sheetName val="concrete"/>
      <sheetName val="선수금"/>
      <sheetName val="Code"/>
      <sheetName val="Set"/>
      <sheetName val="Summary_Bank"/>
      <sheetName val="Staircase "/>
      <sheetName val="NLD - Assum"/>
      <sheetName val="Capex-fixed"/>
      <sheetName val="schedule nos"/>
      <sheetName val="CPIPE"/>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ssr-rates"/>
      <sheetName val="leads"/>
      <sheetName val="DATA-2005-06"/>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Register"/>
      <sheetName val="Data.F8.BTR"/>
      <sheetName val="r"/>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Pump se_x0000_Ñ"/>
      <sheetName val="DATA_PRG"/>
      <sheetName val="BS"/>
      <sheetName val="Capex"/>
      <sheetName val="CIV INV&amp;EXP"/>
      <sheetName val="not req 3"/>
      <sheetName val="220Kv (2)"/>
      <sheetName val="COMPLEXALL"/>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Works - Quote Sheet"/>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Ellis &amp; WS&amp;S"/>
      <sheetName val="Drip mould &amp; Elevation"/>
      <sheetName val="Trussess"/>
      <sheetName val="MRATES"/>
      <sheetName val="Pump se"/>
      <sheetName val="Material"/>
      <sheetName val="Lead statement ss5"/>
      <sheetName val="Mater_x0000_fÙ_x0002_G"/>
      <sheetName val="Mater"/>
      <sheetName val="MRoad data"/>
      <sheetName val="Cover"/>
      <sheetName val="v"/>
      <sheetName val="DATA-BASE"/>
      <sheetName val="DATA-ABSTRACT"/>
      <sheetName val="Plant &amp;  Machinery"/>
      <sheetName val="DATA SHEET FOR 2014-15"/>
      <sheetName val="wh_data_R"/>
      <sheetName val="Abs_CD_2"/>
      <sheetName val="road est"/>
      <sheetName val="ECV"/>
      <sheetName val="ABST SANITARY"/>
      <sheetName val="ABST CIVIL"/>
      <sheetName val="DI"/>
      <sheetName val="wh_data"/>
      <sheetName val="CPHEEO"/>
      <sheetName val="SSR 2014-15 Rates"/>
      <sheetName val="GROUND FLOOR"/>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C-data"/>
      <sheetName val="Bitumen trunk"/>
      <sheetName val="Feeder"/>
      <sheetName val="R99 etc"/>
      <sheetName val="Trunk unpaved"/>
      <sheetName val="maya"/>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 val="MAchinery(R1)"/>
      <sheetName val="Works"/>
      <sheetName val="abs_CWrising"/>
      <sheetName val="abs-ph"/>
      <sheetName val="abs_sum&amp;cwr"/>
      <sheetName val="cons_sq_I"/>
      <sheetName val="foot-slab reinft"/>
      <sheetName val="beam-reinft-IIInd_floor1"/>
      <sheetName val="ORDER_BOOKING1"/>
      <sheetName val="CABLE_DATA1"/>
      <sheetName val="Approved_MTD_Proj_#'s1"/>
      <sheetName val="For_Bill-04_PS1"/>
      <sheetName val="BOQ_(2)2"/>
      <sheetName val="Staff_Acco_1"/>
      <sheetName val="Section_Catalogue1"/>
      <sheetName val="M_B-QtyRecn3"/>
      <sheetName val="Mat_Cost3"/>
      <sheetName val="GR_slab-reinft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Price_Schedule2"/>
      <sheetName val="Cost_Any_2"/>
      <sheetName val="S_&amp;_A2"/>
      <sheetName val="PointNo_5"/>
      <sheetName val="A_O_R_"/>
      <sheetName val="PRECAST_lightconc-II"/>
      <sheetName val="Tender_Summary1"/>
      <sheetName val="Operating_Statistics1"/>
      <sheetName val="Material_Rate"/>
      <sheetName val="Retaing_wall"/>
      <sheetName val="3__Elemental_Summary"/>
      <sheetName val="RAJU_ASSO"/>
      <sheetName val="Vind_-_BtB1"/>
      <sheetName val="Branch_Power"/>
      <sheetName val="P_Well(_RCC)"/>
      <sheetName val="Detail_In_Door_Stad"/>
      <sheetName val="P-Ins_&amp;_Bonds"/>
      <sheetName val="Occ,_Other_Rev,_Exp,_Dispo"/>
      <sheetName val="소상_&quot;1&quot;"/>
      <sheetName val="Discount_&amp;_Margin"/>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Labor_abs-NMR"/>
      <sheetName val="2_대외공문"/>
      <sheetName val="NEW-IDs_Fun_&amp;_Group"/>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Footings"/>
      <sheetName val="9. Package split - Cost "/>
      <sheetName val="M- Rate"/>
      <sheetName val="RA 1"/>
      <sheetName val="Master Info"/>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banilad"/>
      <sheetName val="Mactan"/>
      <sheetName val="Mandaue"/>
      <sheetName val="August Construction Planning  "/>
      <sheetName val="Internal Planning"/>
      <sheetName val="July'2019 Weekly"/>
      <sheetName val="FITZ MORT 94"/>
      <sheetName val="2000 MOR"/>
      <sheetName val="LIST OF MAKES"/>
      <sheetName val="April Analysts"/>
      <sheetName val="Basic Rate"/>
      <sheetName val="Consumer Fraud"/>
      <sheetName val="Avoidance "/>
      <sheetName val="Cons Recov Rates"/>
      <sheetName val="Consumer Supps"/>
      <sheetName val="Variance"/>
      <sheetName val="Consumer Outbound"/>
      <sheetName val="FY Loss Frcst"/>
      <sheetName val="Exempt"/>
      <sheetName val="m"/>
      <sheetName val="Newabstract"/>
      <sheetName val="CivilOld"/>
      <sheetName val="hdpe_basic"/>
      <sheetName val="Mth-Vana"/>
      <sheetName val="Demand"/>
      <sheetName val="Occ"/>
      <sheetName val="LOCAL RATES"/>
      <sheetName val="Cal"/>
      <sheetName val="Abs"/>
      <sheetName val="well"/>
      <sheetName val="EqpPerfJun08"/>
      <sheetName val="footing for SP"/>
      <sheetName val="Lead_statement"/>
      <sheetName val="Data_F8_BTR"/>
      <sheetName val="Labour_&amp;_Plant"/>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Pumping_Main-450mm-(3)"/>
      <sheetName val="Pumping_Main-(4)"/>
      <sheetName val="350_KL_GLSR"/>
      <sheetName val="1000_KL_Sump-"/>
      <sheetName val="1000_KL_MBR"/>
      <sheetName val="MBR-1000_KL"/>
      <sheetName val="Pump_room-12x8"/>
      <sheetName val="civ data"/>
      <sheetName val="Sum1"/>
      <sheetName val="98Price"/>
      <sheetName val="Civil Works"/>
      <sheetName val="August TB"/>
      <sheetName val="Consolidated"/>
      <sheetName val="pt-cw"/>
      <sheetName val="AD ST"/>
      <sheetName val="Inc.St.-Link"/>
      <sheetName val="공장별판관비배부"/>
      <sheetName val="UNIT2"/>
      <sheetName val="CFS3"/>
      <sheetName val="Core Data"/>
      <sheetName val="iD"/>
      <sheetName val="triggers"/>
      <sheetName val="Vol"/>
      <sheetName val="KWM"/>
      <sheetName val="simulations"/>
      <sheetName val="Wag&amp;Sal"/>
      <sheetName val="SALE"/>
      <sheetName val="FLCB List"/>
      <sheetName val="Fx DATA"/>
      <sheetName val="Bridge Data 2005-06"/>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Partitions"/>
      <sheetName val="inter"/>
      <sheetName val="LABOUR SALARY "/>
      <sheetName val="Brickwork "/>
      <sheetName val="Finishing items"/>
      <sheetName val="Global_Assmptions"/>
      <sheetName val="Data_sheet"/>
      <sheetName val="NRC_Rationalisation"/>
      <sheetName val="foot-slab_reinft"/>
      <sheetName val="PRECAST lightconc_II"/>
      <sheetName val="Roof  PT beams "/>
      <sheetName val="Client Addressess "/>
      <sheetName val="Basic Rates"/>
      <sheetName val="SP Break Up"/>
      <sheetName val="TBEAM"/>
      <sheetName val="MH(on site)"/>
      <sheetName val="ridgewood"/>
      <sheetName val="Sales &amp; Prod"/>
      <sheetName val="Measurment"/>
      <sheetName val="INDEX"/>
      <sheetName val="AREAS"/>
      <sheetName val="11-hsd"/>
      <sheetName val="13-septic"/>
      <sheetName val="7-ug"/>
      <sheetName val="2-utility"/>
      <sheetName val="RA_1"/>
      <sheetName val="boq lt"/>
      <sheetName val="Indices"/>
      <sheetName val="BFS"/>
      <sheetName val="SPEC SHEET"/>
      <sheetName val="REFERANCE DATA"/>
      <sheetName val="DOOR WINDOW"/>
      <sheetName val="TORRENT CEMENT"/>
      <sheetName val="02.10.06"/>
      <sheetName val="ORDER-3"/>
      <sheetName val="DATA INPU KN (1)"/>
      <sheetName val="DATA INPU KN"/>
      <sheetName val="beam-reinft"/>
      <sheetName val="GM &amp; TA"/>
      <sheetName val="Cash Flow Working"/>
      <sheetName val="ABS_Sec C"/>
      <sheetName val="PART-I_(2)64"/>
      <sheetName val="final_abstract64"/>
      <sheetName val="Basement_Budget63"/>
      <sheetName val="Fee_Rate_Summary63"/>
      <sheetName val="Rate_analysis63"/>
      <sheetName val="Materials_Cost63"/>
      <sheetName val="10__&amp;_11__Rate_Code_&amp;_BQ63"/>
      <sheetName val="RES_STEEL_TO63"/>
      <sheetName val="Break_up_Sheet63"/>
      <sheetName val="B_&amp;_C_-_M_-_ccp63"/>
      <sheetName val="RMZ_Summary63"/>
      <sheetName val="Fill_this_out_first___63"/>
      <sheetName val="TBAL9697_-group_wise__sdpl63"/>
      <sheetName val="Fin_Sum63"/>
      <sheetName val="Site_Dev_BOQ63"/>
      <sheetName val="Staff_Forecast_spread63"/>
      <sheetName val="Field_Values63"/>
      <sheetName val="Structure_Bills_Qty63"/>
      <sheetName val="Builtup_Area63"/>
      <sheetName val="MASTER_RATE_ANALYSIS63"/>
      <sheetName val="Cop_-VGN63"/>
      <sheetName val="IO_List63"/>
      <sheetName val="BOQ_Direct_selling_cost63"/>
      <sheetName val="Stress_Calculation63"/>
      <sheetName val="Pipe_Supports63"/>
      <sheetName val="Materials_63"/>
      <sheetName val="MN_T_B_63"/>
      <sheetName val="ORDER_BOOKING3"/>
      <sheetName val="Break_Dw6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Keyword"/>
      <sheetName val="Auswahl"/>
      <sheetName val="factor_sheet35"/>
      <sheetName val="factor_sheet36"/>
      <sheetName val="Exp_63"/>
      <sheetName val="INDIGINEOUS_ITEMS_63"/>
      <sheetName val="E_&amp;_R63"/>
      <sheetName val="Load_Details(B1)63"/>
      <sheetName val="SPT_vs_PHI63"/>
      <sheetName val="Civil_Boq63"/>
      <sheetName val="PA-_Consutant_63"/>
      <sheetName val="Debits_as_on_12_04_0863"/>
      <sheetName val="Sheet3_(2)63"/>
      <sheetName val="INDORAMA_Group_June_0263"/>
      <sheetName val="cubes_M25 Nov-03"/>
      <sheetName val="Pile cap"/>
      <sheetName val="Boq (Main Building)"/>
      <sheetName val="Annexue B"/>
      <sheetName val="_Block_work1"/>
      <sheetName val="Flooring_&amp;_Road1"/>
      <sheetName val="BOM_1"/>
      <sheetName val="SUBMITED_bISS1"/>
      <sheetName val="TOTAL_SUMMARY1"/>
      <sheetName val="DOOR-WINDOW_SCHEDULE1"/>
      <sheetName val="BLOCK_WORK-GRD_FLR1"/>
      <sheetName val="Cleaning_&amp;_Grubbing1"/>
      <sheetName val="Abs_PMRL1"/>
      <sheetName val="220Kv_(2)1"/>
      <sheetName val="Japan_Reco1"/>
      <sheetName val="Source_Ref_1"/>
      <sheetName val="Name_List1"/>
      <sheetName val="water_prop_1"/>
      <sheetName val="Price_Comparison1"/>
      <sheetName val="BLOCK-A_(MEA_SHEET)1"/>
      <sheetName val="R_A_1"/>
      <sheetName val="costing_sheet1"/>
      <sheetName val="Labour_&amp;_Plant1"/>
      <sheetName val="Mar_Roster1"/>
      <sheetName val="4_Annex_1_Basic_rate1"/>
      <sheetName val="Door_Qty1"/>
      <sheetName val="Win_Qty1"/>
      <sheetName val="Capital_Structure1"/>
      <sheetName val="India_F&amp;S_Template1"/>
      <sheetName val="DETAILED__BOQ1"/>
      <sheetName val="BASIS_-DEC_081"/>
      <sheetName val="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Project_Budget_Worksheet1"/>
      <sheetName val="All_Components_Report1"/>
      <sheetName val="UNP-NCW_1"/>
      <sheetName val="BUD_07-081"/>
      <sheetName val="Final_Basic_rate1"/>
      <sheetName val="Elect_1"/>
      <sheetName val="old_boq1"/>
      <sheetName val="CABLENOS_1"/>
      <sheetName val="Works_-_Quote_Sheet1"/>
      <sheetName val="Lead_statement1"/>
      <sheetName val="Data_F8_BTR1"/>
      <sheetName val="Bill_1-BOQ-Civil_Works1"/>
      <sheetName val="Labour_Rate_1"/>
      <sheetName val="Material_List_1"/>
      <sheetName val="Sheet1_(2)1"/>
      <sheetName val="site_fab&amp;ernstr1"/>
      <sheetName val="2_1_受電設備棟1"/>
      <sheetName val="2_2_受・防火水槽1"/>
      <sheetName val="2_3_排水処理設備棟1"/>
      <sheetName val="2_4_倉庫棟1"/>
      <sheetName val="2_5_守衛棟1"/>
      <sheetName val="Step_11"/>
      <sheetName val="Core_Data"/>
      <sheetName val="2000_MOR"/>
      <sheetName val="Inc_St_-Link"/>
      <sheetName val="Main_Sheet"/>
      <sheetName val="Lookup_data"/>
      <sheetName val="13__Steel_-_Ratio"/>
      <sheetName val="CIV_INV&amp;EXP"/>
      <sheetName val="Civil_Works"/>
      <sheetName val="August_TB"/>
      <sheetName val="FLCB_List"/>
      <sheetName val="집계표(OPTION)"/>
      <sheetName val="Global_Assmptions1"/>
      <sheetName val="Data_sheet1"/>
      <sheetName val="NRC_Rationalisation1"/>
      <sheetName val="foot-slab_reinft1"/>
      <sheetName val="RA_11"/>
      <sheetName val="boq_lt"/>
      <sheetName val="MH(on_site)"/>
      <sheetName val="PMV Data"/>
      <sheetName val="HR &amp; Admin"/>
      <sheetName val="Exim FCL"/>
      <sheetName val="XREF"/>
      <sheetName val="7 Other Costs"/>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Steel-Circular"/>
      <sheetName val="PROCTO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細目"/>
      <sheetName val="MaterfÙ_x0002_G"/>
      <sheetName val="MN__x0005_"/>
      <sheetName val="MN_ꮸ》_x0005_"/>
      <sheetName val="MN_ꮸ⾥_x0005_"/>
      <sheetName val="SSR 2010-11 Rates"/>
      <sheetName val="mtc esti"/>
      <sheetName val="Road Detail Est."/>
      <sheetName val="P.C"/>
      <sheetName val="RAB ABSTRACT-C&amp;B"/>
      <sheetName val="MB-EarthWork"/>
      <sheetName val="Water supply  "/>
      <sheetName val="Nt Item"/>
      <sheetName val="MB-PCC"/>
      <sheetName val="MB-Grade Slab"/>
      <sheetName val="MB-Fdn&amp;RW Ftgs."/>
      <sheetName val="MB-RCC-Walls"/>
      <sheetName val="Chart1"/>
      <sheetName val="Weld mesh"/>
      <sheetName val="BBS"/>
      <sheetName val="MB-RCC-Col.&amp;Ped"/>
      <sheetName val="MB-Ped&amp;Col.-Shut."/>
      <sheetName val="MB-RCC-Deck Slab"/>
      <sheetName val="MB-Wall-Shut."/>
      <sheetName val="MB-RCC-Others"/>
      <sheetName val="MB-Others-Shut."/>
      <sheetName val="MB-Footings Shut"/>
      <sheetName val="MB-Grouting"/>
      <sheetName val="MB-Anchorage"/>
      <sheetName val="MB-Block Work"/>
      <sheetName val="MB-Plastering"/>
      <sheetName val="MB-VDF"/>
      <sheetName val="MB-Insert Plates"/>
      <sheetName val="Basic Rate Summary Steel"/>
      <sheetName val="Basic Rate Summary RMC"/>
      <sheetName val="Elec. Debit"/>
      <sheetName val="Physical Check"/>
      <sheetName val="Man Power"/>
      <sheetName val="02"/>
      <sheetName val="03"/>
      <sheetName val="04"/>
      <sheetName val="͕_x0000__x0000_S͖_x0000__x0000_C͗_x0000__x0000_s͘_x0000__x0000_r͙_x0000__x0000_ ͙_x0000__x0000_c͙_x0000__x0000_t͙_x0000__x0000_"/>
      <sheetName val="͙_x0000__x0000_S͙_x0000__x0000_C͚_x0000__x0000_s͙_x0000__x0000_D͙_x0000__x0000_N͘_x0000__x0000_S͘_x0000__x0000_E͙_x0000__x0000_"/>
      <sheetName val="Approved MTD Pro_x0000__x0000_#͕_x0000_"/>
      <sheetName val="͖_x0000__x0000_S͗_x0000__x0000_C͘_x0000__x0000_s͙_x0000__x0000_r͙_x0000__x0000__͙_x0000__x0000_c͙_x0000__x0000_t͙_x0000__x0000_"/>
      <sheetName val="͞_x0000__x0000_S͞_x0000__x0000_C͟_x0000__x0000_s͕_x0000__x0000_t͖_x0000__x0000_a͗_x0000__x0000_q͘_x0000__x0000_m͙_x0000__x0000_"/>
      <sheetName val="TB"/>
      <sheetName val="Specification report"/>
      <sheetName val="MN__x0005_"/>
      <sheetName val="MN_ꮸ》_x0005_"/>
      <sheetName val="MN_ꮸ⾥_x0005_"/>
      <sheetName val="First Floor "/>
      <sheetName val="͘_x0000__x0000_S͘_x0000__x0000_C͙_x0000__x0000_s͙_x0000__x0000_D͙_x0000__x0000_N͙_x0000__x0000_S͛_x0000__x0000_E͛_x0000__x0000_"/>
      <sheetName val="title"/>
      <sheetName val="pier design"/>
      <sheetName val="const_stat_exp_pipe"/>
      <sheetName val="abs_wirefencin"/>
      <sheetName val="abs_cartage_material"/>
      <sheetName val="state-protect"/>
      <sheetName val="detal_gravit"/>
      <sheetName val="RCC_clear"/>
      <sheetName val="abstra_quarter"/>
      <sheetName val="detail_room"/>
      <sheetName val="unit_barbedwire"/>
      <sheetName val="weight_pipe"/>
      <sheetName val="prjt"/>
      <sheetName val="Chamber on BW "/>
      <sheetName val="JACKWELL"/>
      <sheetName val="BASE_ALL"/>
      <sheetName val="72"/>
      <sheetName val="Schedule &quot;B&quot;"/>
      <sheetName val="CH-8"/>
      <sheetName val="DESBAST"/>
      <sheetName val="0000000000000"/>
      <sheetName val="CASH-FLOW"/>
      <sheetName val="Uls"/>
      <sheetName val="SEW4"/>
      <sheetName val="18-misc"/>
      <sheetName val="5-pipe"/>
      <sheetName val="sch-3"/>
      <sheetName val="Staff Acco_"/>
      <sheetName val="HEAD"/>
      <sheetName val="activit-graph  "/>
      <sheetName val="Staff"/>
      <sheetName val="Construction"/>
      <sheetName val="steam outlet"/>
      <sheetName val="Data-Month"/>
      <sheetName val="doq"/>
      <sheetName val="Groupings-final"/>
      <sheetName val="Detail 1A"/>
      <sheetName val="Sched"/>
      <sheetName val="Trial"/>
      <sheetName val="FA_Final"/>
      <sheetName val="Non-Factory"/>
      <sheetName val="cover page"/>
      <sheetName val="REFERANCE_DATA"/>
      <sheetName val="DOOR_WINDOW"/>
      <sheetName val="Roof__PT_beams_"/>
      <sheetName val="Cash_Flow_Working"/>
      <sheetName val="Plant_&amp;__Machinery"/>
      <sheetName val="Beam-design exp"/>
      <sheetName val="PART-I_(2)65"/>
      <sheetName val="final_abstract65"/>
      <sheetName val="Basement_Budget64"/>
      <sheetName val="Fee_Rate_Summary64"/>
      <sheetName val="Rate_analysis64"/>
      <sheetName val="Materials_Cost64"/>
      <sheetName val="10__&amp;_11__Rate_Code_&amp;_BQ64"/>
      <sheetName val="RES_STEEL_TO64"/>
      <sheetName val="Break_up_Sheet64"/>
      <sheetName val="B_&amp;_C_-_M_-_ccp64"/>
      <sheetName val="RMZ_Summary64"/>
      <sheetName val="Fill_this_out_first___64"/>
      <sheetName val="TBAL9697_-group_wise__sdpl64"/>
      <sheetName val="Fin_Sum64"/>
      <sheetName val="Site_Dev_BOQ64"/>
      <sheetName val="Staff_Forecast_spread64"/>
      <sheetName val="Field_Values64"/>
      <sheetName val="Structure_Bills_Qty64"/>
      <sheetName val="Builtup_Area64"/>
      <sheetName val="MASTER_RATE_ANALYSIS64"/>
      <sheetName val="Cop_-VGN64"/>
      <sheetName val="IO_List64"/>
      <sheetName val="BOQ_Direct_selling_cost64"/>
      <sheetName val="Stress_Calculation64"/>
      <sheetName val="Pipe_Supports64"/>
      <sheetName val="Materials_64"/>
      <sheetName val="MN_T_B_64"/>
      <sheetName val="ORDER_BOOKING4"/>
      <sheetName val="Break_Dw64"/>
      <sheetName val="For_Bill-04_PS4"/>
      <sheetName val="RCC,Ret__Wall40"/>
      <sheetName val="RA_4_Challan_Summary_40"/>
      <sheetName val="Labour_productivity40"/>
      <sheetName val="labour_coeff40"/>
      <sheetName val="BOQ_(2)5"/>
      <sheetName val="beam-reinft-IIInd_floor4"/>
      <sheetName val="Bed_Class9"/>
      <sheetName val="PH_data4"/>
      <sheetName val="Details_(3)4"/>
      <sheetName val="Desgn(zone_I)9"/>
      <sheetName val="M_B-QtyRecn6"/>
      <sheetName val="Sqn__Main__Abs4"/>
      <sheetName val="Staff_Acco_4"/>
      <sheetName val="Section_Catalogue4"/>
      <sheetName val="Approved_MTD_Proj_#'s4"/>
      <sheetName val="ACAD_Finishes5"/>
      <sheetName val="Site_Details5"/>
      <sheetName val="Site_Area_Statement5"/>
      <sheetName val="CABLE_DATA4"/>
      <sheetName val="Mat_Cost6"/>
      <sheetName val="GR_slab-reinft4"/>
      <sheetName val="BOQ_civil4"/>
      <sheetName val="NLD_-_Assum4"/>
      <sheetName val="schedule_nos4"/>
      <sheetName val="std_wt_4"/>
      <sheetName val="Column_Steel-R24"/>
      <sheetName val="Staircase_4"/>
      <sheetName val="INPUT_SHEET4"/>
      <sheetName val="M-Book_for_Conc4"/>
      <sheetName val="M-Book_for_FW4"/>
      <sheetName val="Cash_Flows_&amp;_IRR4"/>
      <sheetName val="d-safe_specs4"/>
      <sheetName val="d-safe_DELUXE4"/>
      <sheetName val="Diawise_steel_abstract4"/>
      <sheetName val="Rising_Main4"/>
      <sheetName val="PACK_(B)4"/>
      <sheetName val="Material_4"/>
      <sheetName val="bill_24"/>
      <sheetName val="Estimate_4"/>
      <sheetName val="QS_Name4"/>
      <sheetName val="CANDY_BOQ4"/>
      <sheetName val="CFForecast_detail4"/>
      <sheetName val="Model_(Not_Merged)4"/>
      <sheetName val="Tender_Summary4"/>
      <sheetName val="train_cash4"/>
      <sheetName val="accom_cash4"/>
      <sheetName val="Common_4"/>
      <sheetName val="Meas_-Hotel_Part4"/>
      <sheetName val="3__Elemental_Summary3"/>
      <sheetName val="Material_Rate3"/>
      <sheetName val="Retaing_wall3"/>
      <sheetName val="WORK_TABLE4"/>
      <sheetName val="220_11__BS_4"/>
      <sheetName val="Intro_4"/>
      <sheetName val="Operating_Statistics4"/>
      <sheetName val="except_wiring3"/>
      <sheetName val="CPIPE_13"/>
      <sheetName val="beam-reinft-machine_rm4"/>
      <sheetName val="intr_stool_brkup3"/>
      <sheetName val="Occ,_Other_Rev,_Exp,_Dispo3"/>
      <sheetName val="Vind_-_BtB4"/>
      <sheetName val="SGS_ACQ4"/>
      <sheetName val="Form_64"/>
      <sheetName val="Price_Schedule5"/>
      <sheetName val="Cost_Any_5"/>
      <sheetName val="S_&amp;_A5"/>
      <sheetName val="PointNo_53"/>
      <sheetName val="BOQ_Distribution3"/>
      <sheetName val="A_O_R_3"/>
      <sheetName val="PRECAST_lightconc-II3"/>
      <sheetName val="Detail_In_Door_Stad3"/>
      <sheetName val="P_Well(_RCC)3"/>
      <sheetName val="PO_Summary3"/>
      <sheetName val="BOQ_Summary3"/>
      <sheetName val="Sec_1_Loose_Furniture_18%_GST3"/>
      <sheetName val="Sec_1_Loose_Furniture_12%_GST3"/>
      <sheetName val="Sec_1_Loose_Furniture_5%_GST3"/>
      <sheetName val="Sec_2_Cafeteria_Tables3"/>
      <sheetName val="Sec_3_Cafeteria_Chairs3"/>
      <sheetName val="Sec_4_Work_Floors_-_NT_3"/>
      <sheetName val="Sec_5_LGF_Chairs-NT3"/>
      <sheetName val="Sec_6_Additional_18%_GST_3"/>
      <sheetName val="Sec_6_Additional_12%_GST_3"/>
      <sheetName val="Sec_11-NT_set_33"/>
      <sheetName val="DC_Summary3"/>
      <sheetName val="M_Sheet3"/>
      <sheetName val="RA4_Checklist3"/>
      <sheetName val="PC_Master_List3"/>
      <sheetName val="Project_Details__3"/>
      <sheetName val="Labor_abs-NMR3"/>
      <sheetName val="소상_&quot;1&quot;3"/>
      <sheetName val="M_S_3"/>
      <sheetName val="Discount_&amp;_Margin3"/>
      <sheetName val="Branch_Power3"/>
      <sheetName val="RAJU_ASSO3"/>
      <sheetName val="P-Ins_&amp;_Bonds3"/>
      <sheetName val="2_대외공문3"/>
      <sheetName val="NEW-IDs_Fun_&amp;_Group3"/>
      <sheetName val="LABOUR_SALARY_1"/>
      <sheetName val="Brickwork_1"/>
      <sheetName val="Finishing_items1"/>
      <sheetName val="M-_Rate1"/>
      <sheetName val="August_Construction_Planning__1"/>
      <sheetName val="Internal_Planning1"/>
      <sheetName val="July'2019_Weekly1"/>
      <sheetName val="9__Package_split_-_Cost_1"/>
      <sheetName val="Estimate_10_00_Lakhs_1"/>
      <sheetName val="abs_road1"/>
      <sheetName val="Road_data1"/>
      <sheetName val="Bld_SSR1"/>
      <sheetName val="SSR_-Sani_1"/>
      <sheetName val="Elec_SSR1"/>
      <sheetName val="PH-_SSR1"/>
      <sheetName val="R_&amp;_B_SSR1"/>
      <sheetName val="RCC_Pipes1"/>
      <sheetName val="DI-Pipes_&amp;_Spe1"/>
      <sheetName val="CI_Spe1"/>
      <sheetName val="Bolts&amp;_rings1"/>
      <sheetName val="Dist_Lines-150-old1"/>
      <sheetName val="GA-GVMC_-NW(Com)_1"/>
      <sheetName val="GA-GVMC_-NW_1"/>
      <sheetName val="Dist_Lines-1001"/>
      <sheetName val="Dist-Lines_-5001"/>
      <sheetName val="Dist_Lines-1501"/>
      <sheetName val="GA-GVMC_-NW__(2)1"/>
      <sheetName val="GA-GVMC_-NW__1"/>
      <sheetName val="Dist-Lines_B-1_1"/>
      <sheetName val="Dist-Lines-Final_checked1"/>
      <sheetName val="Pumping_mains-1"/>
      <sheetName val="Feeder_main-old1"/>
      <sheetName val="Dist-Lines_-B-21"/>
      <sheetName val="Dist-Lines_-B-31"/>
      <sheetName val="Dist-Lines_B-41"/>
      <sheetName val="Dist-Lines_B-51"/>
      <sheetName val="Dist-Lines_-B-61"/>
      <sheetName val="Dist-Lines_-B-71"/>
      <sheetName val="Dist-Lines_-B-81"/>
      <sheetName val="Dist-Lines_-B-91"/>
      <sheetName val="Dist-Lines_-B-101"/>
      <sheetName val="Dist-Lines_-B-111"/>
      <sheetName val="Dist-Lines_-B-121"/>
      <sheetName val="Dist-Lines_-B-131"/>
      <sheetName val="Dist-Lines_-B-141"/>
      <sheetName val="Dist-Lines_-B-151"/>
      <sheetName val="Dist-Lines_-B-161"/>
      <sheetName val="Feeder_mains-_11"/>
      <sheetName val="Feeder_mains-_21"/>
      <sheetName val="Feeder_mains-_(1)1"/>
      <sheetName val="Feeder_mains-up_to_8001"/>
      <sheetName val="Pumping_Main-800mm1"/>
      <sheetName val="ELSR-600_KL-Z-21"/>
      <sheetName val="750_KL_GLSR-Z-31"/>
      <sheetName val="ELSR-750_KL-Z-31"/>
      <sheetName val="ELSR-500_KL-Z-41"/>
      <sheetName val="500_KL_GLSR-Z-41"/>
      <sheetName val="ELSR-1850_KL-Z-81"/>
      <sheetName val="1850_KL_GLSR-Z-81"/>
      <sheetName val="800_KL_GLSR-Z-111"/>
      <sheetName val="900_KL_GLSR-Z-121"/>
      <sheetName val="ELSR-2500_KL-Z-131"/>
      <sheetName val="ELSR-2400_KL-Z-141"/>
      <sheetName val="ELSR-1200_KL-Z-151"/>
      <sheetName val="ELSR-2000_KL-Z-161"/>
      <sheetName val="Pumping_Main-500mm-(2)1"/>
      <sheetName val="terrace_parapet_block_work1"/>
      <sheetName val="Canopy-2_RCC11"/>
      <sheetName val="Canopy-2_BBS1"/>
      <sheetName val="Canopy-1_RCC11"/>
      <sheetName val="Canopy-1_BBS1"/>
      <sheetName val="Above_terrace_columns_RCC1"/>
      <sheetName val="Above_terrace_columns_BBS1"/>
      <sheetName val="Parapet_wall_RCC1"/>
      <sheetName val="Parapet_wall_BBS1"/>
      <sheetName val="OHWT_RCC1"/>
      <sheetName val="OHWT_Slab_BBS1"/>
      <sheetName val="OHWT_Beams__BBS1"/>
      <sheetName val="Slab_&amp;_Beam_@_0_00_Lvl1"/>
      <sheetName val="Slab_&amp;_Beam1"/>
      <sheetName val="Lintels_&amp;_Window1"/>
      <sheetName val="Column_Steel_(UBF)1"/>
      <sheetName val="Column_Steel_(SF)1"/>
      <sheetName val="Column_Steel_(1F)1"/>
      <sheetName val="Column_Steel_(2F)1"/>
      <sheetName val="Column_Steel_(3F)1"/>
      <sheetName val="Column_Steel_(4F-6F)1"/>
      <sheetName val="Column_Steel_(7F-9F)1"/>
      <sheetName val="Column_Steel_(10F-12F)1"/>
      <sheetName val="Column_Steel_(13F-15F)1"/>
      <sheetName val="Column_Steel_(16F-17F)1"/>
      <sheetName val="Column_Steel_(18F)1"/>
      <sheetName val="Lift_Steel_(UBF)1"/>
      <sheetName val="Lift_Steel_(SF)1"/>
      <sheetName val="Lift_Steel_(1F-6F)1"/>
      <sheetName val="Lift_Steel_(7F-12F)1"/>
      <sheetName val="Lift_Steel_(13F-18F)1"/>
      <sheetName val="_Staircase_Steel_(UBF)1"/>
      <sheetName val="_Staircase_Steel_(SF)1"/>
      <sheetName val="_Staircase_Steel_(1F-7F)1"/>
      <sheetName val="_Staircase_Steel_(8F-18F)1"/>
      <sheetName val="Beams_Steel_(SF)1"/>
      <sheetName val="Slab_Steel_(SF)1"/>
      <sheetName val="Beams_Steel_(1F)1"/>
      <sheetName val="Slab_Steel_(1F)1"/>
      <sheetName val="Beams_Steel_(2F&amp;3F)1"/>
      <sheetName val="Slab_Steel_(2F&amp;3F)1"/>
      <sheetName val="Beams_Steel_(4F)1"/>
      <sheetName val="Slab_Steel_(4F)1"/>
      <sheetName val="Beams_Steel_(5F-7F)1"/>
      <sheetName val="Slab_Steel_(5F-7F)1"/>
      <sheetName val="Beams_Steel_(8F-15F&amp;18F)1"/>
      <sheetName val="Slab_Steel_(8F-15F&amp;18F)1"/>
      <sheetName val="Beams_Steel_(16F&amp;17F)1"/>
      <sheetName val="Slab_Steel_(16F&amp;17F)1"/>
      <sheetName val="Beams_Steel_(TF)1"/>
      <sheetName val="Slab_Steel_(TF)1"/>
      <sheetName val="100mm_Block_Work1"/>
      <sheetName val="150mm_BLOCKS1"/>
      <sheetName val="200mm_BLOCKS1"/>
      <sheetName val="Internal_Walls_Plastering1"/>
      <sheetName val="Internal_Ceiling_Plastering1"/>
      <sheetName val="External_plaster1"/>
      <sheetName val="Tower-_A_(Abstract)1"/>
      <sheetName val="Canopy-2_RCC2"/>
      <sheetName val="Canopy_-1_RCC1"/>
      <sheetName val="Canaopy-2_steel1"/>
      <sheetName val="Canopy-1_steel1"/>
      <sheetName val="Columns_above_terrace1"/>
      <sheetName val="OHT_bottom_&amp;_walls_1"/>
      <sheetName val="Slab_&amp;_Beam_at_0_00lvl1"/>
      <sheetName val="Slab_&amp;_Beam_at_+3_25lvl1"/>
      <sheetName val="Parapet_slab&amp;beams1"/>
      <sheetName val="Column_Steel(SF_to_TF)1"/>
      <sheetName val="Above_terrace_column_steel1"/>
      <sheetName val="Lift_Wall_-_Stilt_Floor1"/>
      <sheetName val="Lift_Wall_1F-6F1"/>
      <sheetName val="Lift_Wall_7F-12F1"/>
      <sheetName val="Lift_Wall_13F-18F1"/>
      <sheetName val="Lift_wall_terrace_floor1"/>
      <sheetName val="Staircase_-_UBF1"/>
      <sheetName val="Staircase_-_SF1"/>
      <sheetName val="Staircase_-_1F-7F1"/>
      <sheetName val="Staircase_-_8F-18F1"/>
      <sheetName val="Beam_Steel_-_SF1"/>
      <sheetName val="Slab_Steel_-_SF1"/>
      <sheetName val="Beam_Steel-_1F1"/>
      <sheetName val="Slab_Steel_-_1F1"/>
      <sheetName val="Beams_Steel_2F1"/>
      <sheetName val="Slab_steel_2F1"/>
      <sheetName val="Beams_Steel_3F1"/>
      <sheetName val="Slab_steel_3F1"/>
      <sheetName val="Beams_Steel_-_4F1"/>
      <sheetName val="Slab_steel_4F1"/>
      <sheetName val="Beam_steel_5F-7F1"/>
      <sheetName val="Slab_steel_5F-7F1"/>
      <sheetName val="Beam_steel_8F-15F_&amp;_18F1"/>
      <sheetName val="Slab_steel_8F-15F&amp;_18F1"/>
      <sheetName val="Beam_steel_16F_-_17F1"/>
      <sheetName val="Slab_steel_16F_-_17F1"/>
      <sheetName val="Beam_steel_TF1"/>
      <sheetName val="Slab_steel_TF1"/>
      <sheetName val="OHT_Slab_steel_1"/>
      <sheetName val="OHT_beam_steel_1"/>
      <sheetName val="A-_terrace_coping_BBS1"/>
      <sheetName val="Copping_beam_BBS_A_terrace1"/>
      <sheetName val="150_mm_BLOCKS1"/>
      <sheetName val="200_mm_BLOCKS1"/>
      <sheetName val="Pumping_Main-450mm-(3)1"/>
      <sheetName val="Pumping_Main-(4)1"/>
      <sheetName val="350_KL_GLSR1"/>
      <sheetName val="1000_KL_Sump-1"/>
      <sheetName val="1000_KL_MBR1"/>
      <sheetName val="MBR-1000_KL1"/>
      <sheetName val="Pump_room-12x81"/>
      <sheetName val="B_F_Meters1"/>
      <sheetName val="Pump_sets1"/>
      <sheetName val="Pump_sets_(2)1"/>
      <sheetName val="Gen_sets1"/>
      <sheetName val="PR_Valves1"/>
      <sheetName val="W_man_Qrt-1"/>
      <sheetName val="O_&amp;M1"/>
      <sheetName val="Generator_Room-11"/>
      <sheetName val="200_KL_GLSR-6_(2)1"/>
      <sheetName val="500_KL_Sump-(1)1"/>
      <sheetName val="250_KL_Sump-(3)1"/>
      <sheetName val="Office_-_MBR1"/>
      <sheetName val="HSC_(2)1"/>
      <sheetName val="Gen_sets_(2)1"/>
      <sheetName val="DI_pipes1"/>
      <sheetName val="Wt_of_DI_Spe_1"/>
      <sheetName val="HDPE_pipes1"/>
      <sheetName val="RCC_SS1"/>
      <sheetName val="CI_Spe_1"/>
      <sheetName val="data-ELSR_1"/>
      <sheetName val="data-Water_Supply1"/>
      <sheetName val="Sump_&amp;_ST1"/>
      <sheetName val="Bld_Stnd,Data1"/>
      <sheetName val="Bld_up_to_3F1"/>
      <sheetName val="CC_road1"/>
      <sheetName val="Dist_Lines1"/>
      <sheetName val="Feeder_mains-21"/>
      <sheetName val="Gravity_Main-900mm1"/>
      <sheetName val="550_KL_Sump-11"/>
      <sheetName val="550_KL_Sump-21"/>
      <sheetName val="ELSR-1200_KL1"/>
      <sheetName val="650_KL_GLSR_(2)1"/>
      <sheetName val="850_KL_GLSR_1"/>
      <sheetName val="500_KL_sump1"/>
      <sheetName val="200_KL-_ELSR_Yelluru1"/>
      <sheetName val="Dist-Zone-below_500001"/>
      <sheetName val="Data_-O&amp;M1"/>
      <sheetName val="Pumping_main-350mm1"/>
      <sheetName val="Inf_Well1"/>
      <sheetName val="Approah_road_to_MBR1"/>
      <sheetName val="Approach_Roads-Source1"/>
      <sheetName val="400mm-P_Main1"/>
      <sheetName val="13_Mld-WTP1"/>
      <sheetName val="data-Intake_well1"/>
      <sheetName val="Model_GLSR-1"/>
      <sheetName val="Feeder_main-1_(2)1"/>
      <sheetName val="Dist_&amp;_Feeder_mains__(2)1"/>
      <sheetName val="BFlow_meters1"/>
      <sheetName val="O_Nd_M1"/>
      <sheetName val="Pump_room-6_59x6_00m1"/>
      <sheetName val="GA-GVMC_-Raiwada-BWSC1"/>
      <sheetName val="BWSC-Pumping_Main-1200mm1"/>
      <sheetName val="GA-GVMC_-Raiwada1"/>
      <sheetName val="MS-Pumping_Main-1300mm1"/>
      <sheetName val="Thurst-F_mains1"/>
      <sheetName val="Thrust-P_mains1"/>
      <sheetName val="CI_weights1"/>
      <sheetName val="Proforma_-II_1"/>
      <sheetName val="LIST_OF_MAKES1"/>
      <sheetName val="April_Analysts1"/>
      <sheetName val="Basic_Rate1"/>
      <sheetName val="Consumer_Fraud1"/>
      <sheetName val="Avoidance_1"/>
      <sheetName val="Cons_Recov_Rates1"/>
      <sheetName val="Consumer_Supps1"/>
      <sheetName val="Consumer_Outbound1"/>
      <sheetName val="FY_Loss_Frcst1"/>
      <sheetName val="FITZ_MORT_941"/>
      <sheetName val="footing_for_SP1"/>
      <sheetName val="Master_Info1"/>
      <sheetName val="AD_ST1"/>
      <sheetName val="PRECAST_lightconc_II"/>
      <sheetName val="Client_Addressess_"/>
      <sheetName val="Basic_Rates"/>
      <sheetName val="SP_Break_Up"/>
      <sheetName val="Basic Rates - Lab"/>
      <sheetName val="Basic Rates - Assump"/>
      <sheetName val="Mix Design"/>
      <sheetName val="ltgload"/>
      <sheetName val="Bechtel Norms"/>
      <sheetName val="CS PIPING"/>
      <sheetName val="TECH DATA"/>
      <sheetName val="no."/>
      <sheetName val="Machinery"/>
      <sheetName val="Section_by_layers_old"/>
      <sheetName val="sumary"/>
      <sheetName val="2nd "/>
      <sheetName val="shuttering"/>
      <sheetName val="Sheet7"/>
      <sheetName val="strain"/>
      <sheetName val="dBase"/>
      <sheetName val="L (4)"/>
      <sheetName val="PART-I_(2)66"/>
      <sheetName val="final_abstract66"/>
      <sheetName val="Basement_Budget65"/>
      <sheetName val="Fee_Rate_Summary65"/>
      <sheetName val="Rate_analysis65"/>
      <sheetName val="Break_up_Sheet65"/>
      <sheetName val="TBAL9697_-group_wise__sdpl65"/>
      <sheetName val="B_&amp;_C_-_M_-_ccp65"/>
      <sheetName val="Materials_Cost65"/>
      <sheetName val="10__&amp;_11__Rate_Code_&amp;_BQ65"/>
      <sheetName val="RES_STEEL_TO65"/>
      <sheetName val="RMZ_Summary65"/>
      <sheetName val="Site_Dev_BOQ65"/>
      <sheetName val="Staff_Forecast_spread65"/>
      <sheetName val="Fin_Sum65"/>
      <sheetName val="IO_List65"/>
      <sheetName val="Fill_this_out_first___65"/>
      <sheetName val="Field_Values65"/>
      <sheetName val="INDORAMA_Group_June_0264"/>
      <sheetName val="Structure_Bills_Qty65"/>
      <sheetName val="Builtup_Area65"/>
      <sheetName val="MASTER_RATE_ANALYSIS65"/>
      <sheetName val="Cop_-VGN65"/>
      <sheetName val="Pipe_Supports65"/>
      <sheetName val="Materials_65"/>
      <sheetName val="BOQ_Direct_selling_cost65"/>
      <sheetName val="Stress_Calculation65"/>
      <sheetName val="MN_T_B_65"/>
      <sheetName val="E_&amp;_R64"/>
      <sheetName val="Exp_64"/>
      <sheetName val="INDIGINEOUS_ITEMS_64"/>
      <sheetName val="Break_Dw65"/>
      <sheetName val="Load_Details(B1)64"/>
      <sheetName val="SPT_vs_PHI64"/>
      <sheetName val="Civil_Boq64"/>
      <sheetName val="Debits_as_on_12_04_0864"/>
      <sheetName val="RCC,Ret__Wall41"/>
      <sheetName val="RA_4_Challan_Summary_41"/>
      <sheetName val="Labour_productivity41"/>
      <sheetName val="labour_coeff41"/>
      <sheetName val="BOQ_(2)6"/>
      <sheetName val="GR_slab-reinft5"/>
      <sheetName val="For_Bill-04_PS5"/>
      <sheetName val="ORDER_BOOKING5"/>
      <sheetName val="beam-reinft-IIInd_floor5"/>
      <sheetName val="PA-_Consutant_64"/>
      <sheetName val="Sheet3_(2)64"/>
      <sheetName val="CABLE_DATA5"/>
      <sheetName val="Approved_MTD_Proj_#'s5"/>
      <sheetName val="M_B-QtyRecn7"/>
      <sheetName val="Bed_Class10"/>
      <sheetName val="PH_data5"/>
      <sheetName val="Details_(3)5"/>
      <sheetName val="Desgn(zone_I)10"/>
      <sheetName val="NLD_-_Assum5"/>
      <sheetName val="schedule_nos5"/>
      <sheetName val="Sqn__Main__Abs5"/>
      <sheetName val="Mat_Cost7"/>
      <sheetName val="Staff_Acco_5"/>
      <sheetName val="Section_Catalogue5"/>
      <sheetName val="ACAD_Finishes6"/>
      <sheetName val="Site_Details6"/>
      <sheetName val="Site_Area_Statement6"/>
      <sheetName val="M-Book_for_Conc5"/>
      <sheetName val="M-Book_for_FW5"/>
      <sheetName val="PACK_(B)5"/>
      <sheetName val="BOQ_civil5"/>
      <sheetName val="Staircase_5"/>
      <sheetName val="Material_5"/>
      <sheetName val="Estimate_5"/>
      <sheetName val="bill_25"/>
      <sheetName val="INPUT_SHEET5"/>
      <sheetName val="Rising_Main5"/>
      <sheetName val="d-safe_specs5"/>
      <sheetName val="d-safe_DELUXE5"/>
      <sheetName val="Diawise_steel_abstract5"/>
      <sheetName val="Tender_Summary5"/>
      <sheetName val="std_wt_5"/>
      <sheetName val="Column_Steel-R25"/>
      <sheetName val="Cash_Flows_&amp;_IRR5"/>
      <sheetName val="QS_Name5"/>
      <sheetName val="CANDY_BOQ5"/>
      <sheetName val="CFForecast_detail5"/>
      <sheetName val="Model_(Not_Merged)5"/>
      <sheetName val="SGS_ACQ5"/>
      <sheetName val="train_cash5"/>
      <sheetName val="accom_cash5"/>
      <sheetName val="Common_5"/>
      <sheetName val="Meas_-Hotel_Part5"/>
      <sheetName val="beam-reinft-machine_rm5"/>
      <sheetName val="Vind_-_BtB5"/>
      <sheetName val="WORK_TABLE5"/>
      <sheetName val="220_11__BS_5"/>
      <sheetName val="Intro_5"/>
      <sheetName val="Form_65"/>
      <sheetName val="Operating_Statistics5"/>
      <sheetName val="Material_Rate4"/>
      <sheetName val="Retaing_wall4"/>
      <sheetName val="except_wiring4"/>
      <sheetName val="CPIPE_14"/>
      <sheetName val="intr_stool_brkup4"/>
      <sheetName val="3__Elemental_Summary4"/>
      <sheetName val="Detail_In_Door_Stad4"/>
      <sheetName val="M_S_4"/>
      <sheetName val="RAJU_ASSO4"/>
      <sheetName val="Price_Schedule6"/>
      <sheetName val="Cost_Any_6"/>
      <sheetName val="S_&amp;_A6"/>
      <sheetName val="PointNo_54"/>
      <sheetName val="BOQ_Distribution4"/>
      <sheetName val="A_O_R_4"/>
      <sheetName val="PRECAST_lightconc-II4"/>
      <sheetName val="PO_Summary4"/>
      <sheetName val="BOQ_Summary4"/>
      <sheetName val="Sec_1_Loose_Furniture_18%_GST4"/>
      <sheetName val="Sec_1_Loose_Furniture_12%_GST4"/>
      <sheetName val="Sec_1_Loose_Furniture_5%_GST4"/>
      <sheetName val="Sec_2_Cafeteria_Tables4"/>
      <sheetName val="Sec_3_Cafeteria_Chairs4"/>
      <sheetName val="Sec_4_Work_Floors_-_NT_4"/>
      <sheetName val="Sec_5_LGF_Chairs-NT4"/>
      <sheetName val="Sec_6_Additional_18%_GST_4"/>
      <sheetName val="Sec_6_Additional_12%_GST_4"/>
      <sheetName val="Sec_11-NT_set_34"/>
      <sheetName val="DC_Summary4"/>
      <sheetName val="M_Sheet4"/>
      <sheetName val="RA4_Checklist4"/>
      <sheetName val="Occ,_Other_Rev,_Exp,_Dispo4"/>
      <sheetName val="Cleaning_&amp;_Grubbing2"/>
      <sheetName val="Labor_abs-NMR4"/>
      <sheetName val="water_prop_2"/>
      <sheetName val="Name_List2"/>
      <sheetName val="Abs_PMRL2"/>
      <sheetName val="DOOR-WINDOW_SCHEDULE2"/>
      <sheetName val="BLOCK_WORK-GRD_FLR2"/>
      <sheetName val="P_Well(_RCC)4"/>
      <sheetName val="소상_&quot;1&quot;4"/>
      <sheetName val="Discount_&amp;_Margin4"/>
      <sheetName val="Branch_Power4"/>
      <sheetName val="Japan_Reco2"/>
      <sheetName val="_Block_work2"/>
      <sheetName val="Flooring_&amp;_Road2"/>
      <sheetName val="BOM_2"/>
      <sheetName val="SUBMITED_bISS2"/>
      <sheetName val="TOTAL_SUMMARY2"/>
      <sheetName val="P-Ins_&amp;_Bonds4"/>
      <sheetName val="PC_Master_List4"/>
      <sheetName val="Project_Details__4"/>
      <sheetName val="2_대외공문4"/>
      <sheetName val="NEW-IDs_Fun_&amp;_Group4"/>
      <sheetName val="Labour_&amp;_Plant2"/>
      <sheetName val="4_Annex_1_Basic_rate2"/>
      <sheetName val="Door_Qty2"/>
      <sheetName val="Win_Qty2"/>
      <sheetName val="220Kv_(2)2"/>
      <sheetName val="Capital_Structure2"/>
      <sheetName val="Mar_Roster2"/>
      <sheetName val="costing_sheet2"/>
      <sheetName val="Project_Budget_Worksheet2"/>
      <sheetName val="All_Components_Report2"/>
      <sheetName val="R_A_2"/>
      <sheetName val="Recap_2"/>
      <sheetName val="Schedule_A12"/>
      <sheetName val="Abstract_(Buyback)2"/>
      <sheetName val="Civil_RA2"/>
      <sheetName val="Plumbing_RA2"/>
      <sheetName val="Electrical__RA2"/>
      <sheetName val="ELV_RA2"/>
      <sheetName val="FFTG_RA2"/>
      <sheetName val="HVAC_RA2"/>
      <sheetName val="Furniture_RA2"/>
      <sheetName val="Kichen_Equi__RA2"/>
      <sheetName val="Price_Comparison2"/>
      <sheetName val="BLOCK-A_(MEA_SHEET)2"/>
      <sheetName val="India_F&amp;S_Template2"/>
      <sheetName val="DETAILED__BOQ2"/>
      <sheetName val="BASIS_-DEC_082"/>
      <sheetName val="_2"/>
      <sheetName val="BUD_07-082"/>
      <sheetName val="UNP-NCW_2"/>
      <sheetName val="Final_Basic_rate2"/>
      <sheetName val="Step_12"/>
      <sheetName val="Source_Ref_2"/>
      <sheetName val="Elect_2"/>
      <sheetName val="Bill_1-BOQ-Civil_Works2"/>
      <sheetName val="old_boq2"/>
      <sheetName val="2_1_受電設備棟2"/>
      <sheetName val="2_2_受・防火水槽2"/>
      <sheetName val="2_3_排水処理設備棟2"/>
      <sheetName val="2_4_倉庫棟2"/>
      <sheetName val="2_5_守衛棟2"/>
      <sheetName val="Global_Assmptions2"/>
      <sheetName val="9__Package_split_-_Cost_2"/>
      <sheetName val="FITZ_MORT_942"/>
      <sheetName val="CABLENOS_2"/>
      <sheetName val="August_Construction_Planning__2"/>
      <sheetName val="Internal_Planning2"/>
      <sheetName val="July'2019_Weekly2"/>
      <sheetName val="M-_Rate2"/>
      <sheetName val="Works_-_Quote_Sheet2"/>
      <sheetName val="Lead_statement2"/>
      <sheetName val="Data_F8_BTR2"/>
      <sheetName val="Main_Sheet1"/>
      <sheetName val="Lookup_data1"/>
      <sheetName val="Sheet1_(2)2"/>
      <sheetName val="site_fab&amp;ernstr2"/>
      <sheetName val="13__Steel_-_Ratio1"/>
      <sheetName val="Bld_SSR2"/>
      <sheetName val="SSR_-Sani_2"/>
      <sheetName val="Elec_SSR2"/>
      <sheetName val="PH-_SSR2"/>
      <sheetName val="R_&amp;_B_SSR2"/>
      <sheetName val="RCC_Pipes2"/>
      <sheetName val="DI-Pipes_&amp;_Spe2"/>
      <sheetName val="CI_Spe2"/>
      <sheetName val="Bolts&amp;_rings2"/>
      <sheetName val="Dist_Lines-150-old2"/>
      <sheetName val="GA-GVMC_-NW(Com)_2"/>
      <sheetName val="GA-GVMC_-NW_2"/>
      <sheetName val="Dist_Lines-1002"/>
      <sheetName val="Dist-Lines_-5002"/>
      <sheetName val="Dist_Lines-1502"/>
      <sheetName val="GA-GVMC_-NW__(2)2"/>
      <sheetName val="GA-GVMC_-NW__2"/>
      <sheetName val="Dist-Lines_B-1_2"/>
      <sheetName val="Dist-Lines-Final_checked2"/>
      <sheetName val="Pumping_mains-2"/>
      <sheetName val="Feeder_main-old2"/>
      <sheetName val="Dist-Lines_-B-22"/>
      <sheetName val="Dist-Lines_-B-32"/>
      <sheetName val="Dist-Lines_B-42"/>
      <sheetName val="Dist-Lines_B-52"/>
      <sheetName val="Dist-Lines_-B-62"/>
      <sheetName val="Dist-Lines_-B-72"/>
      <sheetName val="Dist-Lines_-B-82"/>
      <sheetName val="Dist-Lines_-B-92"/>
      <sheetName val="Dist-Lines_-B-102"/>
      <sheetName val="Dist-Lines_-B-112"/>
      <sheetName val="Dist-Lines_-B-122"/>
      <sheetName val="Dist-Lines_-B-132"/>
      <sheetName val="Dist-Lines_-B-142"/>
      <sheetName val="Dist-Lines_-B-152"/>
      <sheetName val="Dist-Lines_-B-162"/>
      <sheetName val="Feeder_mains-_12"/>
      <sheetName val="Feeder_mains-_22"/>
      <sheetName val="Feeder_mains-_(1)2"/>
      <sheetName val="Feeder_mains-up_to_8002"/>
      <sheetName val="Pumping_Main-800mm2"/>
      <sheetName val="ELSR-600_KL-Z-22"/>
      <sheetName val="750_KL_GLSR-Z-32"/>
      <sheetName val="ELSR-750_KL-Z-32"/>
      <sheetName val="ELSR-500_KL-Z-42"/>
      <sheetName val="500_KL_GLSR-Z-42"/>
      <sheetName val="ELSR-1850_KL-Z-82"/>
      <sheetName val="1850_KL_GLSR-Z-82"/>
      <sheetName val="800_KL_GLSR-Z-112"/>
      <sheetName val="900_KL_GLSR-Z-122"/>
      <sheetName val="ELSR-2500_KL-Z-132"/>
      <sheetName val="ELSR-2400_KL-Z-142"/>
      <sheetName val="ELSR-1200_KL-Z-152"/>
      <sheetName val="ELSR-2000_KL-Z-162"/>
      <sheetName val="CIV_INV&amp;EXP1"/>
      <sheetName val="Pumping_Main-500mm-(2)2"/>
      <sheetName val="Pumping_Main-450mm-(3)2"/>
      <sheetName val="Pumping_Main-(4)2"/>
      <sheetName val="350_KL_GLSR2"/>
      <sheetName val="Proforma_-II_2"/>
      <sheetName val="Road_data2"/>
      <sheetName val="Master_Info2"/>
      <sheetName val="NRC_Rationalisation2"/>
      <sheetName val="Labour_Rate_2"/>
      <sheetName val="Material_List_2"/>
      <sheetName val="Data_sheet2"/>
      <sheetName val="foot-slab_reinft2"/>
      <sheetName val="Core_Data1"/>
      <sheetName val="1000_KL_Sump-2"/>
      <sheetName val="1000_KL_MBR2"/>
      <sheetName val="MBR-1000_KL2"/>
      <sheetName val="Pump_room-12x82"/>
      <sheetName val="B_F_Meters2"/>
      <sheetName val="Estimate_10_00_Lakhs_2"/>
      <sheetName val="abs_road2"/>
      <sheetName val="Pump_sets2"/>
      <sheetName val="Pump_sets_(2)2"/>
      <sheetName val="Gen_sets2"/>
      <sheetName val="PR_Valves2"/>
      <sheetName val="W_man_Qrt-2"/>
      <sheetName val="O_&amp;M2"/>
      <sheetName val="Generator_Room-12"/>
      <sheetName val="200_KL_GLSR-6_(2)2"/>
      <sheetName val="500_KL_Sump-(1)2"/>
      <sheetName val="250_KL_Sump-(3)2"/>
      <sheetName val="Office_-_MBR2"/>
      <sheetName val="HSC_(2)2"/>
      <sheetName val="Gen_sets_(2)2"/>
      <sheetName val="DI_pipes2"/>
      <sheetName val="Wt_of_DI_Spe_2"/>
      <sheetName val="HDPE_pipes2"/>
      <sheetName val="RCC_SS2"/>
      <sheetName val="CI_Spe_2"/>
      <sheetName val="data-ELSR_2"/>
      <sheetName val="data-Water_Supply2"/>
      <sheetName val="Sump_&amp;_ST2"/>
      <sheetName val="Bld_Stnd,Data2"/>
      <sheetName val="Bld_up_to_3F2"/>
      <sheetName val="CC_road2"/>
      <sheetName val="Dist_Lines2"/>
      <sheetName val="Feeder_mains-22"/>
      <sheetName val="Gravity_Main-900mm2"/>
      <sheetName val="550_KL_Sump-12"/>
      <sheetName val="550_KL_Sump-22"/>
      <sheetName val="ELSR-1200_KL2"/>
      <sheetName val="650_KL_GLSR_(2)2"/>
      <sheetName val="850_KL_GLSR_2"/>
      <sheetName val="500_KL_sump2"/>
      <sheetName val="200_KL-_ELSR_Yelluru2"/>
      <sheetName val="Dist-Zone-below_500002"/>
      <sheetName val="Data_-O&amp;M2"/>
      <sheetName val="Pumping_main-350mm2"/>
      <sheetName val="Inf_Well2"/>
      <sheetName val="Approah_road_to_MBR2"/>
      <sheetName val="Approach_Roads-Source2"/>
      <sheetName val="400mm-P_Main2"/>
      <sheetName val="13_Mld-WTP2"/>
      <sheetName val="data-Intake_well2"/>
      <sheetName val="Model_GLSR-2"/>
      <sheetName val="Feeder_main-1_(2)2"/>
      <sheetName val="Dist_&amp;_Feeder_mains__(2)2"/>
      <sheetName val="BFlow_meters2"/>
      <sheetName val="O_Nd_M2"/>
      <sheetName val="Pump_room-6_59x6_00m2"/>
      <sheetName val="GA-GVMC_-Raiwada-BWSC2"/>
      <sheetName val="BWSC-Pumping_Main-1200mm2"/>
      <sheetName val="GA-GVMC_-Raiwada2"/>
      <sheetName val="MS-Pumping_Main-1300mm2"/>
      <sheetName val="Thurst-F_mains2"/>
      <sheetName val="Thrust-P_mains2"/>
      <sheetName val="CI_weights2"/>
      <sheetName val="FLCB_List1"/>
      <sheetName val="LABOUR_SALARY_2"/>
      <sheetName val="Brickwork_2"/>
      <sheetName val="Finishing_items2"/>
      <sheetName val="terrace_parapet_block_work2"/>
      <sheetName val="Canopy-2_RCC12"/>
      <sheetName val="Canopy-2_BBS2"/>
      <sheetName val="Canopy-1_RCC12"/>
      <sheetName val="Canopy-1_BBS2"/>
      <sheetName val="Above_terrace_columns_RCC2"/>
      <sheetName val="Above_terrace_columns_BBS2"/>
      <sheetName val="Parapet_wall_RCC2"/>
      <sheetName val="Parapet_wall_BBS2"/>
      <sheetName val="OHWT_RCC2"/>
      <sheetName val="OHWT_Slab_BBS2"/>
      <sheetName val="OHWT_Beams__BBS2"/>
      <sheetName val="Slab_&amp;_Beam_@_0_00_Lvl2"/>
      <sheetName val="Slab_&amp;_Beam2"/>
      <sheetName val="Lintels_&amp;_Window2"/>
      <sheetName val="Column_Steel_(UBF)2"/>
      <sheetName val="Column_Steel_(SF)2"/>
      <sheetName val="Column_Steel_(1F)2"/>
      <sheetName val="Column_Steel_(2F)2"/>
      <sheetName val="Column_Steel_(3F)2"/>
      <sheetName val="Column_Steel_(4F-6F)2"/>
      <sheetName val="Column_Steel_(7F-9F)2"/>
      <sheetName val="Column_Steel_(10F-12F)2"/>
      <sheetName val="Column_Steel_(13F-15F)2"/>
      <sheetName val="Column_Steel_(16F-17F)2"/>
      <sheetName val="Column_Steel_(18F)2"/>
      <sheetName val="Lift_Steel_(UBF)2"/>
      <sheetName val="Lift_Steel_(SF)2"/>
      <sheetName val="Lift_Steel_(1F-6F)2"/>
      <sheetName val="Lift_Steel_(7F-12F)2"/>
      <sheetName val="Lift_Steel_(13F-18F)2"/>
      <sheetName val="_Staircase_Steel_(UBF)2"/>
      <sheetName val="_Staircase_Steel_(SF)2"/>
      <sheetName val="_Staircase_Steel_(1F-7F)2"/>
      <sheetName val="_Staircase_Steel_(8F-18F)2"/>
      <sheetName val="Beams_Steel_(SF)2"/>
      <sheetName val="Slab_Steel_(SF)2"/>
      <sheetName val="Beams_Steel_(1F)2"/>
      <sheetName val="Slab_Steel_(1F)2"/>
      <sheetName val="Beams_Steel_(2F&amp;3F)2"/>
      <sheetName val="Slab_Steel_(2F&amp;3F)2"/>
      <sheetName val="Beams_Steel_(4F)2"/>
      <sheetName val="Slab_Steel_(4F)2"/>
      <sheetName val="Beams_Steel_(5F-7F)2"/>
      <sheetName val="Slab_Steel_(5F-7F)2"/>
      <sheetName val="Beams_Steel_(8F-15F&amp;18F)2"/>
      <sheetName val="Slab_Steel_(8F-15F&amp;18F)2"/>
      <sheetName val="Beams_Steel_(16F&amp;17F)2"/>
      <sheetName val="Slab_Steel_(16F&amp;17F)2"/>
      <sheetName val="Beams_Steel_(TF)2"/>
      <sheetName val="Slab_Steel_(TF)2"/>
      <sheetName val="100mm_Block_Work2"/>
      <sheetName val="150mm_BLOCKS2"/>
      <sheetName val="200mm_BLOCKS2"/>
      <sheetName val="Internal_Walls_Plastering2"/>
      <sheetName val="Internal_Ceiling_Plastering2"/>
      <sheetName val="External_plaster2"/>
      <sheetName val="Tower-_A_(Abstract)2"/>
      <sheetName val="Canopy-2_RCC3"/>
      <sheetName val="Canopy_-1_RCC2"/>
      <sheetName val="Canaopy-2_steel2"/>
      <sheetName val="Canopy-1_steel2"/>
      <sheetName val="Columns_above_terrace2"/>
      <sheetName val="OHT_bottom_&amp;_walls_2"/>
      <sheetName val="Slab_&amp;_Beam_at_0_00lvl2"/>
      <sheetName val="Slab_&amp;_Beam_at_+3_25lvl2"/>
      <sheetName val="Parapet_slab&amp;beams2"/>
      <sheetName val="Column_Steel(SF_to_TF)2"/>
      <sheetName val="Above_terrace_column_steel2"/>
      <sheetName val="Lift_Wall_-_Stilt_Floor2"/>
      <sheetName val="Lift_Wall_1F-6F2"/>
      <sheetName val="Lift_Wall_7F-12F2"/>
      <sheetName val="Lift_Wall_13F-18F2"/>
      <sheetName val="Lift_wall_terrace_floor2"/>
      <sheetName val="Staircase_-_UBF2"/>
      <sheetName val="Staircase_-_SF2"/>
      <sheetName val="Staircase_-_1F-7F2"/>
      <sheetName val="Staircase_-_8F-18F2"/>
      <sheetName val="Beam_Steel_-_SF2"/>
      <sheetName val="Slab_Steel_-_SF2"/>
      <sheetName val="Beam_Steel-_1F2"/>
      <sheetName val="Slab_Steel_-_1F2"/>
      <sheetName val="Beams_Steel_2F2"/>
      <sheetName val="Slab_steel_2F2"/>
      <sheetName val="Beams_Steel_3F2"/>
      <sheetName val="Slab_steel_3F2"/>
      <sheetName val="Beams_Steel_-_4F2"/>
      <sheetName val="Slab_steel_4F2"/>
      <sheetName val="Beam_steel_5F-7F2"/>
      <sheetName val="Slab_steel_5F-7F2"/>
      <sheetName val="Beam_steel_8F-15F_&amp;_18F2"/>
      <sheetName val="Slab_steel_8F-15F&amp;_18F2"/>
      <sheetName val="Beam_steel_16F_-_17F2"/>
      <sheetName val="Slab_steel_16F_-_17F2"/>
      <sheetName val="Beam_steel_TF2"/>
      <sheetName val="Slab_steel_TF2"/>
      <sheetName val="OHT_Slab_steel_2"/>
      <sheetName val="OHT_beam_steel_2"/>
      <sheetName val="A-_terrace_coping_BBS2"/>
      <sheetName val="Copping_beam_BBS_A_terrace2"/>
      <sheetName val="150_mm_BLOCKS2"/>
      <sheetName val="200_mm_BLOCKS2"/>
      <sheetName val="LIST_OF_MAKES2"/>
      <sheetName val="April_Analysts2"/>
      <sheetName val="Basic_Rate2"/>
      <sheetName val="Consumer_Fraud2"/>
      <sheetName val="Avoidance_2"/>
      <sheetName val="Cons_Recov_Rates2"/>
      <sheetName val="Consumer_Supps2"/>
      <sheetName val="Consumer_Outbound2"/>
      <sheetName val="FY_Loss_Frcst2"/>
      <sheetName val="footing_for_SP2"/>
      <sheetName val="AD_ST2"/>
      <sheetName val="Inc_St_-Link1"/>
      <sheetName val="Sales_&amp;_Prod"/>
      <sheetName val="Exim_FCL"/>
      <sheetName val="Civil_Works1"/>
      <sheetName val="August_TB1"/>
      <sheetName val="2000_MOR1"/>
      <sheetName val="Fx_DATA"/>
      <sheetName val="PRECAST_lightconc_II1"/>
      <sheetName val="Roof__PT_beams_1"/>
      <sheetName val="Client_Addressess_1"/>
      <sheetName val="Basic_Rates1"/>
      <sheetName val="SP_Break_Up1"/>
      <sheetName val="PMV_Data"/>
      <sheetName val="TORRENT_CEMENT"/>
      <sheetName val="02_10_06"/>
      <sheetName val="DATA_INPU_KN_(1)"/>
      <sheetName val="DATA_INPU_KN"/>
      <sheetName val="SPEC_SHEET"/>
      <sheetName val="cubes_M25_Nov-03"/>
      <sheetName val="GM_&amp;_TA"/>
      <sheetName val="ABS_Sec_C"/>
      <sheetName val="HR_&amp;_Admin"/>
      <sheetName val="Pile_cap"/>
      <sheetName val="Boq_(Main_Building)"/>
      <sheetName val="Annexue_B"/>
      <sheetName val="7_Other_Costs"/>
      <sheetName val="Staff_Acco_6"/>
      <sheetName val="activit-graph__"/>
      <sheetName val="Schedule_v1"/>
      <sheetName val="LOCAL_RATES"/>
      <sheetName val="2_Pardi"/>
      <sheetName val="Meas_-Tender"/>
      <sheetName val="Extra_item"/>
      <sheetName val="1_MPB_Conveyer_Pit"/>
      <sheetName val="2_Boiler_Pit"/>
      <sheetName val="3__SWRC"/>
      <sheetName val="Diaphragm_"/>
      <sheetName val="Pump_se"/>
      <sheetName val="Pump_seÑ"/>
      <sheetName val="Ellis_&amp;_WS&amp;S"/>
      <sheetName val="Drip_mould_&amp;_Elevation"/>
      <sheetName val="not_req_3"/>
      <sheetName val="Lead_statement_ss5"/>
      <sheetName val="MaterfÙG"/>
      <sheetName val="MRoad_data"/>
      <sheetName val="steam_outlet"/>
      <sheetName val="ETC_Plant_Cost"/>
      <sheetName val="P_C"/>
      <sheetName val="RAB_ABSTRACT-C&amp;B"/>
      <sheetName val="Water_supply__"/>
      <sheetName val="Nt_Item"/>
      <sheetName val="MB-Grade_Slab"/>
      <sheetName val="MB-Fdn&amp;RW_Ftgs_"/>
      <sheetName val="Weld_mesh"/>
      <sheetName val="MB-RCC-Col_&amp;Ped"/>
      <sheetName val="MB-Ped&amp;Col_-Shut_"/>
      <sheetName val="MB-RCC-Deck_Slab"/>
      <sheetName val="MB-Wall-Shut_"/>
      <sheetName val="MB-Others-Shut_"/>
      <sheetName val="MB-Footings_Shut"/>
      <sheetName val="MB-Block_Work"/>
      <sheetName val="MB-Insert_Plates"/>
      <sheetName val="Basic_Rate_Summary_Steel"/>
      <sheetName val="Basic_Rate_Summary_RMC"/>
      <sheetName val="Elec__Debit"/>
      <sheetName val="Physical_Check"/>
      <sheetName val="Man_Power"/>
      <sheetName val="BUILT UP BBM"/>
      <sheetName val="Background"/>
      <sheetName val="Sectors"/>
      <sheetName val="Assmpns"/>
      <sheetName val="PRL"/>
      <sheetName val="BOQ - Plaster"/>
      <sheetName val="BOQ - Gypsum"/>
      <sheetName val="BOQ - Waterproofing"/>
      <sheetName val="Podium Finishing"/>
      <sheetName val="Mezzanine Floor Beam"/>
      <sheetName val="Ground Floor Slab"/>
      <sheetName val="storm water1"/>
      <sheetName val="Col up to plinth"/>
      <sheetName val="Footing"/>
      <sheetName val="EEV(Prilim)"/>
      <sheetName val="(M+L)"/>
      <sheetName val="Dura Board"/>
      <sheetName val="Milestone Corr"/>
      <sheetName val="Staircase"/>
      <sheetName val="Plinth Beam "/>
      <sheetName val="Dtype-Civil"/>
      <sheetName val="Reinf Constants"/>
      <sheetName val="TPL-Ceiling_OB"/>
      <sheetName val="TPL-Ceiling_DH"/>
      <sheetName val="S1-DH+OB"/>
      <sheetName val="Room Data"/>
      <sheetName val="M1"/>
      <sheetName val="M2"/>
      <sheetName val="M3"/>
      <sheetName val="M4"/>
      <sheetName val="M5"/>
      <sheetName val="M6"/>
      <sheetName val="M7"/>
      <sheetName val="TPL-Room_OB"/>
      <sheetName val="TPL-Wall_OB_New"/>
      <sheetName val="TPL-Wall_DH_New"/>
      <sheetName val="IDCCALHYD_GOO"/>
      <sheetName val="PRICE COMP"/>
      <sheetName val="1.Report-1"/>
      <sheetName val="Accounts Data"/>
      <sheetName val="合成単価作成表-BLDG"/>
      <sheetName val="Detailed Summary (3)"/>
      <sheetName val="Lintel Beam 104.70 (GF)  "/>
      <sheetName val="Line"/>
      <sheetName val="MN__x0005_???"/>
      <sheetName val="Part A"/>
      <sheetName val="AE Water Supply"/>
      <sheetName val="B A"/>
      <sheetName val="SUMP1420KL@HW"/>
      <sheetName val="table"/>
      <sheetName val="͕S͖C͗s͘r͙ ͙c͙t͙"/>
      <sheetName val="͙S͙C͚s͙D͙N͘S͘E͙"/>
      <sheetName val="Approved MTD Pro#͕"/>
      <sheetName val="͖S͗C͘s͙r͙_͙c͙t͙"/>
      <sheetName val="͘S͘C͙s͙D͙N͙S͛E͛"/>
      <sheetName val="͞S͞C͟s͕t͖a͗q͘m͙"/>
      <sheetName val="MG"/>
      <sheetName val="MERGED CODES &amp; NAMES"/>
      <sheetName val="TYPES"/>
      <sheetName val="MPC"/>
      <sheetName val="200205C"/>
      <sheetName val="SC Cost FEB 03"/>
      <sheetName val="SPILL OVER"/>
      <sheetName val="ABS est"/>
      <sheetName val="Abut Cap"/>
      <sheetName val="C.D.Abs.Est."/>
      <sheetName val="PM&amp;GM"/>
      <sheetName val="AV-DI"/>
      <sheetName val="AV-PVC"/>
      <sheetName val="DI gate-DI"/>
      <sheetName val="DIgate_PVC "/>
      <sheetName val="scour-DI-CI"/>
      <sheetName val="scour-pvc-hdpe-psc-bwsc"/>
      <sheetName val="zone-2"/>
      <sheetName val="Pop"/>
      <sheetName val="_5wgdhabfinal00_01"/>
      <sheetName val="͕"/>
      <sheetName val="͙"/>
      <sheetName val="Approved MTD Pro"/>
      <sheetName val="͖"/>
      <sheetName val="͘"/>
      <sheetName val="͞"/>
      <sheetName val="RA_05"/>
      <sheetName val="RFP002"/>
      <sheetName val="BTB"/>
      <sheetName val="cf"/>
      <sheetName val="orders"/>
      <sheetName val="Lease rents"/>
      <sheetName val="2.civil-RA"/>
      <sheetName val="매크로"/>
      <sheetName val="Exp"/>
      <sheetName val="Rev Fct"/>
      <sheetName val="fig to words"/>
      <sheetName val="tb 1-7 to 30-6"/>
      <sheetName val="tb 1-7 to 31-8"/>
      <sheetName val="1201"/>
      <sheetName val="As per PCA"/>
      <sheetName val="temp-SDData (2)"/>
      <sheetName val="labour-16-17"/>
      <sheetName val="Shee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ow r="52">
          <cell r="B52" t="str">
            <v>Main Panel</v>
          </cell>
        </row>
      </sheetData>
      <sheetData sheetId="184">
        <row r="52">
          <cell r="B52" t="str">
            <v>Main Panel</v>
          </cell>
        </row>
      </sheetData>
      <sheetData sheetId="185">
        <row r="52">
          <cell r="B52" t="str">
            <v>Main Panel</v>
          </cell>
        </row>
      </sheetData>
      <sheetData sheetId="186">
        <row r="52">
          <cell r="B52" t="str">
            <v>Main Panel</v>
          </cell>
        </row>
      </sheetData>
      <sheetData sheetId="187">
        <row r="52">
          <cell r="B52" t="str">
            <v>Main Panel</v>
          </cell>
        </row>
      </sheetData>
      <sheetData sheetId="188">
        <row r="52">
          <cell r="B52" t="str">
            <v>Main Panel</v>
          </cell>
        </row>
      </sheetData>
      <sheetData sheetId="189">
        <row r="52">
          <cell r="B52" t="str">
            <v>Main Panel</v>
          </cell>
        </row>
      </sheetData>
      <sheetData sheetId="190">
        <row r="52">
          <cell r="B52" t="str">
            <v>Main Panel</v>
          </cell>
        </row>
      </sheetData>
      <sheetData sheetId="191">
        <row r="52">
          <cell r="B52" t="str">
            <v>Main Panel</v>
          </cell>
        </row>
      </sheetData>
      <sheetData sheetId="192">
        <row r="52">
          <cell r="B52" t="str">
            <v>Main Panel</v>
          </cell>
        </row>
      </sheetData>
      <sheetData sheetId="193">
        <row r="52">
          <cell r="B52" t="str">
            <v>Main Panel</v>
          </cell>
        </row>
      </sheetData>
      <sheetData sheetId="194">
        <row r="52">
          <cell r="B52" t="str">
            <v>Main Panel</v>
          </cell>
        </row>
      </sheetData>
      <sheetData sheetId="195">
        <row r="52">
          <cell r="B52" t="str">
            <v>Main Panel</v>
          </cell>
        </row>
      </sheetData>
      <sheetData sheetId="196">
        <row r="52">
          <cell r="B52" t="str">
            <v>Main Panel</v>
          </cell>
        </row>
      </sheetData>
      <sheetData sheetId="197">
        <row r="52">
          <cell r="B52" t="str">
            <v>Main Panel</v>
          </cell>
        </row>
      </sheetData>
      <sheetData sheetId="198">
        <row r="52">
          <cell r="B52" t="str">
            <v>Main Panel</v>
          </cell>
        </row>
      </sheetData>
      <sheetData sheetId="199">
        <row r="52">
          <cell r="B52" t="str">
            <v>Main Panel</v>
          </cell>
        </row>
      </sheetData>
      <sheetData sheetId="200">
        <row r="52">
          <cell r="B52" t="str">
            <v>Main Panel</v>
          </cell>
        </row>
      </sheetData>
      <sheetData sheetId="201">
        <row r="52">
          <cell r="B52" t="str">
            <v>Main Panel</v>
          </cell>
        </row>
      </sheetData>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row r="52">
          <cell r="B52" t="str">
            <v>Main Panel</v>
          </cell>
        </row>
      </sheetData>
      <sheetData sheetId="210">
        <row r="52">
          <cell r="B52" t="str">
            <v>Main Panel</v>
          </cell>
        </row>
      </sheetData>
      <sheetData sheetId="211">
        <row r="52">
          <cell r="B52" t="str">
            <v>Main Panel</v>
          </cell>
        </row>
      </sheetData>
      <sheetData sheetId="212">
        <row r="52">
          <cell r="B52" t="str">
            <v>Main Panel</v>
          </cell>
        </row>
      </sheetData>
      <sheetData sheetId="213">
        <row r="52">
          <cell r="B52" t="str">
            <v>Main Panel</v>
          </cell>
        </row>
      </sheetData>
      <sheetData sheetId="214" refreshError="1"/>
      <sheetData sheetId="215" refreshError="1"/>
      <sheetData sheetId="216">
        <row r="52">
          <cell r="B52" t="str">
            <v>Main Panel</v>
          </cell>
        </row>
      </sheetData>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ow r="52">
          <cell r="B52" t="str">
            <v>Main Panel</v>
          </cell>
        </row>
      </sheetData>
      <sheetData sheetId="228">
        <row r="52">
          <cell r="B52" t="str">
            <v>Main Panel</v>
          </cell>
        </row>
      </sheetData>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ow r="52">
          <cell r="B52" t="str">
            <v>Main Panel</v>
          </cell>
        </row>
      </sheetData>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ow r="52">
          <cell r="B52" t="str">
            <v>Main Panel</v>
          </cell>
        </row>
      </sheetData>
      <sheetData sheetId="771">
        <row r="52">
          <cell r="B52" t="str">
            <v>Main Panel</v>
          </cell>
        </row>
      </sheetData>
      <sheetData sheetId="772">
        <row r="52">
          <cell r="B52" t="str">
            <v>Main Panel</v>
          </cell>
        </row>
      </sheetData>
      <sheetData sheetId="773">
        <row r="52">
          <cell r="B52" t="str">
            <v>Main Panel</v>
          </cell>
        </row>
      </sheetData>
      <sheetData sheetId="774">
        <row r="52">
          <cell r="B52" t="str">
            <v>Main Panel</v>
          </cell>
        </row>
      </sheetData>
      <sheetData sheetId="775">
        <row r="52">
          <cell r="B52" t="str">
            <v>Main Panel</v>
          </cell>
        </row>
      </sheetData>
      <sheetData sheetId="776">
        <row r="52">
          <cell r="B52" t="str">
            <v>Main Panel</v>
          </cell>
        </row>
      </sheetData>
      <sheetData sheetId="777">
        <row r="52">
          <cell r="B52" t="str">
            <v>Main Panel</v>
          </cell>
        </row>
      </sheetData>
      <sheetData sheetId="778">
        <row r="52">
          <cell r="B52" t="str">
            <v>Main Panel</v>
          </cell>
        </row>
      </sheetData>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ow r="52">
          <cell r="B52" t="str">
            <v>Main Panel</v>
          </cell>
        </row>
      </sheetData>
      <sheetData sheetId="890">
        <row r="52">
          <cell r="B52" t="str">
            <v>Main Panel</v>
          </cell>
        </row>
      </sheetData>
      <sheetData sheetId="891">
        <row r="52">
          <cell r="B52" t="str">
            <v>Main Panel</v>
          </cell>
        </row>
      </sheetData>
      <sheetData sheetId="892"/>
      <sheetData sheetId="893">
        <row r="52">
          <cell r="B52" t="str">
            <v>Main Panel</v>
          </cell>
        </row>
      </sheetData>
      <sheetData sheetId="894">
        <row r="52">
          <cell r="B52" t="str">
            <v>Main Panel</v>
          </cell>
        </row>
      </sheetData>
      <sheetData sheetId="895">
        <row r="52">
          <cell r="B52" t="str">
            <v>Main Panel</v>
          </cell>
        </row>
      </sheetData>
      <sheetData sheetId="896">
        <row r="52">
          <cell r="B52" t="str">
            <v>Main Panel</v>
          </cell>
        </row>
      </sheetData>
      <sheetData sheetId="897">
        <row r="52">
          <cell r="B52" t="str">
            <v>Main Panel</v>
          </cell>
        </row>
      </sheetData>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ow r="52">
          <cell r="B52" t="str">
            <v>Main Panel</v>
          </cell>
        </row>
      </sheetData>
      <sheetData sheetId="963">
        <row r="52">
          <cell r="B52" t="str">
            <v>Main Panel</v>
          </cell>
        </row>
      </sheetData>
      <sheetData sheetId="964">
        <row r="52">
          <cell r="B52" t="str">
            <v>Main Panel</v>
          </cell>
        </row>
      </sheetData>
      <sheetData sheetId="965">
        <row r="52">
          <cell r="B52" t="str">
            <v>Main Panel</v>
          </cell>
        </row>
      </sheetData>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ow r="52">
          <cell r="B52" t="str">
            <v>Main Panel</v>
          </cell>
        </row>
      </sheetData>
      <sheetData sheetId="1005">
        <row r="52">
          <cell r="B52" t="str">
            <v>Main Panel</v>
          </cell>
        </row>
      </sheetData>
      <sheetData sheetId="1006">
        <row r="52">
          <cell r="B52" t="str">
            <v>Main Panel</v>
          </cell>
        </row>
      </sheetData>
      <sheetData sheetId="1007">
        <row r="52">
          <cell r="B52" t="str">
            <v>Main Panel</v>
          </cell>
        </row>
      </sheetData>
      <sheetData sheetId="1008">
        <row r="52">
          <cell r="B52" t="str">
            <v>Main Panel</v>
          </cell>
        </row>
      </sheetData>
      <sheetData sheetId="1009">
        <row r="52">
          <cell r="B52" t="str">
            <v>Main Panel</v>
          </cell>
        </row>
      </sheetData>
      <sheetData sheetId="1010">
        <row r="52">
          <cell r="B52" t="str">
            <v>Main Panel</v>
          </cell>
        </row>
      </sheetData>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row r="52">
          <cell r="B52" t="str">
            <v>Main Panel</v>
          </cell>
        </row>
      </sheetData>
      <sheetData sheetId="1306">
        <row r="52">
          <cell r="B52" t="str">
            <v>Main Panel</v>
          </cell>
        </row>
      </sheetData>
      <sheetData sheetId="1307">
        <row r="52">
          <cell r="B52" t="str">
            <v>Main Panel</v>
          </cell>
        </row>
      </sheetData>
      <sheetData sheetId="1308">
        <row r="52">
          <cell r="B52" t="str">
            <v>Main Panel</v>
          </cell>
        </row>
      </sheetData>
      <sheetData sheetId="1309">
        <row r="52">
          <cell r="B52" t="str">
            <v>Main Panel</v>
          </cell>
        </row>
      </sheetData>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row r="52">
          <cell r="B52" t="str">
            <v>Main Panel</v>
          </cell>
        </row>
      </sheetData>
      <sheetData sheetId="1345">
        <row r="52">
          <cell r="B52" t="str">
            <v>Main Panel</v>
          </cell>
        </row>
      </sheetData>
      <sheetData sheetId="1346">
        <row r="52">
          <cell r="B52" t="str">
            <v>Main Panel</v>
          </cell>
        </row>
      </sheetData>
      <sheetData sheetId="1347">
        <row r="52">
          <cell r="B52" t="str">
            <v>Main Panel</v>
          </cell>
        </row>
      </sheetData>
      <sheetData sheetId="1348">
        <row r="52">
          <cell r="B52" t="str">
            <v>Main Panel</v>
          </cell>
        </row>
      </sheetData>
      <sheetData sheetId="1349">
        <row r="52">
          <cell r="B52" t="str">
            <v>Main Panel</v>
          </cell>
        </row>
      </sheetData>
      <sheetData sheetId="1350">
        <row r="52">
          <cell r="B52" t="str">
            <v>Main Panel</v>
          </cell>
        </row>
      </sheetData>
      <sheetData sheetId="1351">
        <row r="52">
          <cell r="B52" t="str">
            <v>Main Panel</v>
          </cell>
        </row>
      </sheetData>
      <sheetData sheetId="1352">
        <row r="52">
          <cell r="B52" t="str">
            <v>Main Panel</v>
          </cell>
        </row>
      </sheetData>
      <sheetData sheetId="1353">
        <row r="52">
          <cell r="B52" t="str">
            <v>Main Panel</v>
          </cell>
        </row>
      </sheetData>
      <sheetData sheetId="1354">
        <row r="52">
          <cell r="B52" t="str">
            <v>Main Panel</v>
          </cell>
        </row>
      </sheetData>
      <sheetData sheetId="1355">
        <row r="52">
          <cell r="B52" t="str">
            <v>Main Panel</v>
          </cell>
        </row>
      </sheetData>
      <sheetData sheetId="1356">
        <row r="52">
          <cell r="B52" t="str">
            <v>Main Panel</v>
          </cell>
        </row>
      </sheetData>
      <sheetData sheetId="1357">
        <row r="52">
          <cell r="B52" t="str">
            <v>Main Panel</v>
          </cell>
        </row>
      </sheetData>
      <sheetData sheetId="1358">
        <row r="52">
          <cell r="B52" t="str">
            <v>Main Panel</v>
          </cell>
        </row>
      </sheetData>
      <sheetData sheetId="1359">
        <row r="52">
          <cell r="B52" t="str">
            <v>Main Panel</v>
          </cell>
        </row>
      </sheetData>
      <sheetData sheetId="1360">
        <row r="52">
          <cell r="B52" t="str">
            <v>Main Panel</v>
          </cell>
        </row>
      </sheetData>
      <sheetData sheetId="1361">
        <row r="52">
          <cell r="B52" t="str">
            <v>Main Panel</v>
          </cell>
        </row>
      </sheetData>
      <sheetData sheetId="1362">
        <row r="52">
          <cell r="B52" t="str">
            <v>Main Panel</v>
          </cell>
        </row>
      </sheetData>
      <sheetData sheetId="1363">
        <row r="52">
          <cell r="B52" t="str">
            <v>Main Panel</v>
          </cell>
        </row>
      </sheetData>
      <sheetData sheetId="1364">
        <row r="52">
          <cell r="B52" t="str">
            <v>Main Panel</v>
          </cell>
        </row>
      </sheetData>
      <sheetData sheetId="1365">
        <row r="52">
          <cell r="B52" t="str">
            <v>Main Panel</v>
          </cell>
        </row>
      </sheetData>
      <sheetData sheetId="1366">
        <row r="52">
          <cell r="B52" t="str">
            <v>Main Panel</v>
          </cell>
        </row>
      </sheetData>
      <sheetData sheetId="1367">
        <row r="52">
          <cell r="B52" t="str">
            <v>Main Panel</v>
          </cell>
        </row>
      </sheetData>
      <sheetData sheetId="1368">
        <row r="52">
          <cell r="B52" t="str">
            <v>Main Panel</v>
          </cell>
        </row>
      </sheetData>
      <sheetData sheetId="1369">
        <row r="52">
          <cell r="B52" t="str">
            <v>Main Panel</v>
          </cell>
        </row>
      </sheetData>
      <sheetData sheetId="1370">
        <row r="52">
          <cell r="B52" t="str">
            <v>Main Panel</v>
          </cell>
        </row>
      </sheetData>
      <sheetData sheetId="1371">
        <row r="52">
          <cell r="B52" t="str">
            <v>Main Panel</v>
          </cell>
        </row>
      </sheetData>
      <sheetData sheetId="1372">
        <row r="52">
          <cell r="B52" t="str">
            <v>Main Panel</v>
          </cell>
        </row>
      </sheetData>
      <sheetData sheetId="1373">
        <row r="52">
          <cell r="B52" t="str">
            <v>Main Panel</v>
          </cell>
        </row>
      </sheetData>
      <sheetData sheetId="1374">
        <row r="52">
          <cell r="B52" t="str">
            <v>Main Panel</v>
          </cell>
        </row>
      </sheetData>
      <sheetData sheetId="1375">
        <row r="52">
          <cell r="B52" t="str">
            <v>Main Panel</v>
          </cell>
        </row>
      </sheetData>
      <sheetData sheetId="1376">
        <row r="52">
          <cell r="B52" t="str">
            <v>Main Panel</v>
          </cell>
        </row>
      </sheetData>
      <sheetData sheetId="1377">
        <row r="52">
          <cell r="B52" t="str">
            <v>Main Panel</v>
          </cell>
        </row>
      </sheetData>
      <sheetData sheetId="1378">
        <row r="52">
          <cell r="B52" t="str">
            <v>Main Panel</v>
          </cell>
        </row>
      </sheetData>
      <sheetData sheetId="1379">
        <row r="52">
          <cell r="B52" t="str">
            <v>Main Panel</v>
          </cell>
        </row>
      </sheetData>
      <sheetData sheetId="1380">
        <row r="52">
          <cell r="B52" t="str">
            <v>Main Panel</v>
          </cell>
        </row>
      </sheetData>
      <sheetData sheetId="1381">
        <row r="52">
          <cell r="B52" t="str">
            <v>Main Panel</v>
          </cell>
        </row>
      </sheetData>
      <sheetData sheetId="1382">
        <row r="52">
          <cell r="B52" t="str">
            <v>Main Panel</v>
          </cell>
        </row>
      </sheetData>
      <sheetData sheetId="1383">
        <row r="52">
          <cell r="B52" t="str">
            <v>Main Panel</v>
          </cell>
        </row>
      </sheetData>
      <sheetData sheetId="1384">
        <row r="52">
          <cell r="B52" t="str">
            <v>Main Panel</v>
          </cell>
        </row>
      </sheetData>
      <sheetData sheetId="1385">
        <row r="52">
          <cell r="B52" t="str">
            <v>Main Panel</v>
          </cell>
        </row>
      </sheetData>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row r="52">
          <cell r="B52" t="str">
            <v>Main Panel</v>
          </cell>
        </row>
      </sheetData>
      <sheetData sheetId="1422">
        <row r="52">
          <cell r="B52" t="str">
            <v>Main Panel</v>
          </cell>
        </row>
      </sheetData>
      <sheetData sheetId="1423">
        <row r="52">
          <cell r="B52" t="str">
            <v>Main Panel</v>
          </cell>
        </row>
      </sheetData>
      <sheetData sheetId="1424">
        <row r="52">
          <cell r="B52" t="str">
            <v>Main Panel</v>
          </cell>
        </row>
      </sheetData>
      <sheetData sheetId="1425">
        <row r="52">
          <cell r="B52" t="str">
            <v>Main Panel</v>
          </cell>
        </row>
      </sheetData>
      <sheetData sheetId="1426">
        <row r="52">
          <cell r="B52" t="str">
            <v>Main Panel</v>
          </cell>
        </row>
      </sheetData>
      <sheetData sheetId="1427">
        <row r="52">
          <cell r="B52" t="str">
            <v>Main Panel</v>
          </cell>
        </row>
      </sheetData>
      <sheetData sheetId="1428">
        <row r="52">
          <cell r="B52" t="str">
            <v>Main Panel</v>
          </cell>
        </row>
      </sheetData>
      <sheetData sheetId="1429">
        <row r="52">
          <cell r="B52" t="str">
            <v>Main Panel</v>
          </cell>
        </row>
      </sheetData>
      <sheetData sheetId="1430">
        <row r="52">
          <cell r="B52" t="str">
            <v>Main Panel</v>
          </cell>
        </row>
      </sheetData>
      <sheetData sheetId="1431">
        <row r="52">
          <cell r="B52" t="str">
            <v>Main Panel</v>
          </cell>
        </row>
      </sheetData>
      <sheetData sheetId="1432">
        <row r="52">
          <cell r="B52" t="str">
            <v>Main Panel</v>
          </cell>
        </row>
      </sheetData>
      <sheetData sheetId="1433">
        <row r="52">
          <cell r="B52" t="str">
            <v>Main Panel</v>
          </cell>
        </row>
      </sheetData>
      <sheetData sheetId="1434">
        <row r="52">
          <cell r="B52" t="str">
            <v>Main Panel</v>
          </cell>
        </row>
      </sheetData>
      <sheetData sheetId="1435">
        <row r="52">
          <cell r="B52" t="str">
            <v>Main Panel</v>
          </cell>
        </row>
      </sheetData>
      <sheetData sheetId="1436">
        <row r="52">
          <cell r="B52" t="str">
            <v>Main Panel</v>
          </cell>
        </row>
      </sheetData>
      <sheetData sheetId="1437">
        <row r="52">
          <cell r="B52" t="str">
            <v>Main Panel</v>
          </cell>
        </row>
      </sheetData>
      <sheetData sheetId="1438">
        <row r="52">
          <cell r="B52" t="str">
            <v>Main Panel</v>
          </cell>
        </row>
      </sheetData>
      <sheetData sheetId="1439">
        <row r="52">
          <cell r="B52" t="str">
            <v>Main Panel</v>
          </cell>
        </row>
      </sheetData>
      <sheetData sheetId="1440">
        <row r="52">
          <cell r="B52" t="str">
            <v>Main Panel</v>
          </cell>
        </row>
      </sheetData>
      <sheetData sheetId="1441">
        <row r="52">
          <cell r="B52" t="str">
            <v>Main Panel</v>
          </cell>
        </row>
      </sheetData>
      <sheetData sheetId="1442">
        <row r="52">
          <cell r="B52" t="str">
            <v>Main Panel</v>
          </cell>
        </row>
      </sheetData>
      <sheetData sheetId="1443">
        <row r="52">
          <cell r="B52" t="str">
            <v>Main Panel</v>
          </cell>
        </row>
      </sheetData>
      <sheetData sheetId="1444">
        <row r="52">
          <cell r="B52" t="str">
            <v>Main Panel</v>
          </cell>
        </row>
      </sheetData>
      <sheetData sheetId="1445">
        <row r="52">
          <cell r="B52" t="str">
            <v>Main Panel</v>
          </cell>
        </row>
      </sheetData>
      <sheetData sheetId="1446">
        <row r="52">
          <cell r="B52" t="str">
            <v>Main Panel</v>
          </cell>
        </row>
      </sheetData>
      <sheetData sheetId="1447">
        <row r="52">
          <cell r="B52" t="str">
            <v>Main Panel</v>
          </cell>
        </row>
      </sheetData>
      <sheetData sheetId="1448">
        <row r="52">
          <cell r="B52" t="str">
            <v>Main Panel</v>
          </cell>
        </row>
      </sheetData>
      <sheetData sheetId="1449">
        <row r="52">
          <cell r="B52" t="str">
            <v>Main Panel</v>
          </cell>
        </row>
      </sheetData>
      <sheetData sheetId="1450">
        <row r="52">
          <cell r="B52" t="str">
            <v>Main Panel</v>
          </cell>
        </row>
      </sheetData>
      <sheetData sheetId="1451">
        <row r="52">
          <cell r="B52" t="str">
            <v>Main Panel</v>
          </cell>
        </row>
      </sheetData>
      <sheetData sheetId="1452">
        <row r="52">
          <cell r="B52" t="str">
            <v>Main Panel</v>
          </cell>
        </row>
      </sheetData>
      <sheetData sheetId="1453">
        <row r="52">
          <cell r="B52" t="str">
            <v>Main Panel</v>
          </cell>
        </row>
      </sheetData>
      <sheetData sheetId="1454">
        <row r="52">
          <cell r="B52" t="str">
            <v>Main Panel</v>
          </cell>
        </row>
      </sheetData>
      <sheetData sheetId="1455">
        <row r="52">
          <cell r="B52" t="str">
            <v>Main Panel</v>
          </cell>
        </row>
      </sheetData>
      <sheetData sheetId="1456">
        <row r="52">
          <cell r="B52" t="str">
            <v>Main Panel</v>
          </cell>
        </row>
      </sheetData>
      <sheetData sheetId="1457">
        <row r="52">
          <cell r="B52" t="str">
            <v>Main Panel</v>
          </cell>
        </row>
      </sheetData>
      <sheetData sheetId="1458">
        <row r="52">
          <cell r="B52" t="str">
            <v>Main Panel</v>
          </cell>
        </row>
      </sheetData>
      <sheetData sheetId="1459" refreshError="1"/>
      <sheetData sheetId="1460">
        <row r="52">
          <cell r="B52" t="str">
            <v>Main Panel</v>
          </cell>
        </row>
      </sheetData>
      <sheetData sheetId="1461">
        <row r="52">
          <cell r="B52" t="str">
            <v>Main Panel</v>
          </cell>
        </row>
      </sheetData>
      <sheetData sheetId="1462">
        <row r="52">
          <cell r="B52" t="str">
            <v>Main Panel</v>
          </cell>
        </row>
      </sheetData>
      <sheetData sheetId="1463">
        <row r="52">
          <cell r="B52" t="str">
            <v>Main Panel</v>
          </cell>
        </row>
      </sheetData>
      <sheetData sheetId="1464">
        <row r="52">
          <cell r="B52" t="str">
            <v>Main Panel</v>
          </cell>
        </row>
      </sheetData>
      <sheetData sheetId="1465">
        <row r="52">
          <cell r="B52" t="str">
            <v>Main Panel</v>
          </cell>
        </row>
      </sheetData>
      <sheetData sheetId="1466">
        <row r="52">
          <cell r="B52" t="str">
            <v>Main Panel</v>
          </cell>
        </row>
      </sheetData>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sheetData sheetId="1495"/>
      <sheetData sheetId="1496"/>
      <sheetData sheetId="1497"/>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ow r="52">
          <cell r="B52" t="str">
            <v>Main Panel</v>
          </cell>
        </row>
      </sheetData>
      <sheetData sheetId="1537">
        <row r="52">
          <cell r="B52" t="str">
            <v>Main Panel</v>
          </cell>
        </row>
      </sheetData>
      <sheetData sheetId="1538">
        <row r="52">
          <cell r="B52" t="str">
            <v>Main Panel</v>
          </cell>
        </row>
      </sheetData>
      <sheetData sheetId="1539">
        <row r="52">
          <cell r="B52" t="str">
            <v>Main Panel</v>
          </cell>
        </row>
      </sheetData>
      <sheetData sheetId="1540">
        <row r="52">
          <cell r="B52" t="str">
            <v>Main Panel</v>
          </cell>
        </row>
      </sheetData>
      <sheetData sheetId="1541">
        <row r="52">
          <cell r="B52" t="str">
            <v>Main Panel</v>
          </cell>
        </row>
      </sheetData>
      <sheetData sheetId="1542">
        <row r="52">
          <cell r="B52" t="str">
            <v>Main Panel</v>
          </cell>
        </row>
      </sheetData>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sheetData sheetId="1572"/>
      <sheetData sheetId="1573"/>
      <sheetData sheetId="1574"/>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ow r="52">
          <cell r="B52" t="str">
            <v>Main Panel</v>
          </cell>
        </row>
      </sheetData>
      <sheetData sheetId="1614">
        <row r="52">
          <cell r="B52" t="str">
            <v>Main Panel</v>
          </cell>
        </row>
      </sheetData>
      <sheetData sheetId="1615">
        <row r="52">
          <cell r="B52" t="str">
            <v>Main Panel</v>
          </cell>
        </row>
      </sheetData>
      <sheetData sheetId="1616">
        <row r="52">
          <cell r="B52" t="str">
            <v>Main Panel</v>
          </cell>
        </row>
      </sheetData>
      <sheetData sheetId="1617">
        <row r="52">
          <cell r="B52" t="str">
            <v>Main Panel</v>
          </cell>
        </row>
      </sheetData>
      <sheetData sheetId="1618">
        <row r="52">
          <cell r="B52" t="str">
            <v>Main Panel</v>
          </cell>
        </row>
      </sheetData>
      <sheetData sheetId="1619">
        <row r="52">
          <cell r="B52" t="str">
            <v>Main Panel</v>
          </cell>
        </row>
      </sheetData>
      <sheetData sheetId="1620">
        <row r="52">
          <cell r="B52" t="str">
            <v>Main Panel</v>
          </cell>
        </row>
      </sheetData>
      <sheetData sheetId="1621">
        <row r="52">
          <cell r="B52" t="str">
            <v>Main Panel</v>
          </cell>
        </row>
      </sheetData>
      <sheetData sheetId="1622">
        <row r="52">
          <cell r="B52" t="str">
            <v>Main Panel</v>
          </cell>
        </row>
      </sheetData>
      <sheetData sheetId="1623">
        <row r="52">
          <cell r="B52" t="str">
            <v>Main Panel</v>
          </cell>
        </row>
      </sheetData>
      <sheetData sheetId="1624">
        <row r="52">
          <cell r="B52" t="str">
            <v>Main Panel</v>
          </cell>
        </row>
      </sheetData>
      <sheetData sheetId="1625">
        <row r="52">
          <cell r="B52" t="str">
            <v>Main Panel</v>
          </cell>
        </row>
      </sheetData>
      <sheetData sheetId="1626">
        <row r="52">
          <cell r="B52" t="str">
            <v>Main Panel</v>
          </cell>
        </row>
      </sheetData>
      <sheetData sheetId="1627">
        <row r="52">
          <cell r="B52" t="str">
            <v>Main Panel</v>
          </cell>
        </row>
      </sheetData>
      <sheetData sheetId="1628">
        <row r="52">
          <cell r="B52" t="str">
            <v>Main Panel</v>
          </cell>
        </row>
      </sheetData>
      <sheetData sheetId="1629">
        <row r="52">
          <cell r="B52" t="str">
            <v>Main Panel</v>
          </cell>
        </row>
      </sheetData>
      <sheetData sheetId="1630">
        <row r="52">
          <cell r="B52" t="str">
            <v>Main Panel</v>
          </cell>
        </row>
      </sheetData>
      <sheetData sheetId="1631">
        <row r="52">
          <cell r="B52" t="str">
            <v>Main Panel</v>
          </cell>
        </row>
      </sheetData>
      <sheetData sheetId="1632">
        <row r="52">
          <cell r="B52" t="str">
            <v>Main Panel</v>
          </cell>
        </row>
      </sheetData>
      <sheetData sheetId="1633">
        <row r="52">
          <cell r="B52" t="str">
            <v>Main Panel</v>
          </cell>
        </row>
      </sheetData>
      <sheetData sheetId="1634">
        <row r="52">
          <cell r="B52" t="str">
            <v>Main Panel</v>
          </cell>
        </row>
      </sheetData>
      <sheetData sheetId="1635">
        <row r="52">
          <cell r="B52" t="str">
            <v>Main Panel</v>
          </cell>
        </row>
      </sheetData>
      <sheetData sheetId="1636">
        <row r="52">
          <cell r="B52" t="str">
            <v>Main Panel</v>
          </cell>
        </row>
      </sheetData>
      <sheetData sheetId="1637">
        <row r="52">
          <cell r="B52" t="str">
            <v>Main Panel</v>
          </cell>
        </row>
      </sheetData>
      <sheetData sheetId="1638">
        <row r="52">
          <cell r="B52" t="str">
            <v>Main Panel</v>
          </cell>
        </row>
      </sheetData>
      <sheetData sheetId="1639">
        <row r="52">
          <cell r="B52" t="str">
            <v>Main Panel</v>
          </cell>
        </row>
      </sheetData>
      <sheetData sheetId="1640">
        <row r="52">
          <cell r="B52" t="str">
            <v>Main Panel</v>
          </cell>
        </row>
      </sheetData>
      <sheetData sheetId="1641">
        <row r="52">
          <cell r="B52" t="str">
            <v>Main Panel</v>
          </cell>
        </row>
      </sheetData>
      <sheetData sheetId="1642">
        <row r="52">
          <cell r="B52" t="str">
            <v>Main Panel</v>
          </cell>
        </row>
      </sheetData>
      <sheetData sheetId="1643">
        <row r="52">
          <cell r="B52" t="str">
            <v>Main Panel</v>
          </cell>
        </row>
      </sheetData>
      <sheetData sheetId="1644">
        <row r="52">
          <cell r="B52" t="str">
            <v>Main Panel</v>
          </cell>
        </row>
      </sheetData>
      <sheetData sheetId="1645">
        <row r="52">
          <cell r="B52" t="str">
            <v>Main Panel</v>
          </cell>
        </row>
      </sheetData>
      <sheetData sheetId="1646">
        <row r="52">
          <cell r="B52" t="str">
            <v>Main Panel</v>
          </cell>
        </row>
      </sheetData>
      <sheetData sheetId="1647">
        <row r="52">
          <cell r="B52" t="str">
            <v>Main Panel</v>
          </cell>
        </row>
      </sheetData>
      <sheetData sheetId="1648"/>
      <sheetData sheetId="1649"/>
      <sheetData sheetId="1650"/>
      <sheetData sheetId="165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ow r="52">
          <cell r="B52" t="str">
            <v>Main Panel</v>
          </cell>
        </row>
      </sheetData>
      <sheetData sheetId="1692">
        <row r="52">
          <cell r="B52" t="str">
            <v>Main Panel</v>
          </cell>
        </row>
      </sheetData>
      <sheetData sheetId="1693">
        <row r="52">
          <cell r="B52" t="str">
            <v>Main Panel</v>
          </cell>
        </row>
      </sheetData>
      <sheetData sheetId="1694">
        <row r="52">
          <cell r="B52" t="str">
            <v>Main Panel</v>
          </cell>
        </row>
      </sheetData>
      <sheetData sheetId="1695">
        <row r="52">
          <cell r="B52" t="str">
            <v>Main Panel</v>
          </cell>
        </row>
      </sheetData>
      <sheetData sheetId="1696">
        <row r="52">
          <cell r="B52" t="str">
            <v>Main Panel</v>
          </cell>
        </row>
      </sheetData>
      <sheetData sheetId="1697">
        <row r="52">
          <cell r="B52" t="str">
            <v>Main Panel</v>
          </cell>
        </row>
      </sheetData>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sheetData sheetId="1727"/>
      <sheetData sheetId="1728"/>
      <sheetData sheetId="1729"/>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ow r="52">
          <cell r="B52" t="str">
            <v>Main Panel</v>
          </cell>
        </row>
      </sheetData>
      <sheetData sheetId="1847">
        <row r="52">
          <cell r="B52" t="str">
            <v>Main Panel</v>
          </cell>
        </row>
      </sheetData>
      <sheetData sheetId="1848">
        <row r="52">
          <cell r="B52" t="str">
            <v>Main Panel</v>
          </cell>
        </row>
      </sheetData>
      <sheetData sheetId="1849">
        <row r="52">
          <cell r="B52" t="str">
            <v>Main Panel</v>
          </cell>
        </row>
      </sheetData>
      <sheetData sheetId="1850">
        <row r="52">
          <cell r="B52" t="str">
            <v>Main Panel</v>
          </cell>
        </row>
      </sheetData>
      <sheetData sheetId="1851">
        <row r="52">
          <cell r="B52" t="str">
            <v>Main Panel</v>
          </cell>
        </row>
      </sheetData>
      <sheetData sheetId="1852">
        <row r="52">
          <cell r="B52" t="str">
            <v>Main Panel</v>
          </cell>
        </row>
      </sheetData>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row r="52">
          <cell r="B52" t="str">
            <v>Main Panel</v>
          </cell>
        </row>
      </sheetData>
      <sheetData sheetId="1964">
        <row r="52">
          <cell r="B52" t="str">
            <v>Main Panel</v>
          </cell>
        </row>
      </sheetData>
      <sheetData sheetId="1965">
        <row r="52">
          <cell r="B52" t="str">
            <v>Main Panel</v>
          </cell>
        </row>
      </sheetData>
      <sheetData sheetId="1966">
        <row r="52">
          <cell r="B52" t="str">
            <v>Main Panel</v>
          </cell>
        </row>
      </sheetData>
      <sheetData sheetId="1967">
        <row r="52">
          <cell r="B52" t="str">
            <v>Main Panel</v>
          </cell>
        </row>
      </sheetData>
      <sheetData sheetId="1968">
        <row r="52">
          <cell r="B52" t="str">
            <v>Main Panel</v>
          </cell>
        </row>
      </sheetData>
      <sheetData sheetId="1969">
        <row r="52">
          <cell r="B52" t="str">
            <v>Main Panel</v>
          </cell>
        </row>
      </sheetData>
      <sheetData sheetId="1970">
        <row r="52">
          <cell r="B52" t="str">
            <v>Main Panel</v>
          </cell>
        </row>
      </sheetData>
      <sheetData sheetId="1971">
        <row r="52">
          <cell r="B52" t="str">
            <v>Main Panel</v>
          </cell>
        </row>
      </sheetData>
      <sheetData sheetId="1972">
        <row r="52">
          <cell r="B52" t="str">
            <v>Main Panel</v>
          </cell>
        </row>
      </sheetData>
      <sheetData sheetId="1973">
        <row r="52">
          <cell r="B52" t="str">
            <v>Main Panel</v>
          </cell>
        </row>
      </sheetData>
      <sheetData sheetId="1974">
        <row r="52">
          <cell r="B52" t="str">
            <v>Main Panel</v>
          </cell>
        </row>
      </sheetData>
      <sheetData sheetId="1975">
        <row r="52">
          <cell r="B52" t="str">
            <v>Main Panel</v>
          </cell>
        </row>
      </sheetData>
      <sheetData sheetId="1976">
        <row r="52">
          <cell r="B52" t="str">
            <v>Main Panel</v>
          </cell>
        </row>
      </sheetData>
      <sheetData sheetId="1977">
        <row r="52">
          <cell r="B52" t="str">
            <v>Main Panel</v>
          </cell>
        </row>
      </sheetData>
      <sheetData sheetId="1978">
        <row r="52">
          <cell r="B52" t="str">
            <v>Main Panel</v>
          </cell>
        </row>
      </sheetData>
      <sheetData sheetId="1979">
        <row r="52">
          <cell r="B52" t="str">
            <v>Main Panel</v>
          </cell>
        </row>
      </sheetData>
      <sheetData sheetId="1980">
        <row r="52">
          <cell r="B52" t="str">
            <v>Main Panel</v>
          </cell>
        </row>
      </sheetData>
      <sheetData sheetId="1981">
        <row r="52">
          <cell r="B52" t="str">
            <v>Main Panel</v>
          </cell>
        </row>
      </sheetData>
      <sheetData sheetId="1982">
        <row r="52">
          <cell r="B52" t="str">
            <v>Main Panel</v>
          </cell>
        </row>
      </sheetData>
      <sheetData sheetId="1983">
        <row r="52">
          <cell r="B52" t="str">
            <v>Main Panel</v>
          </cell>
        </row>
      </sheetData>
      <sheetData sheetId="1984">
        <row r="52">
          <cell r="B52" t="str">
            <v>Main Panel</v>
          </cell>
        </row>
      </sheetData>
      <sheetData sheetId="1985">
        <row r="52">
          <cell r="B52" t="str">
            <v>Main Panel</v>
          </cell>
        </row>
      </sheetData>
      <sheetData sheetId="1986">
        <row r="52">
          <cell r="B52" t="str">
            <v>Main Panel</v>
          </cell>
        </row>
      </sheetData>
      <sheetData sheetId="1987">
        <row r="52">
          <cell r="B52" t="str">
            <v>Main Panel</v>
          </cell>
        </row>
      </sheetData>
      <sheetData sheetId="1988">
        <row r="52">
          <cell r="B52" t="str">
            <v>Main Panel</v>
          </cell>
        </row>
      </sheetData>
      <sheetData sheetId="1989">
        <row r="52">
          <cell r="B52" t="str">
            <v>Main Panel</v>
          </cell>
        </row>
      </sheetData>
      <sheetData sheetId="1990">
        <row r="52">
          <cell r="B52" t="str">
            <v>Main Panel</v>
          </cell>
        </row>
      </sheetData>
      <sheetData sheetId="1991">
        <row r="52">
          <cell r="B52" t="str">
            <v>Main Panel</v>
          </cell>
        </row>
      </sheetData>
      <sheetData sheetId="1992">
        <row r="52">
          <cell r="B52" t="str">
            <v>Main Panel</v>
          </cell>
        </row>
      </sheetData>
      <sheetData sheetId="1993">
        <row r="52">
          <cell r="B52" t="str">
            <v>Main Panel</v>
          </cell>
        </row>
      </sheetData>
      <sheetData sheetId="1994">
        <row r="52">
          <cell r="B52" t="str">
            <v>Main Panel</v>
          </cell>
        </row>
      </sheetData>
      <sheetData sheetId="1995">
        <row r="52">
          <cell r="B52" t="str">
            <v>Main Panel</v>
          </cell>
        </row>
      </sheetData>
      <sheetData sheetId="1996">
        <row r="52">
          <cell r="B52" t="str">
            <v>Main Panel</v>
          </cell>
        </row>
      </sheetData>
      <sheetData sheetId="1997">
        <row r="52">
          <cell r="B52" t="str">
            <v>Main Panel</v>
          </cell>
        </row>
      </sheetData>
      <sheetData sheetId="1998">
        <row r="52">
          <cell r="B52" t="str">
            <v>Main Panel</v>
          </cell>
        </row>
      </sheetData>
      <sheetData sheetId="1999">
        <row r="52">
          <cell r="B52" t="str">
            <v>Main Panel</v>
          </cell>
        </row>
      </sheetData>
      <sheetData sheetId="2000">
        <row r="52">
          <cell r="B52" t="str">
            <v>Main Panel</v>
          </cell>
        </row>
      </sheetData>
      <sheetData sheetId="2001">
        <row r="52">
          <cell r="B52" t="str">
            <v>Main Panel</v>
          </cell>
        </row>
      </sheetData>
      <sheetData sheetId="2002">
        <row r="52">
          <cell r="B52" t="str">
            <v>Main Panel</v>
          </cell>
        </row>
      </sheetData>
      <sheetData sheetId="2003">
        <row r="52">
          <cell r="B52" t="str">
            <v>Main Panel</v>
          </cell>
        </row>
      </sheetData>
      <sheetData sheetId="2004">
        <row r="52">
          <cell r="B52" t="str">
            <v>Main Panel</v>
          </cell>
        </row>
      </sheetData>
      <sheetData sheetId="2005">
        <row r="52">
          <cell r="B52" t="str">
            <v>Main Panel</v>
          </cell>
        </row>
      </sheetData>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row r="52">
          <cell r="B52" t="str">
            <v>Main Panel</v>
          </cell>
        </row>
      </sheetData>
      <sheetData sheetId="2042">
        <row r="52">
          <cell r="B52" t="str">
            <v>Main Panel</v>
          </cell>
        </row>
      </sheetData>
      <sheetData sheetId="2043">
        <row r="52">
          <cell r="B52" t="str">
            <v>Main Panel</v>
          </cell>
        </row>
      </sheetData>
      <sheetData sheetId="2044">
        <row r="52">
          <cell r="B52" t="str">
            <v>Main Panel</v>
          </cell>
        </row>
      </sheetData>
      <sheetData sheetId="2045">
        <row r="52">
          <cell r="B52" t="str">
            <v>Main Panel</v>
          </cell>
        </row>
      </sheetData>
      <sheetData sheetId="2046">
        <row r="52">
          <cell r="B52" t="str">
            <v>Main Panel</v>
          </cell>
        </row>
      </sheetData>
      <sheetData sheetId="2047">
        <row r="52">
          <cell r="B52" t="str">
            <v>Main Panel</v>
          </cell>
        </row>
      </sheetData>
      <sheetData sheetId="2048">
        <row r="52">
          <cell r="B52" t="str">
            <v>Main Panel</v>
          </cell>
        </row>
      </sheetData>
      <sheetData sheetId="2049">
        <row r="52">
          <cell r="B52" t="str">
            <v>Main Panel</v>
          </cell>
        </row>
      </sheetData>
      <sheetData sheetId="2050">
        <row r="52">
          <cell r="B52" t="str">
            <v>Main Panel</v>
          </cell>
        </row>
      </sheetData>
      <sheetData sheetId="2051">
        <row r="52">
          <cell r="B52" t="str">
            <v>Main Panel</v>
          </cell>
        </row>
      </sheetData>
      <sheetData sheetId="2052">
        <row r="52">
          <cell r="B52" t="str">
            <v>Main Panel</v>
          </cell>
        </row>
      </sheetData>
      <sheetData sheetId="2053">
        <row r="52">
          <cell r="B52" t="str">
            <v>Main Panel</v>
          </cell>
        </row>
      </sheetData>
      <sheetData sheetId="2054">
        <row r="52">
          <cell r="B52" t="str">
            <v>Main Panel</v>
          </cell>
        </row>
      </sheetData>
      <sheetData sheetId="2055">
        <row r="52">
          <cell r="B52" t="str">
            <v>Main Panel</v>
          </cell>
        </row>
      </sheetData>
      <sheetData sheetId="2056">
        <row r="52">
          <cell r="B52" t="str">
            <v>Main Panel</v>
          </cell>
        </row>
      </sheetData>
      <sheetData sheetId="2057">
        <row r="52">
          <cell r="B52" t="str">
            <v>Main Panel</v>
          </cell>
        </row>
      </sheetData>
      <sheetData sheetId="2058">
        <row r="52">
          <cell r="B52" t="str">
            <v>Main Panel</v>
          </cell>
        </row>
      </sheetData>
      <sheetData sheetId="2059">
        <row r="52">
          <cell r="B52" t="str">
            <v>Main Panel</v>
          </cell>
        </row>
      </sheetData>
      <sheetData sheetId="2060">
        <row r="52">
          <cell r="B52" t="str">
            <v>Main Panel</v>
          </cell>
        </row>
      </sheetData>
      <sheetData sheetId="2061">
        <row r="52">
          <cell r="B52" t="str">
            <v>Main Panel</v>
          </cell>
        </row>
      </sheetData>
      <sheetData sheetId="2062">
        <row r="52">
          <cell r="B52" t="str">
            <v>Main Panel</v>
          </cell>
        </row>
      </sheetData>
      <sheetData sheetId="2063">
        <row r="52">
          <cell r="B52" t="str">
            <v>Main Panel</v>
          </cell>
        </row>
      </sheetData>
      <sheetData sheetId="2064">
        <row r="52">
          <cell r="B52" t="str">
            <v>Main Panel</v>
          </cell>
        </row>
      </sheetData>
      <sheetData sheetId="2065">
        <row r="52">
          <cell r="B52" t="str">
            <v>Main Panel</v>
          </cell>
        </row>
      </sheetData>
      <sheetData sheetId="2066">
        <row r="52">
          <cell r="B52" t="str">
            <v>Main Panel</v>
          </cell>
        </row>
      </sheetData>
      <sheetData sheetId="2067">
        <row r="52">
          <cell r="B52" t="str">
            <v>Main Panel</v>
          </cell>
        </row>
      </sheetData>
      <sheetData sheetId="2068">
        <row r="52">
          <cell r="B52" t="str">
            <v>Main Panel</v>
          </cell>
        </row>
      </sheetData>
      <sheetData sheetId="2069">
        <row r="52">
          <cell r="B52" t="str">
            <v>Main Panel</v>
          </cell>
        </row>
      </sheetData>
      <sheetData sheetId="2070">
        <row r="52">
          <cell r="B52" t="str">
            <v>Main Panel</v>
          </cell>
        </row>
      </sheetData>
      <sheetData sheetId="2071">
        <row r="52">
          <cell r="B52" t="str">
            <v>Main Panel</v>
          </cell>
        </row>
      </sheetData>
      <sheetData sheetId="2072">
        <row r="52">
          <cell r="B52" t="str">
            <v>Main Panel</v>
          </cell>
        </row>
      </sheetData>
      <sheetData sheetId="2073">
        <row r="52">
          <cell r="B52" t="str">
            <v>Main Panel</v>
          </cell>
        </row>
      </sheetData>
      <sheetData sheetId="2074">
        <row r="52">
          <cell r="B52" t="str">
            <v>Main Panel</v>
          </cell>
        </row>
      </sheetData>
      <sheetData sheetId="2075">
        <row r="52">
          <cell r="B52" t="str">
            <v>Main Panel</v>
          </cell>
        </row>
      </sheetData>
      <sheetData sheetId="2076">
        <row r="52">
          <cell r="B52" t="str">
            <v>Main Panel</v>
          </cell>
        </row>
      </sheetData>
      <sheetData sheetId="2077">
        <row r="52">
          <cell r="B52" t="str">
            <v>Main Panel</v>
          </cell>
        </row>
      </sheetData>
      <sheetData sheetId="2078">
        <row r="52">
          <cell r="B52" t="str">
            <v>Main Panel</v>
          </cell>
        </row>
      </sheetData>
      <sheetData sheetId="2079">
        <row r="52">
          <cell r="B52" t="str">
            <v>Main Panel</v>
          </cell>
        </row>
      </sheetData>
      <sheetData sheetId="2080">
        <row r="52">
          <cell r="B52" t="str">
            <v>Main Panel</v>
          </cell>
        </row>
      </sheetData>
      <sheetData sheetId="2081">
        <row r="52">
          <cell r="B52" t="str">
            <v>Main Panel</v>
          </cell>
        </row>
      </sheetData>
      <sheetData sheetId="2082">
        <row r="52">
          <cell r="B52" t="str">
            <v>Main Panel</v>
          </cell>
        </row>
      </sheetData>
      <sheetData sheetId="2083">
        <row r="52">
          <cell r="B52" t="str">
            <v>Main Panel</v>
          </cell>
        </row>
      </sheetData>
      <sheetData sheetId="2084">
        <row r="52">
          <cell r="B52" t="str">
            <v>Main Panel</v>
          </cell>
        </row>
      </sheetData>
      <sheetData sheetId="2085">
        <row r="52">
          <cell r="B52" t="str">
            <v>Main Panel</v>
          </cell>
        </row>
      </sheetData>
      <sheetData sheetId="2086">
        <row r="52">
          <cell r="B52" t="str">
            <v>Main Panel</v>
          </cell>
        </row>
      </sheetData>
      <sheetData sheetId="2087">
        <row r="52">
          <cell r="B52" t="str">
            <v>Main Panel</v>
          </cell>
        </row>
      </sheetData>
      <sheetData sheetId="2088">
        <row r="52">
          <cell r="B52" t="str">
            <v>Main Panel</v>
          </cell>
        </row>
      </sheetData>
      <sheetData sheetId="2089">
        <row r="52">
          <cell r="B52" t="str">
            <v>Main Panel</v>
          </cell>
        </row>
      </sheetData>
      <sheetData sheetId="2090">
        <row r="52">
          <cell r="B52" t="str">
            <v>Main Panel</v>
          </cell>
        </row>
      </sheetData>
      <sheetData sheetId="2091">
        <row r="52">
          <cell r="B52" t="str">
            <v>Main Panel</v>
          </cell>
        </row>
      </sheetData>
      <sheetData sheetId="2092">
        <row r="52">
          <cell r="B52" t="str">
            <v>Main Panel</v>
          </cell>
        </row>
      </sheetData>
      <sheetData sheetId="2093">
        <row r="52">
          <cell r="B52" t="str">
            <v>Main Panel</v>
          </cell>
        </row>
      </sheetData>
      <sheetData sheetId="2094">
        <row r="52">
          <cell r="B52" t="str">
            <v>Main Panel</v>
          </cell>
        </row>
      </sheetData>
      <sheetData sheetId="2095">
        <row r="52">
          <cell r="B52" t="str">
            <v>Main Panel</v>
          </cell>
        </row>
      </sheetData>
      <sheetData sheetId="2096">
        <row r="52">
          <cell r="B52" t="str">
            <v>Main Panel</v>
          </cell>
        </row>
      </sheetData>
      <sheetData sheetId="2097">
        <row r="52">
          <cell r="B52" t="str">
            <v>Main Panel</v>
          </cell>
        </row>
      </sheetData>
      <sheetData sheetId="2098">
        <row r="52">
          <cell r="B52" t="str">
            <v>Main Panel</v>
          </cell>
        </row>
      </sheetData>
      <sheetData sheetId="2099">
        <row r="52">
          <cell r="B52" t="str">
            <v>Main Panel</v>
          </cell>
        </row>
      </sheetData>
      <sheetData sheetId="2100">
        <row r="52">
          <cell r="B52" t="str">
            <v>Main Panel</v>
          </cell>
        </row>
      </sheetData>
      <sheetData sheetId="2101">
        <row r="52">
          <cell r="B52" t="str">
            <v>Main Panel</v>
          </cell>
        </row>
      </sheetData>
      <sheetData sheetId="2102">
        <row r="52">
          <cell r="B52" t="str">
            <v>Main Panel</v>
          </cell>
        </row>
      </sheetData>
      <sheetData sheetId="2103">
        <row r="52">
          <cell r="B52" t="str">
            <v>Main Panel</v>
          </cell>
        </row>
      </sheetData>
      <sheetData sheetId="2104">
        <row r="52">
          <cell r="B52" t="str">
            <v>Main Panel</v>
          </cell>
        </row>
      </sheetData>
      <sheetData sheetId="2105">
        <row r="52">
          <cell r="B52" t="str">
            <v>Main Panel</v>
          </cell>
        </row>
      </sheetData>
      <sheetData sheetId="2106">
        <row r="52">
          <cell r="B52" t="str">
            <v>Main Panel</v>
          </cell>
        </row>
      </sheetData>
      <sheetData sheetId="2107">
        <row r="52">
          <cell r="B52" t="str">
            <v>Main Panel</v>
          </cell>
        </row>
      </sheetData>
      <sheetData sheetId="2108">
        <row r="52">
          <cell r="B52" t="str">
            <v>Main Panel</v>
          </cell>
        </row>
      </sheetData>
      <sheetData sheetId="2109">
        <row r="52">
          <cell r="B52" t="str">
            <v>Main Panel</v>
          </cell>
        </row>
      </sheetData>
      <sheetData sheetId="2110">
        <row r="52">
          <cell r="B52" t="str">
            <v>Main Panel</v>
          </cell>
        </row>
      </sheetData>
      <sheetData sheetId="2111">
        <row r="52">
          <cell r="B52" t="str">
            <v>Main Panel</v>
          </cell>
        </row>
      </sheetData>
      <sheetData sheetId="2112">
        <row r="52">
          <cell r="B52" t="str">
            <v>Main Panel</v>
          </cell>
        </row>
      </sheetData>
      <sheetData sheetId="2113"/>
      <sheetData sheetId="2114"/>
      <sheetData sheetId="2115"/>
      <sheetData sheetId="2116"/>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ow r="52">
          <cell r="B52" t="str">
            <v>Main Panel</v>
          </cell>
        </row>
      </sheetData>
      <sheetData sheetId="2157">
        <row r="52">
          <cell r="B52" t="str">
            <v>Main Panel</v>
          </cell>
        </row>
      </sheetData>
      <sheetData sheetId="2158">
        <row r="52">
          <cell r="B52" t="str">
            <v>Main Panel</v>
          </cell>
        </row>
      </sheetData>
      <sheetData sheetId="2159">
        <row r="52">
          <cell r="B52" t="str">
            <v>Main Panel</v>
          </cell>
        </row>
      </sheetData>
      <sheetData sheetId="2160">
        <row r="52">
          <cell r="B52" t="str">
            <v>Main Panel</v>
          </cell>
        </row>
      </sheetData>
      <sheetData sheetId="2161">
        <row r="52">
          <cell r="B52" t="str">
            <v>Main Panel</v>
          </cell>
        </row>
      </sheetData>
      <sheetData sheetId="2162">
        <row r="52">
          <cell r="B52" t="str">
            <v>Main Panel</v>
          </cell>
        </row>
      </sheetData>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sheetData sheetId="2192"/>
      <sheetData sheetId="2193"/>
      <sheetData sheetId="2194"/>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ow r="52">
          <cell r="B52" t="str">
            <v>Main Panel</v>
          </cell>
        </row>
      </sheetData>
      <sheetData sheetId="2274">
        <row r="52">
          <cell r="B52" t="str">
            <v>Main Panel</v>
          </cell>
        </row>
      </sheetData>
      <sheetData sheetId="2275">
        <row r="52">
          <cell r="B52" t="str">
            <v>Main Panel</v>
          </cell>
        </row>
      </sheetData>
      <sheetData sheetId="2276">
        <row r="52">
          <cell r="B52" t="str">
            <v>Main Panel</v>
          </cell>
        </row>
      </sheetData>
      <sheetData sheetId="2277">
        <row r="52">
          <cell r="B52" t="str">
            <v>Main Panel</v>
          </cell>
        </row>
      </sheetData>
      <sheetData sheetId="2278">
        <row r="52">
          <cell r="B52" t="str">
            <v>Main Panel</v>
          </cell>
        </row>
      </sheetData>
      <sheetData sheetId="2279">
        <row r="52">
          <cell r="B52" t="str">
            <v>Main Panel</v>
          </cell>
        </row>
      </sheetData>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ow r="52">
          <cell r="B52" t="str">
            <v>Main Panel</v>
          </cell>
        </row>
      </sheetData>
      <sheetData sheetId="2319">
        <row r="52">
          <cell r="B52" t="str">
            <v>Main Panel</v>
          </cell>
        </row>
      </sheetData>
      <sheetData sheetId="2320">
        <row r="52">
          <cell r="B52" t="str">
            <v>Main Panel</v>
          </cell>
        </row>
      </sheetData>
      <sheetData sheetId="2321">
        <row r="52">
          <cell r="B52" t="str">
            <v>Main Panel</v>
          </cell>
        </row>
      </sheetData>
      <sheetData sheetId="2322">
        <row r="52">
          <cell r="B52" t="str">
            <v>Main Panel</v>
          </cell>
        </row>
      </sheetData>
      <sheetData sheetId="2323">
        <row r="52">
          <cell r="B52" t="str">
            <v>Main Panel</v>
          </cell>
        </row>
      </sheetData>
      <sheetData sheetId="2324">
        <row r="52">
          <cell r="B52" t="str">
            <v>Main Panel</v>
          </cell>
        </row>
      </sheetData>
      <sheetData sheetId="2325">
        <row r="52">
          <cell r="B52" t="str">
            <v>Main Panel</v>
          </cell>
        </row>
      </sheetData>
      <sheetData sheetId="2326">
        <row r="52">
          <cell r="B52" t="str">
            <v>Main Panel</v>
          </cell>
        </row>
      </sheetData>
      <sheetData sheetId="2327">
        <row r="52">
          <cell r="B52" t="str">
            <v>Main Panel</v>
          </cell>
        </row>
      </sheetData>
      <sheetData sheetId="2328">
        <row r="52">
          <cell r="B52" t="str">
            <v>Main Panel</v>
          </cell>
        </row>
      </sheetData>
      <sheetData sheetId="2329">
        <row r="52">
          <cell r="B52" t="str">
            <v>Main Panel</v>
          </cell>
        </row>
      </sheetData>
      <sheetData sheetId="2330">
        <row r="52">
          <cell r="B52" t="str">
            <v>Main Panel</v>
          </cell>
        </row>
      </sheetData>
      <sheetData sheetId="2331">
        <row r="52">
          <cell r="B52" t="str">
            <v>Main Panel</v>
          </cell>
        </row>
      </sheetData>
      <sheetData sheetId="2332">
        <row r="52">
          <cell r="B52" t="str">
            <v>Main Panel</v>
          </cell>
        </row>
      </sheetData>
      <sheetData sheetId="2333">
        <row r="52">
          <cell r="B52" t="str">
            <v>Main Panel</v>
          </cell>
        </row>
      </sheetData>
      <sheetData sheetId="2334">
        <row r="52">
          <cell r="B52" t="str">
            <v>Main Panel</v>
          </cell>
        </row>
      </sheetData>
      <sheetData sheetId="2335">
        <row r="52">
          <cell r="B52" t="str">
            <v>Main Panel</v>
          </cell>
        </row>
      </sheetData>
      <sheetData sheetId="2336">
        <row r="52">
          <cell r="B52" t="str">
            <v>Main Panel</v>
          </cell>
        </row>
      </sheetData>
      <sheetData sheetId="2337">
        <row r="52">
          <cell r="B52" t="str">
            <v>Main Panel</v>
          </cell>
        </row>
      </sheetData>
      <sheetData sheetId="2338">
        <row r="52">
          <cell r="B52" t="str">
            <v>Main Panel</v>
          </cell>
        </row>
      </sheetData>
      <sheetData sheetId="2339">
        <row r="52">
          <cell r="B52" t="str">
            <v>Main Panel</v>
          </cell>
        </row>
      </sheetData>
      <sheetData sheetId="2340">
        <row r="52">
          <cell r="B52" t="str">
            <v>Main Panel</v>
          </cell>
        </row>
      </sheetData>
      <sheetData sheetId="2341">
        <row r="52">
          <cell r="B52" t="str">
            <v>Main Panel</v>
          </cell>
        </row>
      </sheetData>
      <sheetData sheetId="2342">
        <row r="52">
          <cell r="B52" t="str">
            <v>Main Panel</v>
          </cell>
        </row>
      </sheetData>
      <sheetData sheetId="2343">
        <row r="52">
          <cell r="B52" t="str">
            <v>Main Panel</v>
          </cell>
        </row>
      </sheetData>
      <sheetData sheetId="2344">
        <row r="52">
          <cell r="B52" t="str">
            <v>Main Panel</v>
          </cell>
        </row>
      </sheetData>
      <sheetData sheetId="2345">
        <row r="52">
          <cell r="B52" t="str">
            <v>Main Panel</v>
          </cell>
        </row>
      </sheetData>
      <sheetData sheetId="2346">
        <row r="52">
          <cell r="B52" t="str">
            <v>Main Panel</v>
          </cell>
        </row>
      </sheetData>
      <sheetData sheetId="2347">
        <row r="52">
          <cell r="B52" t="str">
            <v>Main Panel</v>
          </cell>
        </row>
      </sheetData>
      <sheetData sheetId="2348">
        <row r="52">
          <cell r="B52" t="str">
            <v>Main Panel</v>
          </cell>
        </row>
      </sheetData>
      <sheetData sheetId="2349">
        <row r="52">
          <cell r="B52" t="str">
            <v>Main Panel</v>
          </cell>
        </row>
      </sheetData>
      <sheetData sheetId="2350">
        <row r="52">
          <cell r="B52" t="str">
            <v>Main Panel</v>
          </cell>
        </row>
      </sheetData>
      <sheetData sheetId="2351">
        <row r="52">
          <cell r="B52" t="str">
            <v>Main Panel</v>
          </cell>
        </row>
      </sheetData>
      <sheetData sheetId="2352">
        <row r="52">
          <cell r="B52" t="str">
            <v>Main Panel</v>
          </cell>
        </row>
      </sheetData>
      <sheetData sheetId="2353">
        <row r="52">
          <cell r="B52" t="str">
            <v>Main Panel</v>
          </cell>
        </row>
      </sheetData>
      <sheetData sheetId="2354">
        <row r="52">
          <cell r="B52" t="str">
            <v>Main Panel</v>
          </cell>
        </row>
      </sheetData>
      <sheetData sheetId="2355">
        <row r="52">
          <cell r="B52" t="str">
            <v>Main Panel</v>
          </cell>
        </row>
      </sheetData>
      <sheetData sheetId="2356">
        <row r="52">
          <cell r="B52" t="str">
            <v>Main Panel</v>
          </cell>
        </row>
      </sheetData>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ow r="52">
          <cell r="B52" t="str">
            <v>Main Panel</v>
          </cell>
        </row>
      </sheetData>
      <sheetData sheetId="2465">
        <row r="52">
          <cell r="B52" t="str">
            <v>Main Panel</v>
          </cell>
        </row>
      </sheetData>
      <sheetData sheetId="2466">
        <row r="52">
          <cell r="B52" t="str">
            <v>Main Panel</v>
          </cell>
        </row>
      </sheetData>
      <sheetData sheetId="2467">
        <row r="52">
          <cell r="B52" t="str">
            <v>Main Panel</v>
          </cell>
        </row>
      </sheetData>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ow r="52">
          <cell r="B52" t="str">
            <v>Main Panel</v>
          </cell>
        </row>
      </sheetData>
      <sheetData sheetId="2508">
        <row r="52">
          <cell r="B52" t="str">
            <v>Main Panel</v>
          </cell>
        </row>
      </sheetData>
      <sheetData sheetId="2509">
        <row r="52">
          <cell r="B52" t="str">
            <v>Main Panel</v>
          </cell>
        </row>
      </sheetData>
      <sheetData sheetId="2510">
        <row r="52">
          <cell r="B52" t="str">
            <v>Main Panel</v>
          </cell>
        </row>
      </sheetData>
      <sheetData sheetId="2511">
        <row r="52">
          <cell r="B52" t="str">
            <v>Main Panel</v>
          </cell>
        </row>
      </sheetData>
      <sheetData sheetId="2512">
        <row r="52">
          <cell r="B52" t="str">
            <v>Main Panel</v>
          </cell>
        </row>
      </sheetData>
      <sheetData sheetId="2513">
        <row r="52">
          <cell r="B52" t="str">
            <v>Main Panel</v>
          </cell>
        </row>
      </sheetData>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ow r="52">
          <cell r="B52" t="str">
            <v>Main Panel</v>
          </cell>
        </row>
      </sheetData>
      <sheetData sheetId="2709">
        <row r="52">
          <cell r="B52" t="str">
            <v>Main Panel</v>
          </cell>
        </row>
      </sheetData>
      <sheetData sheetId="2710">
        <row r="52">
          <cell r="B52" t="str">
            <v>Main Panel</v>
          </cell>
        </row>
      </sheetData>
      <sheetData sheetId="2711">
        <row r="52">
          <cell r="B52" t="str">
            <v>Main Panel</v>
          </cell>
        </row>
      </sheetData>
      <sheetData sheetId="2712">
        <row r="52">
          <cell r="B52" t="str">
            <v>Main Panel</v>
          </cell>
        </row>
      </sheetData>
      <sheetData sheetId="2713">
        <row r="52">
          <cell r="B52" t="str">
            <v>Main Panel</v>
          </cell>
        </row>
      </sheetData>
      <sheetData sheetId="2714">
        <row r="52">
          <cell r="B52" t="str">
            <v>Main Panel</v>
          </cell>
        </row>
      </sheetData>
      <sheetData sheetId="2715">
        <row r="52">
          <cell r="B52" t="str">
            <v>Main Panel</v>
          </cell>
        </row>
      </sheetData>
      <sheetData sheetId="2716">
        <row r="52">
          <cell r="B52" t="str">
            <v>Main Panel</v>
          </cell>
        </row>
      </sheetData>
      <sheetData sheetId="2717">
        <row r="52">
          <cell r="B52" t="str">
            <v>Main Panel</v>
          </cell>
        </row>
      </sheetData>
      <sheetData sheetId="2718">
        <row r="52">
          <cell r="B52" t="str">
            <v>Main Panel</v>
          </cell>
        </row>
      </sheetData>
      <sheetData sheetId="2719">
        <row r="52">
          <cell r="B52" t="str">
            <v>Main Panel</v>
          </cell>
        </row>
      </sheetData>
      <sheetData sheetId="2720">
        <row r="52">
          <cell r="B52" t="str">
            <v>Main Panel</v>
          </cell>
        </row>
      </sheetData>
      <sheetData sheetId="2721">
        <row r="52">
          <cell r="B52" t="str">
            <v>Main Panel</v>
          </cell>
        </row>
      </sheetData>
      <sheetData sheetId="2722">
        <row r="52">
          <cell r="B52" t="str">
            <v>Main Panel</v>
          </cell>
        </row>
      </sheetData>
      <sheetData sheetId="2723">
        <row r="52">
          <cell r="B52" t="str">
            <v>Main Panel</v>
          </cell>
        </row>
      </sheetData>
      <sheetData sheetId="2724">
        <row r="52">
          <cell r="B52" t="str">
            <v>Main Panel</v>
          </cell>
        </row>
      </sheetData>
      <sheetData sheetId="2725">
        <row r="52">
          <cell r="B52" t="str">
            <v>Main Panel</v>
          </cell>
        </row>
      </sheetData>
      <sheetData sheetId="2726">
        <row r="52">
          <cell r="B52" t="str">
            <v>Main Panel</v>
          </cell>
        </row>
      </sheetData>
      <sheetData sheetId="2727">
        <row r="52">
          <cell r="B52" t="str">
            <v>Main Panel</v>
          </cell>
        </row>
      </sheetData>
      <sheetData sheetId="2728">
        <row r="52">
          <cell r="B52" t="str">
            <v>Main Panel</v>
          </cell>
        </row>
      </sheetData>
      <sheetData sheetId="2729">
        <row r="52">
          <cell r="B52" t="str">
            <v>Main Panel</v>
          </cell>
        </row>
      </sheetData>
      <sheetData sheetId="2730">
        <row r="52">
          <cell r="B52" t="str">
            <v>Main Panel</v>
          </cell>
        </row>
      </sheetData>
      <sheetData sheetId="2731">
        <row r="52">
          <cell r="B52" t="str">
            <v>Main Panel</v>
          </cell>
        </row>
      </sheetData>
      <sheetData sheetId="2732">
        <row r="52">
          <cell r="B52" t="str">
            <v>Main Panel</v>
          </cell>
        </row>
      </sheetData>
      <sheetData sheetId="2733">
        <row r="52">
          <cell r="B52" t="str">
            <v>Main Panel</v>
          </cell>
        </row>
      </sheetData>
      <sheetData sheetId="2734">
        <row r="52">
          <cell r="B52" t="str">
            <v>Main Panel</v>
          </cell>
        </row>
      </sheetData>
      <sheetData sheetId="2735">
        <row r="52">
          <cell r="B52" t="str">
            <v>Main Panel</v>
          </cell>
        </row>
      </sheetData>
      <sheetData sheetId="2736">
        <row r="52">
          <cell r="B52" t="str">
            <v>Main Panel</v>
          </cell>
        </row>
      </sheetData>
      <sheetData sheetId="2737">
        <row r="52">
          <cell r="B52" t="str">
            <v>Main Panel</v>
          </cell>
        </row>
      </sheetData>
      <sheetData sheetId="2738">
        <row r="52">
          <cell r="B52" t="str">
            <v>Main Panel</v>
          </cell>
        </row>
      </sheetData>
      <sheetData sheetId="2739">
        <row r="52">
          <cell r="B52" t="str">
            <v>Main Panel</v>
          </cell>
        </row>
      </sheetData>
      <sheetData sheetId="2740">
        <row r="52">
          <cell r="B52" t="str">
            <v>Main Panel</v>
          </cell>
        </row>
      </sheetData>
      <sheetData sheetId="2741">
        <row r="52">
          <cell r="B52" t="str">
            <v>Main Panel</v>
          </cell>
        </row>
      </sheetData>
      <sheetData sheetId="2742">
        <row r="52">
          <cell r="B52" t="str">
            <v>Main Panel</v>
          </cell>
        </row>
      </sheetData>
      <sheetData sheetId="2743">
        <row r="52">
          <cell r="B52" t="str">
            <v>Main Panel</v>
          </cell>
        </row>
      </sheetData>
      <sheetData sheetId="2744">
        <row r="52">
          <cell r="B52" t="str">
            <v>Main Panel</v>
          </cell>
        </row>
      </sheetData>
      <sheetData sheetId="2745">
        <row r="52">
          <cell r="B52" t="str">
            <v>Main Panel</v>
          </cell>
        </row>
      </sheetData>
      <sheetData sheetId="2746">
        <row r="52">
          <cell r="B52" t="str">
            <v>Main Panel</v>
          </cell>
        </row>
      </sheetData>
      <sheetData sheetId="2747">
        <row r="52">
          <cell r="B52" t="str">
            <v>Main Panel</v>
          </cell>
        </row>
      </sheetData>
      <sheetData sheetId="2748">
        <row r="52">
          <cell r="B52" t="str">
            <v>Main Panel</v>
          </cell>
        </row>
      </sheetData>
      <sheetData sheetId="2749">
        <row r="52">
          <cell r="B52" t="str">
            <v>Main Panel</v>
          </cell>
        </row>
      </sheetData>
      <sheetData sheetId="2750">
        <row r="52">
          <cell r="B52" t="str">
            <v>Main Panel</v>
          </cell>
        </row>
      </sheetData>
      <sheetData sheetId="2751">
        <row r="52">
          <cell r="B52" t="str">
            <v>Main Panel</v>
          </cell>
        </row>
      </sheetData>
      <sheetData sheetId="2752">
        <row r="52">
          <cell r="B52" t="str">
            <v>Main Panel</v>
          </cell>
        </row>
      </sheetData>
      <sheetData sheetId="2753">
        <row r="52">
          <cell r="B52" t="str">
            <v>Main Panel</v>
          </cell>
        </row>
      </sheetData>
      <sheetData sheetId="2754">
        <row r="52">
          <cell r="B52" t="str">
            <v>Main Panel</v>
          </cell>
        </row>
      </sheetData>
      <sheetData sheetId="2755">
        <row r="52">
          <cell r="B52" t="str">
            <v>Main Panel</v>
          </cell>
        </row>
      </sheetData>
      <sheetData sheetId="2756">
        <row r="52">
          <cell r="B52" t="str">
            <v>Main Panel</v>
          </cell>
        </row>
      </sheetData>
      <sheetData sheetId="2757">
        <row r="52">
          <cell r="B52" t="str">
            <v>Main Panel</v>
          </cell>
        </row>
      </sheetData>
      <sheetData sheetId="2758">
        <row r="52">
          <cell r="B52" t="str">
            <v>Main Panel</v>
          </cell>
        </row>
      </sheetData>
      <sheetData sheetId="2759">
        <row r="52">
          <cell r="B52" t="str">
            <v>Main Panel</v>
          </cell>
        </row>
      </sheetData>
      <sheetData sheetId="2760">
        <row r="52">
          <cell r="B52" t="str">
            <v>Main Panel</v>
          </cell>
        </row>
      </sheetData>
      <sheetData sheetId="2761">
        <row r="52">
          <cell r="B52" t="str">
            <v>Main Panel</v>
          </cell>
        </row>
      </sheetData>
      <sheetData sheetId="2762">
        <row r="52">
          <cell r="B52" t="str">
            <v>Main Panel</v>
          </cell>
        </row>
      </sheetData>
      <sheetData sheetId="2763">
        <row r="52">
          <cell r="B52" t="str">
            <v>Main Panel</v>
          </cell>
        </row>
      </sheetData>
      <sheetData sheetId="2764">
        <row r="52">
          <cell r="B52" t="str">
            <v>Main Panel</v>
          </cell>
        </row>
      </sheetData>
      <sheetData sheetId="2765">
        <row r="52">
          <cell r="B52" t="str">
            <v>Main Panel</v>
          </cell>
        </row>
      </sheetData>
      <sheetData sheetId="2766">
        <row r="52">
          <cell r="B52" t="str">
            <v>Main Panel</v>
          </cell>
        </row>
      </sheetData>
      <sheetData sheetId="2767">
        <row r="52">
          <cell r="B52" t="str">
            <v>Main Panel</v>
          </cell>
        </row>
      </sheetData>
      <sheetData sheetId="2768">
        <row r="52">
          <cell r="B52" t="str">
            <v>Main Panel</v>
          </cell>
        </row>
      </sheetData>
      <sheetData sheetId="2769">
        <row r="52">
          <cell r="B52" t="str">
            <v>Main Panel</v>
          </cell>
        </row>
      </sheetData>
      <sheetData sheetId="2770">
        <row r="52">
          <cell r="B52" t="str">
            <v>Main Panel</v>
          </cell>
        </row>
      </sheetData>
      <sheetData sheetId="2771">
        <row r="52">
          <cell r="B52" t="str">
            <v>Main Panel</v>
          </cell>
        </row>
      </sheetData>
      <sheetData sheetId="2772">
        <row r="52">
          <cell r="B52" t="str">
            <v>Main Panel</v>
          </cell>
        </row>
      </sheetData>
      <sheetData sheetId="2773">
        <row r="52">
          <cell r="B52" t="str">
            <v>Main Panel</v>
          </cell>
        </row>
      </sheetData>
      <sheetData sheetId="2774">
        <row r="52">
          <cell r="B52" t="str">
            <v>Main Panel</v>
          </cell>
        </row>
      </sheetData>
      <sheetData sheetId="2775">
        <row r="52">
          <cell r="B52" t="str">
            <v>Main Panel</v>
          </cell>
        </row>
      </sheetData>
      <sheetData sheetId="2776">
        <row r="52">
          <cell r="B52" t="str">
            <v>Main Panel</v>
          </cell>
        </row>
      </sheetData>
      <sheetData sheetId="2777">
        <row r="52">
          <cell r="B52" t="str">
            <v>Main Panel</v>
          </cell>
        </row>
      </sheetData>
      <sheetData sheetId="2778">
        <row r="52">
          <cell r="B52" t="str">
            <v>Main Panel</v>
          </cell>
        </row>
      </sheetData>
      <sheetData sheetId="2779">
        <row r="52">
          <cell r="B52" t="str">
            <v>Main Panel</v>
          </cell>
        </row>
      </sheetData>
      <sheetData sheetId="2780">
        <row r="52">
          <cell r="B52" t="str">
            <v>Main Panel</v>
          </cell>
        </row>
      </sheetData>
      <sheetData sheetId="2781">
        <row r="52">
          <cell r="B52" t="str">
            <v>Main Panel</v>
          </cell>
        </row>
      </sheetData>
      <sheetData sheetId="2782">
        <row r="52">
          <cell r="B52" t="str">
            <v>Main Panel</v>
          </cell>
        </row>
      </sheetData>
      <sheetData sheetId="2783">
        <row r="52">
          <cell r="B52" t="str">
            <v>Main Panel</v>
          </cell>
        </row>
      </sheetData>
      <sheetData sheetId="2784">
        <row r="52">
          <cell r="B52" t="str">
            <v>Main Panel</v>
          </cell>
        </row>
      </sheetData>
      <sheetData sheetId="2785">
        <row r="52">
          <cell r="B52" t="str">
            <v>Main Panel</v>
          </cell>
        </row>
      </sheetData>
      <sheetData sheetId="2786">
        <row r="52">
          <cell r="B52" t="str">
            <v>Main Panel</v>
          </cell>
        </row>
      </sheetData>
      <sheetData sheetId="2787">
        <row r="52">
          <cell r="B52" t="str">
            <v>Main Panel</v>
          </cell>
        </row>
      </sheetData>
      <sheetData sheetId="2788">
        <row r="52">
          <cell r="B52" t="str">
            <v>Main Panel</v>
          </cell>
        </row>
      </sheetData>
      <sheetData sheetId="2789">
        <row r="52">
          <cell r="B52" t="str">
            <v>Main Panel</v>
          </cell>
        </row>
      </sheetData>
      <sheetData sheetId="2790">
        <row r="52">
          <cell r="B52" t="str">
            <v>Main Panel</v>
          </cell>
        </row>
      </sheetData>
      <sheetData sheetId="2791">
        <row r="52">
          <cell r="B52" t="str">
            <v>Main Panel</v>
          </cell>
        </row>
      </sheetData>
      <sheetData sheetId="2792">
        <row r="52">
          <cell r="B52" t="str">
            <v>Main Panel</v>
          </cell>
        </row>
      </sheetData>
      <sheetData sheetId="2793">
        <row r="52">
          <cell r="B52" t="str">
            <v>Main Panel</v>
          </cell>
        </row>
      </sheetData>
      <sheetData sheetId="2794">
        <row r="52">
          <cell r="B52" t="str">
            <v>Main Panel</v>
          </cell>
        </row>
      </sheetData>
      <sheetData sheetId="2795">
        <row r="52">
          <cell r="B52" t="str">
            <v>Main Panel</v>
          </cell>
        </row>
      </sheetData>
      <sheetData sheetId="2796">
        <row r="52">
          <cell r="B52" t="str">
            <v>Main Panel</v>
          </cell>
        </row>
      </sheetData>
      <sheetData sheetId="2797">
        <row r="52">
          <cell r="B52" t="str">
            <v>Main Panel</v>
          </cell>
        </row>
      </sheetData>
      <sheetData sheetId="2798">
        <row r="52">
          <cell r="B52" t="str">
            <v>Main Panel</v>
          </cell>
        </row>
      </sheetData>
      <sheetData sheetId="2799">
        <row r="52">
          <cell r="B52" t="str">
            <v>Main Panel</v>
          </cell>
        </row>
      </sheetData>
      <sheetData sheetId="2800">
        <row r="52">
          <cell r="B52" t="str">
            <v>Main Panel</v>
          </cell>
        </row>
      </sheetData>
      <sheetData sheetId="2801">
        <row r="52">
          <cell r="B52" t="str">
            <v>Main Panel</v>
          </cell>
        </row>
      </sheetData>
      <sheetData sheetId="2802">
        <row r="52">
          <cell r="B52" t="str">
            <v>Main Panel</v>
          </cell>
        </row>
      </sheetData>
      <sheetData sheetId="2803">
        <row r="52">
          <cell r="B52" t="str">
            <v>Main Panel</v>
          </cell>
        </row>
      </sheetData>
      <sheetData sheetId="2804">
        <row r="52">
          <cell r="B52" t="str">
            <v>Main Panel</v>
          </cell>
        </row>
      </sheetData>
      <sheetData sheetId="2805">
        <row r="52">
          <cell r="B52" t="str">
            <v>Main Panel</v>
          </cell>
        </row>
      </sheetData>
      <sheetData sheetId="2806">
        <row r="52">
          <cell r="B52" t="str">
            <v>Main Panel</v>
          </cell>
        </row>
      </sheetData>
      <sheetData sheetId="2807">
        <row r="52">
          <cell r="B52" t="str">
            <v>Main Panel</v>
          </cell>
        </row>
      </sheetData>
      <sheetData sheetId="2808">
        <row r="52">
          <cell r="B52" t="str">
            <v>Main Panel</v>
          </cell>
        </row>
      </sheetData>
      <sheetData sheetId="2809">
        <row r="52">
          <cell r="B52" t="str">
            <v>Main Panel</v>
          </cell>
        </row>
      </sheetData>
      <sheetData sheetId="2810">
        <row r="52">
          <cell r="B52" t="str">
            <v>Main Panel</v>
          </cell>
        </row>
      </sheetData>
      <sheetData sheetId="2811">
        <row r="52">
          <cell r="B52" t="str">
            <v>Main Panel</v>
          </cell>
        </row>
      </sheetData>
      <sheetData sheetId="2812">
        <row r="52">
          <cell r="B52" t="str">
            <v>Main Panel</v>
          </cell>
        </row>
      </sheetData>
      <sheetData sheetId="2813">
        <row r="52">
          <cell r="B52" t="str">
            <v>Main Panel</v>
          </cell>
        </row>
      </sheetData>
      <sheetData sheetId="2814">
        <row r="52">
          <cell r="B52" t="str">
            <v>Main Panel</v>
          </cell>
        </row>
      </sheetData>
      <sheetData sheetId="2815">
        <row r="52">
          <cell r="B52" t="str">
            <v>Main Panel</v>
          </cell>
        </row>
      </sheetData>
      <sheetData sheetId="2816">
        <row r="52">
          <cell r="B52" t="str">
            <v>Main Panel</v>
          </cell>
        </row>
      </sheetData>
      <sheetData sheetId="2817">
        <row r="52">
          <cell r="B52" t="str">
            <v>Main Panel</v>
          </cell>
        </row>
      </sheetData>
      <sheetData sheetId="2818">
        <row r="52">
          <cell r="B52" t="str">
            <v>Main Panel</v>
          </cell>
        </row>
      </sheetData>
      <sheetData sheetId="2819">
        <row r="52">
          <cell r="B52" t="str">
            <v>Main Panel</v>
          </cell>
        </row>
      </sheetData>
      <sheetData sheetId="2820">
        <row r="52">
          <cell r="B52" t="str">
            <v>Main Panel</v>
          </cell>
        </row>
      </sheetData>
      <sheetData sheetId="2821">
        <row r="52">
          <cell r="B52" t="str">
            <v>Main Panel</v>
          </cell>
        </row>
      </sheetData>
      <sheetData sheetId="2822">
        <row r="52">
          <cell r="B52" t="str">
            <v>Main Panel</v>
          </cell>
        </row>
      </sheetData>
      <sheetData sheetId="2823">
        <row r="52">
          <cell r="B52" t="str">
            <v>Main Panel</v>
          </cell>
        </row>
      </sheetData>
      <sheetData sheetId="2824">
        <row r="52">
          <cell r="B52" t="str">
            <v>Main Panel</v>
          </cell>
        </row>
      </sheetData>
      <sheetData sheetId="2825">
        <row r="52">
          <cell r="B52" t="str">
            <v>Main Panel</v>
          </cell>
        </row>
      </sheetData>
      <sheetData sheetId="2826">
        <row r="52">
          <cell r="B52" t="str">
            <v>Main Panel</v>
          </cell>
        </row>
      </sheetData>
      <sheetData sheetId="2827">
        <row r="52">
          <cell r="B52" t="str">
            <v>Main Panel</v>
          </cell>
        </row>
      </sheetData>
      <sheetData sheetId="2828">
        <row r="52">
          <cell r="B52" t="str">
            <v>Main Panel</v>
          </cell>
        </row>
      </sheetData>
      <sheetData sheetId="2829">
        <row r="52">
          <cell r="B52" t="str">
            <v>Main Panel</v>
          </cell>
        </row>
      </sheetData>
      <sheetData sheetId="2830">
        <row r="52">
          <cell r="B52" t="str">
            <v>Main Panel</v>
          </cell>
        </row>
      </sheetData>
      <sheetData sheetId="2831">
        <row r="52">
          <cell r="B52" t="str">
            <v>Main Panel</v>
          </cell>
        </row>
      </sheetData>
      <sheetData sheetId="2832">
        <row r="52">
          <cell r="B52" t="str">
            <v>Main Panel</v>
          </cell>
        </row>
      </sheetData>
      <sheetData sheetId="2833">
        <row r="52">
          <cell r="B52" t="str">
            <v>Main Panel</v>
          </cell>
        </row>
      </sheetData>
      <sheetData sheetId="2834">
        <row r="52">
          <cell r="B52" t="str">
            <v>Main Panel</v>
          </cell>
        </row>
      </sheetData>
      <sheetData sheetId="2835">
        <row r="52">
          <cell r="B52" t="str">
            <v>Main Panel</v>
          </cell>
        </row>
      </sheetData>
      <sheetData sheetId="2836">
        <row r="52">
          <cell r="B52" t="str">
            <v>Main Panel</v>
          </cell>
        </row>
      </sheetData>
      <sheetData sheetId="2837">
        <row r="52">
          <cell r="B52" t="str">
            <v>Main Panel</v>
          </cell>
        </row>
      </sheetData>
      <sheetData sheetId="2838">
        <row r="52">
          <cell r="B52" t="str">
            <v>Main Panel</v>
          </cell>
        </row>
      </sheetData>
      <sheetData sheetId="2839">
        <row r="52">
          <cell r="B52" t="str">
            <v>Main Panel</v>
          </cell>
        </row>
      </sheetData>
      <sheetData sheetId="2840">
        <row r="52">
          <cell r="B52" t="str">
            <v>Main Panel</v>
          </cell>
        </row>
      </sheetData>
      <sheetData sheetId="2841">
        <row r="52">
          <cell r="B52" t="str">
            <v>Main Panel</v>
          </cell>
        </row>
      </sheetData>
      <sheetData sheetId="2842">
        <row r="52">
          <cell r="B52" t="str">
            <v>Main Panel</v>
          </cell>
        </row>
      </sheetData>
      <sheetData sheetId="2843">
        <row r="52">
          <cell r="B52" t="str">
            <v>Main Panel</v>
          </cell>
        </row>
      </sheetData>
      <sheetData sheetId="2844">
        <row r="52">
          <cell r="B52" t="str">
            <v>Main Panel</v>
          </cell>
        </row>
      </sheetData>
      <sheetData sheetId="2845">
        <row r="52">
          <cell r="B52" t="str">
            <v>Main Panel</v>
          </cell>
        </row>
      </sheetData>
      <sheetData sheetId="2846">
        <row r="52">
          <cell r="B52" t="str">
            <v>Main Panel</v>
          </cell>
        </row>
      </sheetData>
      <sheetData sheetId="2847">
        <row r="52">
          <cell r="B52" t="str">
            <v>Main Panel</v>
          </cell>
        </row>
      </sheetData>
      <sheetData sheetId="2848">
        <row r="52">
          <cell r="B52" t="str">
            <v>Main Panel</v>
          </cell>
        </row>
      </sheetData>
      <sheetData sheetId="2849">
        <row r="52">
          <cell r="B52" t="str">
            <v>Main Panel</v>
          </cell>
        </row>
      </sheetData>
      <sheetData sheetId="2850">
        <row r="52">
          <cell r="B52" t="str">
            <v>Main Panel</v>
          </cell>
        </row>
      </sheetData>
      <sheetData sheetId="2851">
        <row r="52">
          <cell r="B52" t="str">
            <v>Main Panel</v>
          </cell>
        </row>
      </sheetData>
      <sheetData sheetId="2852">
        <row r="52">
          <cell r="B52" t="str">
            <v>Main Panel</v>
          </cell>
        </row>
      </sheetData>
      <sheetData sheetId="2853">
        <row r="52">
          <cell r="B52" t="str">
            <v>Main Panel</v>
          </cell>
        </row>
      </sheetData>
      <sheetData sheetId="2854">
        <row r="52">
          <cell r="B52" t="str">
            <v>Main Panel</v>
          </cell>
        </row>
      </sheetData>
      <sheetData sheetId="2855">
        <row r="52">
          <cell r="B52" t="str">
            <v>Main Panel</v>
          </cell>
        </row>
      </sheetData>
      <sheetData sheetId="2856">
        <row r="52">
          <cell r="B52" t="str">
            <v>Main Panel</v>
          </cell>
        </row>
      </sheetData>
      <sheetData sheetId="2857">
        <row r="52">
          <cell r="B52" t="str">
            <v>Main Panel</v>
          </cell>
        </row>
      </sheetData>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sheetData sheetId="3248"/>
      <sheetData sheetId="3249"/>
      <sheetData sheetId="3250">
        <row r="52">
          <cell r="B52" t="str">
            <v>Main Panel</v>
          </cell>
        </row>
      </sheetData>
      <sheetData sheetId="3251">
        <row r="52">
          <cell r="B52" t="str">
            <v>Main Panel</v>
          </cell>
        </row>
      </sheetData>
      <sheetData sheetId="3252">
        <row r="52">
          <cell r="B52" t="str">
            <v>Main Panel</v>
          </cell>
        </row>
      </sheetData>
      <sheetData sheetId="3253">
        <row r="52">
          <cell r="B52" t="str">
            <v>Main Panel</v>
          </cell>
        </row>
      </sheetData>
      <sheetData sheetId="3254">
        <row r="52">
          <cell r="B52" t="str">
            <v>Main Panel</v>
          </cell>
        </row>
      </sheetData>
      <sheetData sheetId="3255">
        <row r="52">
          <cell r="B52" t="str">
            <v>Main Panel</v>
          </cell>
        </row>
      </sheetData>
      <sheetData sheetId="3256">
        <row r="52">
          <cell r="B52" t="str">
            <v>Main Panel</v>
          </cell>
        </row>
      </sheetData>
      <sheetData sheetId="3257">
        <row r="52">
          <cell r="B52" t="str">
            <v>Main Panel</v>
          </cell>
        </row>
      </sheetData>
      <sheetData sheetId="3258">
        <row r="52">
          <cell r="B52" t="str">
            <v>Main Panel</v>
          </cell>
        </row>
      </sheetData>
      <sheetData sheetId="3259">
        <row r="52">
          <cell r="B52" t="str">
            <v>Main Panel</v>
          </cell>
        </row>
      </sheetData>
      <sheetData sheetId="3260">
        <row r="52">
          <cell r="B52" t="str">
            <v>Main Panel</v>
          </cell>
        </row>
      </sheetData>
      <sheetData sheetId="3261">
        <row r="52">
          <cell r="B52" t="str">
            <v>Main Panel</v>
          </cell>
        </row>
      </sheetData>
      <sheetData sheetId="3262">
        <row r="52">
          <cell r="B52" t="str">
            <v>Main Panel</v>
          </cell>
        </row>
      </sheetData>
      <sheetData sheetId="3263">
        <row r="52">
          <cell r="B52" t="str">
            <v>Main Panel</v>
          </cell>
        </row>
      </sheetData>
      <sheetData sheetId="3264">
        <row r="52">
          <cell r="B52" t="str">
            <v>Main Panel</v>
          </cell>
        </row>
      </sheetData>
      <sheetData sheetId="3265">
        <row r="52">
          <cell r="B52" t="str">
            <v>Main Panel</v>
          </cell>
        </row>
      </sheetData>
      <sheetData sheetId="3266">
        <row r="52">
          <cell r="B52" t="str">
            <v>Main Panel</v>
          </cell>
        </row>
      </sheetData>
      <sheetData sheetId="3267">
        <row r="52">
          <cell r="B52" t="str">
            <v>Main Panel</v>
          </cell>
        </row>
      </sheetData>
      <sheetData sheetId="3268">
        <row r="52">
          <cell r="B52" t="str">
            <v>Main Panel</v>
          </cell>
        </row>
      </sheetData>
      <sheetData sheetId="3269">
        <row r="52">
          <cell r="B52" t="str">
            <v>Main Panel</v>
          </cell>
        </row>
      </sheetData>
      <sheetData sheetId="3270">
        <row r="52">
          <cell r="B52" t="str">
            <v>Main Panel</v>
          </cell>
        </row>
      </sheetData>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ow r="52">
          <cell r="B52" t="str">
            <v>Main Panel</v>
          </cell>
        </row>
      </sheetData>
      <sheetData sheetId="3293">
        <row r="52">
          <cell r="B52" t="str">
            <v>Main Panel</v>
          </cell>
        </row>
      </sheetData>
      <sheetData sheetId="3294">
        <row r="52">
          <cell r="B52" t="str">
            <v>Main Panel</v>
          </cell>
        </row>
      </sheetData>
      <sheetData sheetId="3295">
        <row r="52">
          <cell r="B52" t="str">
            <v>Main Panel</v>
          </cell>
        </row>
      </sheetData>
      <sheetData sheetId="3296">
        <row r="52">
          <cell r="B52" t="str">
            <v>Main Panel</v>
          </cell>
        </row>
      </sheetData>
      <sheetData sheetId="3297">
        <row r="52">
          <cell r="B52" t="str">
            <v>Main Panel</v>
          </cell>
        </row>
      </sheetData>
      <sheetData sheetId="3298">
        <row r="52">
          <cell r="B52" t="str">
            <v>Main Panel</v>
          </cell>
        </row>
      </sheetData>
      <sheetData sheetId="3299">
        <row r="52">
          <cell r="B52" t="str">
            <v>Main Panel</v>
          </cell>
        </row>
      </sheetData>
      <sheetData sheetId="3300">
        <row r="52">
          <cell r="B52" t="str">
            <v>Main Panel</v>
          </cell>
        </row>
      </sheetData>
      <sheetData sheetId="3301">
        <row r="52">
          <cell r="B52" t="str">
            <v>Main Panel</v>
          </cell>
        </row>
      </sheetData>
      <sheetData sheetId="3302">
        <row r="52">
          <cell r="B52" t="str">
            <v>Main Panel</v>
          </cell>
        </row>
      </sheetData>
      <sheetData sheetId="3303">
        <row r="52">
          <cell r="B52" t="str">
            <v>Main Panel</v>
          </cell>
        </row>
      </sheetData>
      <sheetData sheetId="3304" refreshError="1"/>
      <sheetData sheetId="3305" refreshError="1"/>
      <sheetData sheetId="3306" refreshError="1"/>
      <sheetData sheetId="3307" refreshError="1"/>
      <sheetData sheetId="3308">
        <row r="52">
          <cell r="B52" t="str">
            <v>Main Panel</v>
          </cell>
        </row>
      </sheetData>
      <sheetData sheetId="3309">
        <row r="52">
          <cell r="B52" t="str">
            <v>Main Panel</v>
          </cell>
        </row>
      </sheetData>
      <sheetData sheetId="3310">
        <row r="52">
          <cell r="B52" t="str">
            <v>Main Panel</v>
          </cell>
        </row>
      </sheetData>
      <sheetData sheetId="3311">
        <row r="52">
          <cell r="B52" t="str">
            <v>Main Panel</v>
          </cell>
        </row>
      </sheetData>
      <sheetData sheetId="3312">
        <row r="52">
          <cell r="B52" t="str">
            <v>Main Panel</v>
          </cell>
        </row>
      </sheetData>
      <sheetData sheetId="3313">
        <row r="52">
          <cell r="B52" t="str">
            <v>Main Panel</v>
          </cell>
        </row>
      </sheetData>
      <sheetData sheetId="3314">
        <row r="52">
          <cell r="B52" t="str">
            <v>Main Panel</v>
          </cell>
        </row>
      </sheetData>
      <sheetData sheetId="3315">
        <row r="52">
          <cell r="B52" t="str">
            <v>Main Panel</v>
          </cell>
        </row>
      </sheetData>
      <sheetData sheetId="3316">
        <row r="52">
          <cell r="B52" t="str">
            <v>Main Panel</v>
          </cell>
        </row>
      </sheetData>
      <sheetData sheetId="3317">
        <row r="52">
          <cell r="B52" t="str">
            <v>Main Panel</v>
          </cell>
        </row>
      </sheetData>
      <sheetData sheetId="3318">
        <row r="52">
          <cell r="B52" t="str">
            <v>Main Panel</v>
          </cell>
        </row>
      </sheetData>
      <sheetData sheetId="3319">
        <row r="52">
          <cell r="B52" t="str">
            <v>Main Panel</v>
          </cell>
        </row>
      </sheetData>
      <sheetData sheetId="3320">
        <row r="52">
          <cell r="B52" t="str">
            <v>Main Panel</v>
          </cell>
        </row>
      </sheetData>
      <sheetData sheetId="3321">
        <row r="52">
          <cell r="B52" t="str">
            <v>Main Panel</v>
          </cell>
        </row>
      </sheetData>
      <sheetData sheetId="3322">
        <row r="52">
          <cell r="B52" t="str">
            <v>Main Panel</v>
          </cell>
        </row>
      </sheetData>
      <sheetData sheetId="3323">
        <row r="52">
          <cell r="B52" t="str">
            <v>Main Panel</v>
          </cell>
        </row>
      </sheetData>
      <sheetData sheetId="3324">
        <row r="52">
          <cell r="B52" t="str">
            <v>Main Panel</v>
          </cell>
        </row>
      </sheetData>
      <sheetData sheetId="3325">
        <row r="52">
          <cell r="B52" t="str">
            <v>Main Panel</v>
          </cell>
        </row>
      </sheetData>
      <sheetData sheetId="3326">
        <row r="52">
          <cell r="B52" t="str">
            <v>Main Panel</v>
          </cell>
        </row>
      </sheetData>
      <sheetData sheetId="3327">
        <row r="52">
          <cell r="B52" t="str">
            <v>Main Panel</v>
          </cell>
        </row>
      </sheetData>
      <sheetData sheetId="3328">
        <row r="52">
          <cell r="B52" t="str">
            <v>Main Panel</v>
          </cell>
        </row>
      </sheetData>
      <sheetData sheetId="3329">
        <row r="52">
          <cell r="B52" t="str">
            <v>Main Panel</v>
          </cell>
        </row>
      </sheetData>
      <sheetData sheetId="3330">
        <row r="52">
          <cell r="B52" t="str">
            <v>Main Panel</v>
          </cell>
        </row>
      </sheetData>
      <sheetData sheetId="3331">
        <row r="52">
          <cell r="B52" t="str">
            <v>Main Panel</v>
          </cell>
        </row>
      </sheetData>
      <sheetData sheetId="3332">
        <row r="52">
          <cell r="B52" t="str">
            <v>Main Panel</v>
          </cell>
        </row>
      </sheetData>
      <sheetData sheetId="3333">
        <row r="52">
          <cell r="B52" t="str">
            <v>Main Panel</v>
          </cell>
        </row>
      </sheetData>
      <sheetData sheetId="3334">
        <row r="52">
          <cell r="B52" t="str">
            <v>Main Panel</v>
          </cell>
        </row>
      </sheetData>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ow r="52">
          <cell r="B52" t="str">
            <v>Main Panel</v>
          </cell>
        </row>
      </sheetData>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ow r="52">
          <cell r="B52" t="str">
            <v>Main Panel</v>
          </cell>
        </row>
      </sheetData>
      <sheetData sheetId="3369">
        <row r="52">
          <cell r="B52" t="str">
            <v>Main Panel</v>
          </cell>
        </row>
      </sheetData>
      <sheetData sheetId="3370">
        <row r="52">
          <cell r="B52" t="str">
            <v>Main Panel</v>
          </cell>
        </row>
      </sheetData>
      <sheetData sheetId="3371">
        <row r="52">
          <cell r="B52" t="str">
            <v>Main Panel</v>
          </cell>
        </row>
      </sheetData>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ow r="52">
          <cell r="B52" t="str">
            <v>Main Panel</v>
          </cell>
        </row>
      </sheetData>
      <sheetData sheetId="3426">
        <row r="52">
          <cell r="B52" t="str">
            <v>Main Panel</v>
          </cell>
        </row>
      </sheetData>
      <sheetData sheetId="3427">
        <row r="52">
          <cell r="B52" t="str">
            <v>Main Panel</v>
          </cell>
        </row>
      </sheetData>
      <sheetData sheetId="3428">
        <row r="52">
          <cell r="B52" t="str">
            <v>Main Panel</v>
          </cell>
        </row>
      </sheetData>
      <sheetData sheetId="3429">
        <row r="52">
          <cell r="B52" t="str">
            <v>Main Panel</v>
          </cell>
        </row>
      </sheetData>
      <sheetData sheetId="3430">
        <row r="52">
          <cell r="B52" t="str">
            <v>Main Panel</v>
          </cell>
        </row>
      </sheetData>
      <sheetData sheetId="3431">
        <row r="52">
          <cell r="B52" t="str">
            <v>Main Panel</v>
          </cell>
        </row>
      </sheetData>
      <sheetData sheetId="3432">
        <row r="52">
          <cell r="B52" t="str">
            <v>Main Panel</v>
          </cell>
        </row>
      </sheetData>
      <sheetData sheetId="3433">
        <row r="52">
          <cell r="B52" t="str">
            <v>Main Panel</v>
          </cell>
        </row>
      </sheetData>
      <sheetData sheetId="3434">
        <row r="52">
          <cell r="B52" t="str">
            <v>Main Panel</v>
          </cell>
        </row>
      </sheetData>
      <sheetData sheetId="3435">
        <row r="52">
          <cell r="B52" t="str">
            <v>Main Panel</v>
          </cell>
        </row>
      </sheetData>
      <sheetData sheetId="3436">
        <row r="52">
          <cell r="B52" t="str">
            <v>Main Panel</v>
          </cell>
        </row>
      </sheetData>
      <sheetData sheetId="3437">
        <row r="52">
          <cell r="B52" t="str">
            <v>Main Panel</v>
          </cell>
        </row>
      </sheetData>
      <sheetData sheetId="3438">
        <row r="52">
          <cell r="B52" t="str">
            <v>Main Panel</v>
          </cell>
        </row>
      </sheetData>
      <sheetData sheetId="3439">
        <row r="52">
          <cell r="B52" t="str">
            <v>Main Panel</v>
          </cell>
        </row>
      </sheetData>
      <sheetData sheetId="3440">
        <row r="52">
          <cell r="B52" t="str">
            <v>Main Panel</v>
          </cell>
        </row>
      </sheetData>
      <sheetData sheetId="3441">
        <row r="52">
          <cell r="B52" t="str">
            <v>Main Panel</v>
          </cell>
        </row>
      </sheetData>
      <sheetData sheetId="3442">
        <row r="52">
          <cell r="B52" t="str">
            <v>Main Panel</v>
          </cell>
        </row>
      </sheetData>
      <sheetData sheetId="3443">
        <row r="52">
          <cell r="B52" t="str">
            <v>Main Panel</v>
          </cell>
        </row>
      </sheetData>
      <sheetData sheetId="3444">
        <row r="52">
          <cell r="B52" t="str">
            <v>Main Panel</v>
          </cell>
        </row>
      </sheetData>
      <sheetData sheetId="3445">
        <row r="52">
          <cell r="B52" t="str">
            <v>Main Panel</v>
          </cell>
        </row>
      </sheetData>
      <sheetData sheetId="3446">
        <row r="52">
          <cell r="B52" t="str">
            <v>Main Panel</v>
          </cell>
        </row>
      </sheetData>
      <sheetData sheetId="3447">
        <row r="52">
          <cell r="B52" t="str">
            <v>Main Panel</v>
          </cell>
        </row>
      </sheetData>
      <sheetData sheetId="3448">
        <row r="52">
          <cell r="B52" t="str">
            <v>Main Panel</v>
          </cell>
        </row>
      </sheetData>
      <sheetData sheetId="3449">
        <row r="52">
          <cell r="B52" t="str">
            <v>Main Panel</v>
          </cell>
        </row>
      </sheetData>
      <sheetData sheetId="3450">
        <row r="52">
          <cell r="B52" t="str">
            <v>Main Panel</v>
          </cell>
        </row>
      </sheetData>
      <sheetData sheetId="3451">
        <row r="52">
          <cell r="B52" t="str">
            <v>Main Panel</v>
          </cell>
        </row>
      </sheetData>
      <sheetData sheetId="3452">
        <row r="52">
          <cell r="B52" t="str">
            <v>Main Panel</v>
          </cell>
        </row>
      </sheetData>
      <sheetData sheetId="3453">
        <row r="52">
          <cell r="B52" t="str">
            <v>Main Panel</v>
          </cell>
        </row>
      </sheetData>
      <sheetData sheetId="3454">
        <row r="52">
          <cell r="B52" t="str">
            <v>Main Panel</v>
          </cell>
        </row>
      </sheetData>
      <sheetData sheetId="3455">
        <row r="52">
          <cell r="B52" t="str">
            <v>Main Panel</v>
          </cell>
        </row>
      </sheetData>
      <sheetData sheetId="3456">
        <row r="52">
          <cell r="B52" t="str">
            <v>Main Panel</v>
          </cell>
        </row>
      </sheetData>
      <sheetData sheetId="3457">
        <row r="52">
          <cell r="B52" t="str">
            <v>Main Panel</v>
          </cell>
        </row>
      </sheetData>
      <sheetData sheetId="3458">
        <row r="52">
          <cell r="B52" t="str">
            <v>Main Panel</v>
          </cell>
        </row>
      </sheetData>
      <sheetData sheetId="3459">
        <row r="52">
          <cell r="B52" t="str">
            <v>Main Panel</v>
          </cell>
        </row>
      </sheetData>
      <sheetData sheetId="3460">
        <row r="52">
          <cell r="B52" t="str">
            <v>Main Panel</v>
          </cell>
        </row>
      </sheetData>
      <sheetData sheetId="3461">
        <row r="52">
          <cell r="B52" t="str">
            <v>Main Panel</v>
          </cell>
        </row>
      </sheetData>
      <sheetData sheetId="3462">
        <row r="52">
          <cell r="B52" t="str">
            <v>Main Panel</v>
          </cell>
        </row>
      </sheetData>
      <sheetData sheetId="3463">
        <row r="52">
          <cell r="B52" t="str">
            <v>Main Panel</v>
          </cell>
        </row>
      </sheetData>
      <sheetData sheetId="3464">
        <row r="52">
          <cell r="B52" t="str">
            <v>Main Panel</v>
          </cell>
        </row>
      </sheetData>
      <sheetData sheetId="3465">
        <row r="52">
          <cell r="B52" t="str">
            <v>Main Panel</v>
          </cell>
        </row>
      </sheetData>
      <sheetData sheetId="3466">
        <row r="52">
          <cell r="B52" t="str">
            <v>Main Panel</v>
          </cell>
        </row>
      </sheetData>
      <sheetData sheetId="3467">
        <row r="52">
          <cell r="B52" t="str">
            <v>Main Panel</v>
          </cell>
        </row>
      </sheetData>
      <sheetData sheetId="3468">
        <row r="52">
          <cell r="B52" t="str">
            <v>Main Panel</v>
          </cell>
        </row>
      </sheetData>
      <sheetData sheetId="3469">
        <row r="52">
          <cell r="B52" t="str">
            <v>Main Panel</v>
          </cell>
        </row>
      </sheetData>
      <sheetData sheetId="3470">
        <row r="52">
          <cell r="B52" t="str">
            <v>Main Panel</v>
          </cell>
        </row>
      </sheetData>
      <sheetData sheetId="3471">
        <row r="52">
          <cell r="B52" t="str">
            <v>Main Panel</v>
          </cell>
        </row>
      </sheetData>
      <sheetData sheetId="3472">
        <row r="52">
          <cell r="B52" t="str">
            <v>Main Panel</v>
          </cell>
        </row>
      </sheetData>
      <sheetData sheetId="3473">
        <row r="52">
          <cell r="B52" t="str">
            <v>Main Panel</v>
          </cell>
        </row>
      </sheetData>
      <sheetData sheetId="3474">
        <row r="52">
          <cell r="B52" t="str">
            <v>Main Panel</v>
          </cell>
        </row>
      </sheetData>
      <sheetData sheetId="3475">
        <row r="52">
          <cell r="B52" t="str">
            <v>Main Panel</v>
          </cell>
        </row>
      </sheetData>
      <sheetData sheetId="3476">
        <row r="52">
          <cell r="B52" t="str">
            <v>Main Panel</v>
          </cell>
        </row>
      </sheetData>
      <sheetData sheetId="3477">
        <row r="52">
          <cell r="B52" t="str">
            <v>Main Panel</v>
          </cell>
        </row>
      </sheetData>
      <sheetData sheetId="3478">
        <row r="52">
          <cell r="B52" t="str">
            <v>Main Panel</v>
          </cell>
        </row>
      </sheetData>
      <sheetData sheetId="3479">
        <row r="52">
          <cell r="B52" t="str">
            <v>Main Panel</v>
          </cell>
        </row>
      </sheetData>
      <sheetData sheetId="3480" refreshError="1"/>
      <sheetData sheetId="3481" refreshError="1"/>
      <sheetData sheetId="3482" refreshError="1"/>
      <sheetData sheetId="3483" refreshError="1"/>
      <sheetData sheetId="3484" refreshError="1"/>
      <sheetData sheetId="3485" refreshError="1"/>
      <sheetData sheetId="3486">
        <row r="52">
          <cell r="B52" t="str">
            <v>Main Panel</v>
          </cell>
        </row>
      </sheetData>
      <sheetData sheetId="3487">
        <row r="52">
          <cell r="B52" t="str">
            <v>Main Panel</v>
          </cell>
        </row>
      </sheetData>
      <sheetData sheetId="3488">
        <row r="52">
          <cell r="B52" t="str">
            <v>Main Panel</v>
          </cell>
        </row>
      </sheetData>
      <sheetData sheetId="3489">
        <row r="52">
          <cell r="B52" t="str">
            <v>Main Panel</v>
          </cell>
        </row>
      </sheetData>
      <sheetData sheetId="3490">
        <row r="52">
          <cell r="B52" t="str">
            <v>Main Panel</v>
          </cell>
        </row>
      </sheetData>
      <sheetData sheetId="3491">
        <row r="52">
          <cell r="B52" t="str">
            <v>Main Panel</v>
          </cell>
        </row>
      </sheetData>
      <sheetData sheetId="3492">
        <row r="52">
          <cell r="B52" t="str">
            <v>Main Panel</v>
          </cell>
        </row>
      </sheetData>
      <sheetData sheetId="3493">
        <row r="52">
          <cell r="B52" t="str">
            <v>Main Panel</v>
          </cell>
        </row>
      </sheetData>
      <sheetData sheetId="3494">
        <row r="52">
          <cell r="B52" t="str">
            <v>Main Panel</v>
          </cell>
        </row>
      </sheetData>
      <sheetData sheetId="3495">
        <row r="52">
          <cell r="B52" t="str">
            <v>Main Panel</v>
          </cell>
        </row>
      </sheetData>
      <sheetData sheetId="3496">
        <row r="52">
          <cell r="B52" t="str">
            <v>Main Panel</v>
          </cell>
        </row>
      </sheetData>
      <sheetData sheetId="3497">
        <row r="52">
          <cell r="B52" t="str">
            <v>Main Panel</v>
          </cell>
        </row>
      </sheetData>
      <sheetData sheetId="3498">
        <row r="52">
          <cell r="B52" t="str">
            <v>Main Panel</v>
          </cell>
        </row>
      </sheetData>
      <sheetData sheetId="3499">
        <row r="52">
          <cell r="B52" t="str">
            <v>Main Panel</v>
          </cell>
        </row>
      </sheetData>
      <sheetData sheetId="3500">
        <row r="52">
          <cell r="B52" t="str">
            <v>Main Panel</v>
          </cell>
        </row>
      </sheetData>
      <sheetData sheetId="3501">
        <row r="52">
          <cell r="B52" t="str">
            <v>Main Panel</v>
          </cell>
        </row>
      </sheetData>
      <sheetData sheetId="3502">
        <row r="52">
          <cell r="B52" t="str">
            <v>Main Panel</v>
          </cell>
        </row>
      </sheetData>
      <sheetData sheetId="3503">
        <row r="52">
          <cell r="B52" t="str">
            <v>Main Panel</v>
          </cell>
        </row>
      </sheetData>
      <sheetData sheetId="3504">
        <row r="52">
          <cell r="B52" t="str">
            <v>Main Panel</v>
          </cell>
        </row>
      </sheetData>
      <sheetData sheetId="3505">
        <row r="52">
          <cell r="B52" t="str">
            <v>Main Panel</v>
          </cell>
        </row>
      </sheetData>
      <sheetData sheetId="3506">
        <row r="52">
          <cell r="B52" t="str">
            <v>Main Panel</v>
          </cell>
        </row>
      </sheetData>
      <sheetData sheetId="3507">
        <row r="52">
          <cell r="B52" t="str">
            <v>Main Panel</v>
          </cell>
        </row>
      </sheetData>
      <sheetData sheetId="3508">
        <row r="52">
          <cell r="B52" t="str">
            <v>Main Panel</v>
          </cell>
        </row>
      </sheetData>
      <sheetData sheetId="3509">
        <row r="52">
          <cell r="B52" t="str">
            <v>Main Panel</v>
          </cell>
        </row>
      </sheetData>
      <sheetData sheetId="3510">
        <row r="52">
          <cell r="B52" t="str">
            <v>Main Panel</v>
          </cell>
        </row>
      </sheetData>
      <sheetData sheetId="3511">
        <row r="52">
          <cell r="B52" t="str">
            <v>Main Panel</v>
          </cell>
        </row>
      </sheetData>
      <sheetData sheetId="3512">
        <row r="52">
          <cell r="B52" t="str">
            <v>Main Panel</v>
          </cell>
        </row>
      </sheetData>
      <sheetData sheetId="3513">
        <row r="52">
          <cell r="B52" t="str">
            <v>Main Panel</v>
          </cell>
        </row>
      </sheetData>
      <sheetData sheetId="3514">
        <row r="52">
          <cell r="B52" t="str">
            <v>Main Panel</v>
          </cell>
        </row>
      </sheetData>
      <sheetData sheetId="3515">
        <row r="52">
          <cell r="B52" t="str">
            <v>Main Panel</v>
          </cell>
        </row>
      </sheetData>
      <sheetData sheetId="3516">
        <row r="52">
          <cell r="B52" t="str">
            <v>Main Panel</v>
          </cell>
        </row>
      </sheetData>
      <sheetData sheetId="3517">
        <row r="52">
          <cell r="B52" t="str">
            <v>Main Panel</v>
          </cell>
        </row>
      </sheetData>
      <sheetData sheetId="3518" refreshError="1"/>
      <sheetData sheetId="3519" refreshError="1"/>
      <sheetData sheetId="3520" refreshError="1"/>
      <sheetData sheetId="3521" refreshError="1"/>
      <sheetData sheetId="3522" refreshError="1"/>
      <sheetData sheetId="3523" refreshError="1"/>
      <sheetData sheetId="3524">
        <row r="52">
          <cell r="B52" t="str">
            <v>Main Panel</v>
          </cell>
        </row>
      </sheetData>
      <sheetData sheetId="3525" refreshError="1"/>
      <sheetData sheetId="3526">
        <row r="52">
          <cell r="B52" t="str">
            <v>Main Panel</v>
          </cell>
        </row>
      </sheetData>
      <sheetData sheetId="3527">
        <row r="52">
          <cell r="B52" t="str">
            <v>Main Panel</v>
          </cell>
        </row>
      </sheetData>
      <sheetData sheetId="3528">
        <row r="52">
          <cell r="B52" t="str">
            <v>Main Panel</v>
          </cell>
        </row>
      </sheetData>
      <sheetData sheetId="3529">
        <row r="52">
          <cell r="B52" t="str">
            <v>Main Panel</v>
          </cell>
        </row>
      </sheetData>
      <sheetData sheetId="3530">
        <row r="52">
          <cell r="B52" t="str">
            <v>Main Panel</v>
          </cell>
        </row>
      </sheetData>
      <sheetData sheetId="3531">
        <row r="52">
          <cell r="B52" t="str">
            <v>Main Panel</v>
          </cell>
        </row>
      </sheetData>
      <sheetData sheetId="3532">
        <row r="52">
          <cell r="B52" t="str">
            <v>Main Panel</v>
          </cell>
        </row>
      </sheetData>
      <sheetData sheetId="3533">
        <row r="52">
          <cell r="B52" t="str">
            <v>Main Panel</v>
          </cell>
        </row>
      </sheetData>
      <sheetData sheetId="3534">
        <row r="52">
          <cell r="B52" t="str">
            <v>Main Panel</v>
          </cell>
        </row>
      </sheetData>
      <sheetData sheetId="3535">
        <row r="52">
          <cell r="B52" t="str">
            <v>Main Panel</v>
          </cell>
        </row>
      </sheetData>
      <sheetData sheetId="3536">
        <row r="52">
          <cell r="B52" t="str">
            <v>Main Panel</v>
          </cell>
        </row>
      </sheetData>
      <sheetData sheetId="3537">
        <row r="52">
          <cell r="B52" t="str">
            <v>Main Panel</v>
          </cell>
        </row>
      </sheetData>
      <sheetData sheetId="3538">
        <row r="52">
          <cell r="B52" t="str">
            <v>Main Panel</v>
          </cell>
        </row>
      </sheetData>
      <sheetData sheetId="3539">
        <row r="52">
          <cell r="B52" t="str">
            <v>Main Panel</v>
          </cell>
        </row>
      </sheetData>
      <sheetData sheetId="3540">
        <row r="52">
          <cell r="B52" t="str">
            <v>Main Panel</v>
          </cell>
        </row>
      </sheetData>
      <sheetData sheetId="3541">
        <row r="52">
          <cell r="B52" t="str">
            <v>Main Panel</v>
          </cell>
        </row>
      </sheetData>
      <sheetData sheetId="3542">
        <row r="52">
          <cell r="B52" t="str">
            <v>Main Panel</v>
          </cell>
        </row>
      </sheetData>
      <sheetData sheetId="3543">
        <row r="52">
          <cell r="B52" t="str">
            <v>Main Panel</v>
          </cell>
        </row>
      </sheetData>
      <sheetData sheetId="3544">
        <row r="52">
          <cell r="B52" t="str">
            <v>Main Panel</v>
          </cell>
        </row>
      </sheetData>
      <sheetData sheetId="3545">
        <row r="52">
          <cell r="B52" t="str">
            <v>Main Panel</v>
          </cell>
        </row>
      </sheetData>
      <sheetData sheetId="3546">
        <row r="52">
          <cell r="B52" t="str">
            <v>Main Panel</v>
          </cell>
        </row>
      </sheetData>
      <sheetData sheetId="3547">
        <row r="52">
          <cell r="B52" t="str">
            <v>Main Panel</v>
          </cell>
        </row>
      </sheetData>
      <sheetData sheetId="3548">
        <row r="52">
          <cell r="B52" t="str">
            <v>Main Panel</v>
          </cell>
        </row>
      </sheetData>
      <sheetData sheetId="3549">
        <row r="52">
          <cell r="B52" t="str">
            <v>Main Panel</v>
          </cell>
        </row>
      </sheetData>
      <sheetData sheetId="3550">
        <row r="52">
          <cell r="B52" t="str">
            <v>Main Panel</v>
          </cell>
        </row>
      </sheetData>
      <sheetData sheetId="3551">
        <row r="52">
          <cell r="B52" t="str">
            <v>Main Panel</v>
          </cell>
        </row>
      </sheetData>
      <sheetData sheetId="3552">
        <row r="52">
          <cell r="B52" t="str">
            <v>Main Panel</v>
          </cell>
        </row>
      </sheetData>
      <sheetData sheetId="3553">
        <row r="52">
          <cell r="B52" t="str">
            <v>Main Panel</v>
          </cell>
        </row>
      </sheetData>
      <sheetData sheetId="3554">
        <row r="52">
          <cell r="B52" t="str">
            <v>Main Panel</v>
          </cell>
        </row>
      </sheetData>
      <sheetData sheetId="3555">
        <row r="52">
          <cell r="B52" t="str">
            <v>Main Panel</v>
          </cell>
        </row>
      </sheetData>
      <sheetData sheetId="3556">
        <row r="52">
          <cell r="B52" t="str">
            <v>Main Panel</v>
          </cell>
        </row>
      </sheetData>
      <sheetData sheetId="3557">
        <row r="52">
          <cell r="B52" t="str">
            <v>Main Panel</v>
          </cell>
        </row>
      </sheetData>
      <sheetData sheetId="3558">
        <row r="52">
          <cell r="B52" t="str">
            <v>Main Panel</v>
          </cell>
        </row>
      </sheetData>
      <sheetData sheetId="3559">
        <row r="52">
          <cell r="B52" t="str">
            <v>Main Panel</v>
          </cell>
        </row>
      </sheetData>
      <sheetData sheetId="3560">
        <row r="52">
          <cell r="B52" t="str">
            <v>Main Panel</v>
          </cell>
        </row>
      </sheetData>
      <sheetData sheetId="3561">
        <row r="52">
          <cell r="B52" t="str">
            <v>Main Panel</v>
          </cell>
        </row>
      </sheetData>
      <sheetData sheetId="3562">
        <row r="52">
          <cell r="B52" t="str">
            <v>Main Panel</v>
          </cell>
        </row>
      </sheetData>
      <sheetData sheetId="3563">
        <row r="52">
          <cell r="B52" t="str">
            <v>Main Panel</v>
          </cell>
        </row>
      </sheetData>
      <sheetData sheetId="3564">
        <row r="52">
          <cell r="B52" t="str">
            <v>Main Panel</v>
          </cell>
        </row>
      </sheetData>
      <sheetData sheetId="3565">
        <row r="52">
          <cell r="B52" t="str">
            <v>Main Panel</v>
          </cell>
        </row>
      </sheetData>
      <sheetData sheetId="3566">
        <row r="52">
          <cell r="B52" t="str">
            <v>Main Panel</v>
          </cell>
        </row>
      </sheetData>
      <sheetData sheetId="3567">
        <row r="52">
          <cell r="B52" t="str">
            <v>Main Panel</v>
          </cell>
        </row>
      </sheetData>
      <sheetData sheetId="3568">
        <row r="52">
          <cell r="B52" t="str">
            <v>Main Panel</v>
          </cell>
        </row>
      </sheetData>
      <sheetData sheetId="3569">
        <row r="52">
          <cell r="B52" t="str">
            <v>Main Panel</v>
          </cell>
        </row>
      </sheetData>
      <sheetData sheetId="3570">
        <row r="52">
          <cell r="B52" t="str">
            <v>Main Panel</v>
          </cell>
        </row>
      </sheetData>
      <sheetData sheetId="3571">
        <row r="52">
          <cell r="B52" t="str">
            <v>Main Panel</v>
          </cell>
        </row>
      </sheetData>
      <sheetData sheetId="3572">
        <row r="52">
          <cell r="B52" t="str">
            <v>Main Panel</v>
          </cell>
        </row>
      </sheetData>
      <sheetData sheetId="3573">
        <row r="52">
          <cell r="B52" t="str">
            <v>Main Panel</v>
          </cell>
        </row>
      </sheetData>
      <sheetData sheetId="3574">
        <row r="52">
          <cell r="B52" t="str">
            <v>Main Panel</v>
          </cell>
        </row>
      </sheetData>
      <sheetData sheetId="3575">
        <row r="52">
          <cell r="B52" t="str">
            <v>Main Panel</v>
          </cell>
        </row>
      </sheetData>
      <sheetData sheetId="3576">
        <row r="52">
          <cell r="B52" t="str">
            <v>Main Panel</v>
          </cell>
        </row>
      </sheetData>
      <sheetData sheetId="3577">
        <row r="52">
          <cell r="B52" t="str">
            <v>Main Panel</v>
          </cell>
        </row>
      </sheetData>
      <sheetData sheetId="3578">
        <row r="52">
          <cell r="B52" t="str">
            <v>Main Panel</v>
          </cell>
        </row>
      </sheetData>
      <sheetData sheetId="3579">
        <row r="52">
          <cell r="B52" t="str">
            <v>Main Panel</v>
          </cell>
        </row>
      </sheetData>
      <sheetData sheetId="3580">
        <row r="52">
          <cell r="B52" t="str">
            <v>Main Panel</v>
          </cell>
        </row>
      </sheetData>
      <sheetData sheetId="3581">
        <row r="52">
          <cell r="B52" t="str">
            <v>Main Panel</v>
          </cell>
        </row>
      </sheetData>
      <sheetData sheetId="3582">
        <row r="52">
          <cell r="B52" t="str">
            <v>Main Panel</v>
          </cell>
        </row>
      </sheetData>
      <sheetData sheetId="3583">
        <row r="52">
          <cell r="B52" t="str">
            <v>Main Panel</v>
          </cell>
        </row>
      </sheetData>
      <sheetData sheetId="3584">
        <row r="52">
          <cell r="B52" t="str">
            <v>Main Panel</v>
          </cell>
        </row>
      </sheetData>
      <sheetData sheetId="3585">
        <row r="52">
          <cell r="B52" t="str">
            <v>Main Panel</v>
          </cell>
        </row>
      </sheetData>
      <sheetData sheetId="3586">
        <row r="52">
          <cell r="B52" t="str">
            <v>Main Panel</v>
          </cell>
        </row>
      </sheetData>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sheetData sheetId="3773">
        <row r="52">
          <cell r="B52" t="str">
            <v>Main Panel</v>
          </cell>
        </row>
      </sheetData>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ow r="52">
          <cell r="B52" t="str">
            <v>Main Panel</v>
          </cell>
        </row>
      </sheetData>
      <sheetData sheetId="3808">
        <row r="52">
          <cell r="B52" t="str">
            <v>Main Panel</v>
          </cell>
        </row>
      </sheetData>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ow r="52">
          <cell r="B52" t="str">
            <v>Main Panel</v>
          </cell>
        </row>
      </sheetData>
      <sheetData sheetId="3816">
        <row r="52">
          <cell r="B52" t="str">
            <v>Main Panel</v>
          </cell>
        </row>
      </sheetData>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ow r="52">
          <cell r="B52" t="str">
            <v>Main Panel</v>
          </cell>
        </row>
      </sheetData>
      <sheetData sheetId="3929">
        <row r="52">
          <cell r="B52" t="str">
            <v>Main Panel</v>
          </cell>
        </row>
      </sheetData>
      <sheetData sheetId="3930">
        <row r="52">
          <cell r="B52" t="str">
            <v>Main Panel</v>
          </cell>
        </row>
      </sheetData>
      <sheetData sheetId="3931">
        <row r="52">
          <cell r="B52" t="str">
            <v>Main Panel</v>
          </cell>
        </row>
      </sheetData>
      <sheetData sheetId="3932">
        <row r="52">
          <cell r="B52" t="str">
            <v>Main Panel</v>
          </cell>
        </row>
      </sheetData>
      <sheetData sheetId="3933">
        <row r="52">
          <cell r="B52" t="str">
            <v>Main Panel</v>
          </cell>
        </row>
      </sheetData>
      <sheetData sheetId="3934">
        <row r="52">
          <cell r="B52" t="str">
            <v>Main Panel</v>
          </cell>
        </row>
      </sheetData>
      <sheetData sheetId="3935">
        <row r="52">
          <cell r="B52" t="str">
            <v>Main Panel</v>
          </cell>
        </row>
      </sheetData>
      <sheetData sheetId="3936">
        <row r="52">
          <cell r="B52" t="str">
            <v>Main Panel</v>
          </cell>
        </row>
      </sheetData>
      <sheetData sheetId="3937">
        <row r="52">
          <cell r="B52" t="str">
            <v>Main Panel</v>
          </cell>
        </row>
      </sheetData>
      <sheetData sheetId="3938">
        <row r="52">
          <cell r="B52" t="str">
            <v>Main Panel</v>
          </cell>
        </row>
      </sheetData>
      <sheetData sheetId="3939">
        <row r="52">
          <cell r="B52" t="str">
            <v>Main Panel</v>
          </cell>
        </row>
      </sheetData>
      <sheetData sheetId="3940">
        <row r="52">
          <cell r="B52" t="str">
            <v>Main Panel</v>
          </cell>
        </row>
      </sheetData>
      <sheetData sheetId="3941">
        <row r="52">
          <cell r="B52" t="str">
            <v>Main Panel</v>
          </cell>
        </row>
      </sheetData>
      <sheetData sheetId="3942">
        <row r="52">
          <cell r="B52" t="str">
            <v>Main Panel</v>
          </cell>
        </row>
      </sheetData>
      <sheetData sheetId="3943">
        <row r="52">
          <cell r="B52" t="str">
            <v>Main Panel</v>
          </cell>
        </row>
      </sheetData>
      <sheetData sheetId="3944">
        <row r="52">
          <cell r="B52" t="str">
            <v>Main Panel</v>
          </cell>
        </row>
      </sheetData>
      <sheetData sheetId="3945">
        <row r="52">
          <cell r="B52" t="str">
            <v>Main Panel</v>
          </cell>
        </row>
      </sheetData>
      <sheetData sheetId="3946">
        <row r="52">
          <cell r="B52" t="str">
            <v>Main Panel</v>
          </cell>
        </row>
      </sheetData>
      <sheetData sheetId="3947">
        <row r="52">
          <cell r="B52" t="str">
            <v>Main Panel</v>
          </cell>
        </row>
      </sheetData>
      <sheetData sheetId="3948">
        <row r="52">
          <cell r="B52" t="str">
            <v>Main Panel</v>
          </cell>
        </row>
      </sheetData>
      <sheetData sheetId="3949">
        <row r="52">
          <cell r="B52" t="str">
            <v>Main Panel</v>
          </cell>
        </row>
      </sheetData>
      <sheetData sheetId="3950">
        <row r="52">
          <cell r="B52" t="str">
            <v>Main Panel</v>
          </cell>
        </row>
      </sheetData>
      <sheetData sheetId="3951">
        <row r="52">
          <cell r="B52" t="str">
            <v>Main Panel</v>
          </cell>
        </row>
      </sheetData>
      <sheetData sheetId="3952">
        <row r="52">
          <cell r="B52" t="str">
            <v>Main Panel</v>
          </cell>
        </row>
      </sheetData>
      <sheetData sheetId="3953">
        <row r="52">
          <cell r="B52" t="str">
            <v>Main Panel</v>
          </cell>
        </row>
      </sheetData>
      <sheetData sheetId="3954">
        <row r="52">
          <cell r="B52" t="str">
            <v>Main Panel</v>
          </cell>
        </row>
      </sheetData>
      <sheetData sheetId="3955">
        <row r="52">
          <cell r="B52" t="str">
            <v>Main Panel</v>
          </cell>
        </row>
      </sheetData>
      <sheetData sheetId="3956">
        <row r="52">
          <cell r="B52" t="str">
            <v>Main Panel</v>
          </cell>
        </row>
      </sheetData>
      <sheetData sheetId="3957">
        <row r="52">
          <cell r="B52" t="str">
            <v>Main Panel</v>
          </cell>
        </row>
      </sheetData>
      <sheetData sheetId="3958">
        <row r="52">
          <cell r="B52" t="str">
            <v>Main Panel</v>
          </cell>
        </row>
      </sheetData>
      <sheetData sheetId="3959">
        <row r="52">
          <cell r="B52" t="str">
            <v>Main Panel</v>
          </cell>
        </row>
      </sheetData>
      <sheetData sheetId="3960">
        <row r="52">
          <cell r="B52" t="str">
            <v>Main Panel</v>
          </cell>
        </row>
      </sheetData>
      <sheetData sheetId="3961">
        <row r="52">
          <cell r="B52" t="str">
            <v>Main Panel</v>
          </cell>
        </row>
      </sheetData>
      <sheetData sheetId="3962">
        <row r="52">
          <cell r="B52" t="str">
            <v>Main Panel</v>
          </cell>
        </row>
      </sheetData>
      <sheetData sheetId="3963">
        <row r="52">
          <cell r="B52" t="str">
            <v>Main Panel</v>
          </cell>
        </row>
      </sheetData>
      <sheetData sheetId="3964">
        <row r="52">
          <cell r="B52" t="str">
            <v>Main Panel</v>
          </cell>
        </row>
      </sheetData>
      <sheetData sheetId="3965">
        <row r="52">
          <cell r="B52" t="str">
            <v>Main Panel</v>
          </cell>
        </row>
      </sheetData>
      <sheetData sheetId="3966">
        <row r="52">
          <cell r="B52" t="str">
            <v>Main Panel</v>
          </cell>
        </row>
      </sheetData>
      <sheetData sheetId="3967">
        <row r="52">
          <cell r="B52" t="str">
            <v>Main Panel</v>
          </cell>
        </row>
      </sheetData>
      <sheetData sheetId="3968">
        <row r="52">
          <cell r="B52" t="str">
            <v>Main Panel</v>
          </cell>
        </row>
      </sheetData>
      <sheetData sheetId="3969">
        <row r="52">
          <cell r="B52" t="str">
            <v>Main Panel</v>
          </cell>
        </row>
      </sheetData>
      <sheetData sheetId="3970">
        <row r="52">
          <cell r="B52" t="str">
            <v>Main Panel</v>
          </cell>
        </row>
      </sheetData>
      <sheetData sheetId="3971">
        <row r="52">
          <cell r="B52" t="str">
            <v>Main Panel</v>
          </cell>
        </row>
      </sheetData>
      <sheetData sheetId="3972">
        <row r="52">
          <cell r="B52" t="str">
            <v>Main Panel</v>
          </cell>
        </row>
      </sheetData>
      <sheetData sheetId="3973">
        <row r="52">
          <cell r="B52" t="str">
            <v>Main Panel</v>
          </cell>
        </row>
      </sheetData>
      <sheetData sheetId="3974">
        <row r="52">
          <cell r="B52" t="str">
            <v>Main Panel</v>
          </cell>
        </row>
      </sheetData>
      <sheetData sheetId="3975">
        <row r="52">
          <cell r="B52" t="str">
            <v>Main Panel</v>
          </cell>
        </row>
      </sheetData>
      <sheetData sheetId="3976">
        <row r="52">
          <cell r="B52" t="str">
            <v>Main Panel</v>
          </cell>
        </row>
      </sheetData>
      <sheetData sheetId="3977">
        <row r="52">
          <cell r="B52" t="str">
            <v>Main Panel</v>
          </cell>
        </row>
      </sheetData>
      <sheetData sheetId="3978">
        <row r="52">
          <cell r="B52" t="str">
            <v>Main Panel</v>
          </cell>
        </row>
      </sheetData>
      <sheetData sheetId="3979">
        <row r="52">
          <cell r="B52" t="str">
            <v>Main Panel</v>
          </cell>
        </row>
      </sheetData>
      <sheetData sheetId="3980">
        <row r="52">
          <cell r="B52" t="str">
            <v>Main Panel</v>
          </cell>
        </row>
      </sheetData>
      <sheetData sheetId="3981">
        <row r="52">
          <cell r="B52" t="str">
            <v>Main Panel</v>
          </cell>
        </row>
      </sheetData>
      <sheetData sheetId="3982">
        <row r="52">
          <cell r="B52" t="str">
            <v>Main Panel</v>
          </cell>
        </row>
      </sheetData>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ow r="52">
          <cell r="B52" t="str">
            <v>Main Panel</v>
          </cell>
        </row>
      </sheetData>
      <sheetData sheetId="4063">
        <row r="52">
          <cell r="B52" t="str">
            <v>Main Panel</v>
          </cell>
        </row>
      </sheetData>
      <sheetData sheetId="4064">
        <row r="52">
          <cell r="B52" t="str">
            <v>Main Panel</v>
          </cell>
        </row>
      </sheetData>
      <sheetData sheetId="4065">
        <row r="52">
          <cell r="B52" t="str">
            <v>Main Panel</v>
          </cell>
        </row>
      </sheetData>
      <sheetData sheetId="4066">
        <row r="52">
          <cell r="B52" t="str">
            <v>Main Panel</v>
          </cell>
        </row>
      </sheetData>
      <sheetData sheetId="4067">
        <row r="52">
          <cell r="B52" t="str">
            <v>Main Panel</v>
          </cell>
        </row>
      </sheetData>
      <sheetData sheetId="4068">
        <row r="52">
          <cell r="B52" t="str">
            <v>Main Panel</v>
          </cell>
        </row>
      </sheetData>
      <sheetData sheetId="4069">
        <row r="52">
          <cell r="B52" t="str">
            <v>Main Panel</v>
          </cell>
        </row>
      </sheetData>
      <sheetData sheetId="4070">
        <row r="52">
          <cell r="B52" t="str">
            <v>Main Panel</v>
          </cell>
        </row>
      </sheetData>
      <sheetData sheetId="4071">
        <row r="52">
          <cell r="B52" t="str">
            <v>Main Panel</v>
          </cell>
        </row>
      </sheetData>
      <sheetData sheetId="4072">
        <row r="52">
          <cell r="B52" t="str">
            <v>Main Panel</v>
          </cell>
        </row>
      </sheetData>
      <sheetData sheetId="4073">
        <row r="52">
          <cell r="B52" t="str">
            <v>Main Panel</v>
          </cell>
        </row>
      </sheetData>
      <sheetData sheetId="4074">
        <row r="52">
          <cell r="B52" t="str">
            <v>Main Panel</v>
          </cell>
        </row>
      </sheetData>
      <sheetData sheetId="4075">
        <row r="52">
          <cell r="B52" t="str">
            <v>Main Panel</v>
          </cell>
        </row>
      </sheetData>
      <sheetData sheetId="4076">
        <row r="52">
          <cell r="B52" t="str">
            <v>Main Panel</v>
          </cell>
        </row>
      </sheetData>
      <sheetData sheetId="4077">
        <row r="52">
          <cell r="B52" t="str">
            <v>Main Panel</v>
          </cell>
        </row>
      </sheetData>
      <sheetData sheetId="4078">
        <row r="52">
          <cell r="B52" t="str">
            <v>Main Panel</v>
          </cell>
        </row>
      </sheetData>
      <sheetData sheetId="4079">
        <row r="52">
          <cell r="B52" t="str">
            <v>Main Panel</v>
          </cell>
        </row>
      </sheetData>
      <sheetData sheetId="4080">
        <row r="52">
          <cell r="B52" t="str">
            <v>Main Panel</v>
          </cell>
        </row>
      </sheetData>
      <sheetData sheetId="4081">
        <row r="52">
          <cell r="B52" t="str">
            <v>Main Panel</v>
          </cell>
        </row>
      </sheetData>
      <sheetData sheetId="4082">
        <row r="52">
          <cell r="B52" t="str">
            <v>Main Panel</v>
          </cell>
        </row>
      </sheetData>
      <sheetData sheetId="4083">
        <row r="52">
          <cell r="B52" t="str">
            <v>Main Panel</v>
          </cell>
        </row>
      </sheetData>
      <sheetData sheetId="4084">
        <row r="52">
          <cell r="B52" t="str">
            <v>Main Panel</v>
          </cell>
        </row>
      </sheetData>
      <sheetData sheetId="4085">
        <row r="52">
          <cell r="B52" t="str">
            <v>Main Panel</v>
          </cell>
        </row>
      </sheetData>
      <sheetData sheetId="4086">
        <row r="52">
          <cell r="B52" t="str">
            <v>Main Panel</v>
          </cell>
        </row>
      </sheetData>
      <sheetData sheetId="4087">
        <row r="52">
          <cell r="B52" t="str">
            <v>Main Panel</v>
          </cell>
        </row>
      </sheetData>
      <sheetData sheetId="4088">
        <row r="52">
          <cell r="B52" t="str">
            <v>Main Panel</v>
          </cell>
        </row>
      </sheetData>
      <sheetData sheetId="4089">
        <row r="52">
          <cell r="B52" t="str">
            <v>Main Panel</v>
          </cell>
        </row>
      </sheetData>
      <sheetData sheetId="4090">
        <row r="52">
          <cell r="B52" t="str">
            <v>Main Panel</v>
          </cell>
        </row>
      </sheetData>
      <sheetData sheetId="4091">
        <row r="52">
          <cell r="B52" t="str">
            <v>Main Panel</v>
          </cell>
        </row>
      </sheetData>
      <sheetData sheetId="4092">
        <row r="52">
          <cell r="B52" t="str">
            <v>Main Panel</v>
          </cell>
        </row>
      </sheetData>
      <sheetData sheetId="4093">
        <row r="52">
          <cell r="B52" t="str">
            <v>Main Panel</v>
          </cell>
        </row>
      </sheetData>
      <sheetData sheetId="4094">
        <row r="52">
          <cell r="B52" t="str">
            <v>Main Panel</v>
          </cell>
        </row>
      </sheetData>
      <sheetData sheetId="4095">
        <row r="52">
          <cell r="B52" t="str">
            <v>Main Panel</v>
          </cell>
        </row>
      </sheetData>
      <sheetData sheetId="4096">
        <row r="52">
          <cell r="B52" t="str">
            <v>Main Panel</v>
          </cell>
        </row>
      </sheetData>
      <sheetData sheetId="4097" refreshError="1"/>
      <sheetData sheetId="4098">
        <row r="52">
          <cell r="B52" t="str">
            <v>Main Panel</v>
          </cell>
        </row>
      </sheetData>
      <sheetData sheetId="4099">
        <row r="52">
          <cell r="B52" t="str">
            <v>Main Panel</v>
          </cell>
        </row>
      </sheetData>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sheetData sheetId="4136" refreshError="1"/>
      <sheetData sheetId="4137" refreshError="1"/>
      <sheetData sheetId="4138" refreshError="1"/>
      <sheetData sheetId="4139" refreshError="1"/>
      <sheetData sheetId="4140">
        <row r="52">
          <cell r="B52" t="str">
            <v>Main Panel</v>
          </cell>
        </row>
      </sheetData>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ow r="52">
          <cell r="B52" t="str">
            <v>Main Panel</v>
          </cell>
        </row>
      </sheetData>
      <sheetData sheetId="4151">
        <row r="52">
          <cell r="B52" t="str">
            <v>Main Panel</v>
          </cell>
        </row>
      </sheetData>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ow r="52">
          <cell r="B52" t="str">
            <v>Main Panel</v>
          </cell>
        </row>
      </sheetData>
      <sheetData sheetId="4178">
        <row r="52">
          <cell r="B52" t="str">
            <v>Main Panel</v>
          </cell>
        </row>
      </sheetData>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ow r="52">
          <cell r="B52" t="str">
            <v>Main Panel</v>
          </cell>
        </row>
      </sheetData>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ow r="52">
          <cell r="B52" t="str">
            <v>Main Panel</v>
          </cell>
        </row>
      </sheetData>
      <sheetData sheetId="4220">
        <row r="52">
          <cell r="B52" t="str">
            <v>Main Panel</v>
          </cell>
        </row>
      </sheetData>
      <sheetData sheetId="4221">
        <row r="52">
          <cell r="B52" t="str">
            <v>Main Panel</v>
          </cell>
        </row>
      </sheetData>
      <sheetData sheetId="4222">
        <row r="52">
          <cell r="B52" t="str">
            <v>Main Panel</v>
          </cell>
        </row>
      </sheetData>
      <sheetData sheetId="4223">
        <row r="52">
          <cell r="B52" t="str">
            <v>Main Panel</v>
          </cell>
        </row>
      </sheetData>
      <sheetData sheetId="4224">
        <row r="52">
          <cell r="B52" t="str">
            <v>Main Panel</v>
          </cell>
        </row>
      </sheetData>
      <sheetData sheetId="4225">
        <row r="52">
          <cell r="B52" t="str">
            <v>Main Panel</v>
          </cell>
        </row>
      </sheetData>
      <sheetData sheetId="4226">
        <row r="52">
          <cell r="B52" t="str">
            <v>Main Panel</v>
          </cell>
        </row>
      </sheetData>
      <sheetData sheetId="4227">
        <row r="52">
          <cell r="B52" t="str">
            <v>Main Panel</v>
          </cell>
        </row>
      </sheetData>
      <sheetData sheetId="4228">
        <row r="52">
          <cell r="B52" t="str">
            <v>Main Panel</v>
          </cell>
        </row>
      </sheetData>
      <sheetData sheetId="4229">
        <row r="52">
          <cell r="B52" t="str">
            <v>Main Panel</v>
          </cell>
        </row>
      </sheetData>
      <sheetData sheetId="4230">
        <row r="52">
          <cell r="B52" t="str">
            <v>Main Panel</v>
          </cell>
        </row>
      </sheetData>
      <sheetData sheetId="4231">
        <row r="52">
          <cell r="B52" t="str">
            <v>Main Panel</v>
          </cell>
        </row>
      </sheetData>
      <sheetData sheetId="4232">
        <row r="52">
          <cell r="B52" t="str">
            <v>Main Panel</v>
          </cell>
        </row>
      </sheetData>
      <sheetData sheetId="4233">
        <row r="52">
          <cell r="B52" t="str">
            <v>Main Panel</v>
          </cell>
        </row>
      </sheetData>
      <sheetData sheetId="4234">
        <row r="52">
          <cell r="B52" t="str">
            <v>Main Panel</v>
          </cell>
        </row>
      </sheetData>
      <sheetData sheetId="4235">
        <row r="52">
          <cell r="B52" t="str">
            <v>Main Panel</v>
          </cell>
        </row>
      </sheetData>
      <sheetData sheetId="4236">
        <row r="52">
          <cell r="B52" t="str">
            <v>Main Panel</v>
          </cell>
        </row>
      </sheetData>
      <sheetData sheetId="4237">
        <row r="52">
          <cell r="B52" t="str">
            <v>Main Panel</v>
          </cell>
        </row>
      </sheetData>
      <sheetData sheetId="4238">
        <row r="52">
          <cell r="B52" t="str">
            <v>Main Panel</v>
          </cell>
        </row>
      </sheetData>
      <sheetData sheetId="4239">
        <row r="52">
          <cell r="B52" t="str">
            <v>Main Panel</v>
          </cell>
        </row>
      </sheetData>
      <sheetData sheetId="4240">
        <row r="52">
          <cell r="B52" t="str">
            <v>Main Panel</v>
          </cell>
        </row>
      </sheetData>
      <sheetData sheetId="4241">
        <row r="52">
          <cell r="B52" t="str">
            <v>Main Panel</v>
          </cell>
        </row>
      </sheetData>
      <sheetData sheetId="4242">
        <row r="52">
          <cell r="B52" t="str">
            <v>Main Panel</v>
          </cell>
        </row>
      </sheetData>
      <sheetData sheetId="4243">
        <row r="52">
          <cell r="B52" t="str">
            <v>Main Panel</v>
          </cell>
        </row>
      </sheetData>
      <sheetData sheetId="4244">
        <row r="52">
          <cell r="B52" t="str">
            <v>Main Panel</v>
          </cell>
        </row>
      </sheetData>
      <sheetData sheetId="4245">
        <row r="52">
          <cell r="B52" t="str">
            <v>Main Panel</v>
          </cell>
        </row>
      </sheetData>
      <sheetData sheetId="4246">
        <row r="52">
          <cell r="B52" t="str">
            <v>Main Panel</v>
          </cell>
        </row>
      </sheetData>
      <sheetData sheetId="4247">
        <row r="52">
          <cell r="B52" t="str">
            <v>Main Panel</v>
          </cell>
        </row>
      </sheetData>
      <sheetData sheetId="4248" refreshError="1"/>
      <sheetData sheetId="4249">
        <row r="52">
          <cell r="B52" t="str">
            <v>Main Panel</v>
          </cell>
        </row>
      </sheetData>
      <sheetData sheetId="4250" refreshError="1"/>
      <sheetData sheetId="4251">
        <row r="52">
          <cell r="B52" t="str">
            <v>Main Panel</v>
          </cell>
        </row>
      </sheetData>
      <sheetData sheetId="4252">
        <row r="52">
          <cell r="B52" t="str">
            <v>Main Panel</v>
          </cell>
        </row>
      </sheetData>
      <sheetData sheetId="4253">
        <row r="52">
          <cell r="B52" t="str">
            <v>Main Panel</v>
          </cell>
        </row>
      </sheetData>
      <sheetData sheetId="4254">
        <row r="52">
          <cell r="B52" t="str">
            <v>Main Panel</v>
          </cell>
        </row>
      </sheetData>
      <sheetData sheetId="4255">
        <row r="52">
          <cell r="B52" t="str">
            <v>Main Panel</v>
          </cell>
        </row>
      </sheetData>
      <sheetData sheetId="4256">
        <row r="52">
          <cell r="B52" t="str">
            <v>Main Panel</v>
          </cell>
        </row>
      </sheetData>
      <sheetData sheetId="4257">
        <row r="52">
          <cell r="B52" t="str">
            <v>Main Panel</v>
          </cell>
        </row>
      </sheetData>
      <sheetData sheetId="4258" refreshError="1"/>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ow r="52">
          <cell r="B52" t="str">
            <v>Main Panel</v>
          </cell>
        </row>
      </sheetData>
      <sheetData sheetId="4340">
        <row r="52">
          <cell r="B52" t="str">
            <v>Main Panel</v>
          </cell>
        </row>
      </sheetData>
      <sheetData sheetId="4341">
        <row r="52">
          <cell r="B52" t="str">
            <v>Main Panel</v>
          </cell>
        </row>
      </sheetData>
      <sheetData sheetId="4342" refreshError="1"/>
      <sheetData sheetId="4343" refreshError="1"/>
      <sheetData sheetId="4344" refreshError="1"/>
      <sheetData sheetId="4345" refreshError="1"/>
      <sheetData sheetId="4346">
        <row r="52">
          <cell r="B52" t="str">
            <v>Main Panel</v>
          </cell>
        </row>
      </sheetData>
      <sheetData sheetId="4347">
        <row r="52">
          <cell r="B52" t="str">
            <v>Main Panel</v>
          </cell>
        </row>
      </sheetData>
      <sheetData sheetId="4348">
        <row r="52">
          <cell r="B52" t="str">
            <v>Main Panel</v>
          </cell>
        </row>
      </sheetData>
      <sheetData sheetId="4349">
        <row r="52">
          <cell r="B52" t="str">
            <v>Main Panel</v>
          </cell>
        </row>
      </sheetData>
      <sheetData sheetId="4350" refreshError="1"/>
      <sheetData sheetId="4351">
        <row r="52">
          <cell r="B52" t="str">
            <v>Main Panel</v>
          </cell>
        </row>
      </sheetData>
      <sheetData sheetId="4352">
        <row r="52">
          <cell r="B52" t="str">
            <v>Main Panel</v>
          </cell>
        </row>
      </sheetData>
      <sheetData sheetId="4353">
        <row r="52">
          <cell r="B52" t="str">
            <v>Main Panel</v>
          </cell>
        </row>
      </sheetData>
      <sheetData sheetId="4354">
        <row r="52">
          <cell r="B52" t="str">
            <v>Main Panel</v>
          </cell>
        </row>
      </sheetData>
      <sheetData sheetId="4355">
        <row r="52">
          <cell r="B52" t="str">
            <v>Main Panel</v>
          </cell>
        </row>
      </sheetData>
      <sheetData sheetId="4356">
        <row r="52">
          <cell r="B52" t="str">
            <v>Main Panel</v>
          </cell>
        </row>
      </sheetData>
      <sheetData sheetId="4357">
        <row r="52">
          <cell r="B52" t="str">
            <v>Main Panel</v>
          </cell>
        </row>
      </sheetData>
      <sheetData sheetId="4358">
        <row r="52">
          <cell r="B52" t="str">
            <v>Main Panel</v>
          </cell>
        </row>
      </sheetData>
      <sheetData sheetId="4359">
        <row r="52">
          <cell r="B52" t="str">
            <v>Main Panel</v>
          </cell>
        </row>
      </sheetData>
      <sheetData sheetId="4360">
        <row r="52">
          <cell r="B52" t="str">
            <v>Main Panel</v>
          </cell>
        </row>
      </sheetData>
      <sheetData sheetId="4361">
        <row r="52">
          <cell r="B52" t="str">
            <v>Main Panel</v>
          </cell>
        </row>
      </sheetData>
      <sheetData sheetId="4362">
        <row r="52">
          <cell r="B52" t="str">
            <v>Main Panel</v>
          </cell>
        </row>
      </sheetData>
      <sheetData sheetId="4363">
        <row r="52">
          <cell r="B52" t="str">
            <v>Main Panel</v>
          </cell>
        </row>
      </sheetData>
      <sheetData sheetId="4364">
        <row r="52">
          <cell r="B52" t="str">
            <v>Main Panel</v>
          </cell>
        </row>
      </sheetData>
      <sheetData sheetId="4365">
        <row r="52">
          <cell r="B52" t="str">
            <v>Main Panel</v>
          </cell>
        </row>
      </sheetData>
      <sheetData sheetId="4366">
        <row r="52">
          <cell r="B52" t="str">
            <v>Main Panel</v>
          </cell>
        </row>
      </sheetData>
      <sheetData sheetId="4367">
        <row r="52">
          <cell r="B52" t="str">
            <v>Main Panel</v>
          </cell>
        </row>
      </sheetData>
      <sheetData sheetId="4368">
        <row r="52">
          <cell r="B52" t="str">
            <v>Main Panel</v>
          </cell>
        </row>
      </sheetData>
      <sheetData sheetId="4369">
        <row r="52">
          <cell r="B52" t="str">
            <v>Main Panel</v>
          </cell>
        </row>
      </sheetData>
      <sheetData sheetId="4370">
        <row r="52">
          <cell r="B52" t="str">
            <v>Main Panel</v>
          </cell>
        </row>
      </sheetData>
      <sheetData sheetId="4371" refreshError="1"/>
      <sheetData sheetId="4372" refreshError="1"/>
      <sheetData sheetId="4373" refreshError="1"/>
      <sheetData sheetId="4374" refreshError="1"/>
      <sheetData sheetId="4375" refreshError="1"/>
      <sheetData sheetId="4376" refreshError="1"/>
      <sheetData sheetId="4377" refreshError="1"/>
      <sheetData sheetId="4378" refreshError="1"/>
      <sheetData sheetId="4379" refreshError="1"/>
      <sheetData sheetId="4380" refreshError="1"/>
      <sheetData sheetId="4381" refreshError="1"/>
      <sheetData sheetId="4382" refreshError="1"/>
      <sheetData sheetId="4383" refreshError="1"/>
      <sheetData sheetId="4384" refreshError="1"/>
      <sheetData sheetId="4385">
        <row r="52">
          <cell r="B52" t="str">
            <v>Main Panel</v>
          </cell>
        </row>
      </sheetData>
      <sheetData sheetId="4386">
        <row r="52">
          <cell r="B52" t="str">
            <v>Main Panel</v>
          </cell>
        </row>
      </sheetData>
      <sheetData sheetId="4387">
        <row r="52">
          <cell r="B52" t="str">
            <v>Main Panel</v>
          </cell>
        </row>
      </sheetData>
      <sheetData sheetId="4388" refreshError="1"/>
      <sheetData sheetId="4389" refreshError="1"/>
      <sheetData sheetId="4390" refreshError="1"/>
      <sheetData sheetId="4391" refreshError="1"/>
      <sheetData sheetId="4392" refreshError="1"/>
      <sheetData sheetId="4393" refreshError="1"/>
      <sheetData sheetId="4394" refreshError="1"/>
      <sheetData sheetId="4395" refreshError="1"/>
      <sheetData sheetId="4396" refreshError="1"/>
      <sheetData sheetId="4397" refreshError="1"/>
      <sheetData sheetId="4398" refreshError="1"/>
      <sheetData sheetId="4399" refreshError="1"/>
      <sheetData sheetId="4400" refreshError="1"/>
      <sheetData sheetId="4401" refreshError="1"/>
      <sheetData sheetId="4402" refreshError="1"/>
      <sheetData sheetId="4403">
        <row r="52">
          <cell r="B52" t="str">
            <v>Main Panel</v>
          </cell>
        </row>
      </sheetData>
      <sheetData sheetId="4404">
        <row r="52">
          <cell r="B52" t="str">
            <v>Main Panel</v>
          </cell>
        </row>
      </sheetData>
      <sheetData sheetId="4405" refreshError="1"/>
      <sheetData sheetId="4406">
        <row r="52">
          <cell r="B52" t="str">
            <v>Main Panel</v>
          </cell>
        </row>
      </sheetData>
      <sheetData sheetId="4407">
        <row r="52">
          <cell r="B52" t="str">
            <v>Main Panel</v>
          </cell>
        </row>
      </sheetData>
      <sheetData sheetId="4408" refreshError="1"/>
      <sheetData sheetId="4409">
        <row r="52">
          <cell r="B52" t="str">
            <v>Main Panel</v>
          </cell>
        </row>
      </sheetData>
      <sheetData sheetId="4410" refreshError="1"/>
      <sheetData sheetId="4411" refreshError="1"/>
      <sheetData sheetId="4412" refreshError="1"/>
      <sheetData sheetId="4413" refreshError="1"/>
      <sheetData sheetId="4414" refreshError="1"/>
      <sheetData sheetId="4415" refreshError="1"/>
      <sheetData sheetId="4416" refreshError="1"/>
      <sheetData sheetId="4417" refreshError="1"/>
      <sheetData sheetId="4418" refreshError="1"/>
      <sheetData sheetId="4419" refreshError="1"/>
      <sheetData sheetId="4420" refreshError="1"/>
      <sheetData sheetId="4421" refreshError="1"/>
      <sheetData sheetId="4422" refreshError="1"/>
      <sheetData sheetId="4423" refreshError="1"/>
      <sheetData sheetId="4424" refreshError="1"/>
      <sheetData sheetId="4425" refreshError="1"/>
      <sheetData sheetId="4426" refreshError="1"/>
      <sheetData sheetId="4427" refreshError="1"/>
      <sheetData sheetId="4428">
        <row r="52">
          <cell r="B52" t="str">
            <v>Main Panel</v>
          </cell>
        </row>
      </sheetData>
      <sheetData sheetId="4429">
        <row r="52">
          <cell r="B52" t="str">
            <v>Main Panel</v>
          </cell>
        </row>
      </sheetData>
      <sheetData sheetId="4430" refreshError="1"/>
      <sheetData sheetId="4431">
        <row r="52">
          <cell r="B52" t="str">
            <v>Main Panel</v>
          </cell>
        </row>
      </sheetData>
      <sheetData sheetId="4432">
        <row r="52">
          <cell r="B52" t="str">
            <v>Main Panel</v>
          </cell>
        </row>
      </sheetData>
      <sheetData sheetId="4433" refreshError="1"/>
      <sheetData sheetId="4434">
        <row r="52">
          <cell r="B52" t="str">
            <v>Main Panel</v>
          </cell>
        </row>
      </sheetData>
      <sheetData sheetId="4435">
        <row r="52">
          <cell r="B52" t="str">
            <v>Main Panel</v>
          </cell>
        </row>
      </sheetData>
      <sheetData sheetId="4436">
        <row r="52">
          <cell r="B52" t="str">
            <v>Main Panel</v>
          </cell>
        </row>
      </sheetData>
      <sheetData sheetId="4437">
        <row r="52">
          <cell r="B52" t="str">
            <v>Main Panel</v>
          </cell>
        </row>
      </sheetData>
      <sheetData sheetId="4438">
        <row r="52">
          <cell r="B52" t="str">
            <v>Main Panel</v>
          </cell>
        </row>
      </sheetData>
      <sheetData sheetId="4439">
        <row r="52">
          <cell r="B52" t="str">
            <v>Main Panel</v>
          </cell>
        </row>
      </sheetData>
      <sheetData sheetId="4440">
        <row r="52">
          <cell r="B52" t="str">
            <v>Main Panel</v>
          </cell>
        </row>
      </sheetData>
      <sheetData sheetId="4441">
        <row r="52">
          <cell r="B52" t="str">
            <v>Main Panel</v>
          </cell>
        </row>
      </sheetData>
      <sheetData sheetId="4442">
        <row r="52">
          <cell r="B52" t="str">
            <v>Main Panel</v>
          </cell>
        </row>
      </sheetData>
      <sheetData sheetId="4443">
        <row r="52">
          <cell r="B52" t="str">
            <v>Main Panel</v>
          </cell>
        </row>
      </sheetData>
      <sheetData sheetId="4444">
        <row r="52">
          <cell r="B52" t="str">
            <v>Main Panel</v>
          </cell>
        </row>
      </sheetData>
      <sheetData sheetId="4445">
        <row r="52">
          <cell r="B52" t="str">
            <v>Main Panel</v>
          </cell>
        </row>
      </sheetData>
      <sheetData sheetId="4446">
        <row r="52">
          <cell r="B52" t="str">
            <v>Main Panel</v>
          </cell>
        </row>
      </sheetData>
      <sheetData sheetId="4447">
        <row r="52">
          <cell r="B52" t="str">
            <v>Main Panel</v>
          </cell>
        </row>
      </sheetData>
      <sheetData sheetId="4448">
        <row r="52">
          <cell r="B52" t="str">
            <v>Main Panel</v>
          </cell>
        </row>
      </sheetData>
      <sheetData sheetId="4449">
        <row r="52">
          <cell r="B52" t="str">
            <v>Main Panel</v>
          </cell>
        </row>
      </sheetData>
      <sheetData sheetId="4450">
        <row r="52">
          <cell r="B52" t="str">
            <v>Main Panel</v>
          </cell>
        </row>
      </sheetData>
      <sheetData sheetId="4451">
        <row r="52">
          <cell r="B52" t="str">
            <v>Main Panel</v>
          </cell>
        </row>
      </sheetData>
      <sheetData sheetId="4452">
        <row r="52">
          <cell r="B52" t="str">
            <v>Main Panel</v>
          </cell>
        </row>
      </sheetData>
      <sheetData sheetId="4453">
        <row r="52">
          <cell r="B52" t="str">
            <v>Main Panel</v>
          </cell>
        </row>
      </sheetData>
      <sheetData sheetId="4454">
        <row r="52">
          <cell r="B52" t="str">
            <v>Main Panel</v>
          </cell>
        </row>
      </sheetData>
      <sheetData sheetId="4455">
        <row r="52">
          <cell r="B52" t="str">
            <v>Main Panel</v>
          </cell>
        </row>
      </sheetData>
      <sheetData sheetId="4456">
        <row r="52">
          <cell r="B52" t="str">
            <v>Main Panel</v>
          </cell>
        </row>
      </sheetData>
      <sheetData sheetId="4457">
        <row r="52">
          <cell r="B52" t="str">
            <v>Main Panel</v>
          </cell>
        </row>
      </sheetData>
      <sheetData sheetId="4458">
        <row r="52">
          <cell r="B52" t="str">
            <v>Main Panel</v>
          </cell>
        </row>
      </sheetData>
      <sheetData sheetId="4459">
        <row r="52">
          <cell r="B52" t="str">
            <v>Main Panel</v>
          </cell>
        </row>
      </sheetData>
      <sheetData sheetId="4460">
        <row r="52">
          <cell r="B52" t="str">
            <v>Main Panel</v>
          </cell>
        </row>
      </sheetData>
      <sheetData sheetId="4461">
        <row r="52">
          <cell r="B52" t="str">
            <v>Main Panel</v>
          </cell>
        </row>
      </sheetData>
      <sheetData sheetId="4462">
        <row r="52">
          <cell r="B52" t="str">
            <v>Main Panel</v>
          </cell>
        </row>
      </sheetData>
      <sheetData sheetId="4463">
        <row r="52">
          <cell r="B52" t="str">
            <v>Main Panel</v>
          </cell>
        </row>
      </sheetData>
      <sheetData sheetId="4464">
        <row r="52">
          <cell r="B52" t="str">
            <v>Main Panel</v>
          </cell>
        </row>
      </sheetData>
      <sheetData sheetId="4465">
        <row r="52">
          <cell r="B52" t="str">
            <v>Main Panel</v>
          </cell>
        </row>
      </sheetData>
      <sheetData sheetId="4466">
        <row r="52">
          <cell r="B52" t="str">
            <v>Main Panel</v>
          </cell>
        </row>
      </sheetData>
      <sheetData sheetId="4467">
        <row r="52">
          <cell r="B52" t="str">
            <v>Main Panel</v>
          </cell>
        </row>
      </sheetData>
      <sheetData sheetId="4468">
        <row r="52">
          <cell r="B52" t="str">
            <v>Main Panel</v>
          </cell>
        </row>
      </sheetData>
      <sheetData sheetId="4469">
        <row r="52">
          <cell r="B52" t="str">
            <v>Main Panel</v>
          </cell>
        </row>
      </sheetData>
      <sheetData sheetId="4470">
        <row r="52">
          <cell r="B52" t="str">
            <v>Main Panel</v>
          </cell>
        </row>
      </sheetData>
      <sheetData sheetId="4471">
        <row r="52">
          <cell r="B52" t="str">
            <v>Main Panel</v>
          </cell>
        </row>
      </sheetData>
      <sheetData sheetId="4472">
        <row r="52">
          <cell r="B52" t="str">
            <v>Main Panel</v>
          </cell>
        </row>
      </sheetData>
      <sheetData sheetId="4473">
        <row r="52">
          <cell r="B52" t="str">
            <v>Main Panel</v>
          </cell>
        </row>
      </sheetData>
      <sheetData sheetId="4474">
        <row r="52">
          <cell r="B52" t="str">
            <v>Main Panel</v>
          </cell>
        </row>
      </sheetData>
      <sheetData sheetId="4475">
        <row r="52">
          <cell r="B52" t="str">
            <v>Main Panel</v>
          </cell>
        </row>
      </sheetData>
      <sheetData sheetId="4476">
        <row r="52">
          <cell r="B52" t="str">
            <v>Main Panel</v>
          </cell>
        </row>
      </sheetData>
      <sheetData sheetId="4477">
        <row r="52">
          <cell r="B52" t="str">
            <v>Main Panel</v>
          </cell>
        </row>
      </sheetData>
      <sheetData sheetId="4478">
        <row r="52">
          <cell r="B52" t="str">
            <v>Main Panel</v>
          </cell>
        </row>
      </sheetData>
      <sheetData sheetId="4479">
        <row r="52">
          <cell r="B52" t="str">
            <v>Main Panel</v>
          </cell>
        </row>
      </sheetData>
      <sheetData sheetId="4480">
        <row r="52">
          <cell r="B52" t="str">
            <v>Main Panel</v>
          </cell>
        </row>
      </sheetData>
      <sheetData sheetId="4481">
        <row r="52">
          <cell r="B52" t="str">
            <v>Main Panel</v>
          </cell>
        </row>
      </sheetData>
      <sheetData sheetId="4482">
        <row r="52">
          <cell r="B52" t="str">
            <v>Main Panel</v>
          </cell>
        </row>
      </sheetData>
      <sheetData sheetId="4483">
        <row r="52">
          <cell r="B52" t="str">
            <v>Main Panel</v>
          </cell>
        </row>
      </sheetData>
      <sheetData sheetId="4484">
        <row r="52">
          <cell r="B52" t="str">
            <v>Main Panel</v>
          </cell>
        </row>
      </sheetData>
      <sheetData sheetId="4485">
        <row r="52">
          <cell r="B52" t="str">
            <v>Main Panel</v>
          </cell>
        </row>
      </sheetData>
      <sheetData sheetId="4486">
        <row r="52">
          <cell r="B52" t="str">
            <v>Main Panel</v>
          </cell>
        </row>
      </sheetData>
      <sheetData sheetId="4487">
        <row r="52">
          <cell r="B52" t="str">
            <v>Main Panel</v>
          </cell>
        </row>
      </sheetData>
      <sheetData sheetId="4488">
        <row r="52">
          <cell r="B52" t="str">
            <v>Main Panel</v>
          </cell>
        </row>
      </sheetData>
      <sheetData sheetId="4489">
        <row r="52">
          <cell r="B52" t="str">
            <v>Main Panel</v>
          </cell>
        </row>
      </sheetData>
      <sheetData sheetId="4490">
        <row r="52">
          <cell r="B52" t="str">
            <v>Main Panel</v>
          </cell>
        </row>
      </sheetData>
      <sheetData sheetId="4491">
        <row r="52">
          <cell r="B52" t="str">
            <v>Main Panel</v>
          </cell>
        </row>
      </sheetData>
      <sheetData sheetId="4492">
        <row r="52">
          <cell r="B52" t="str">
            <v>Main Panel</v>
          </cell>
        </row>
      </sheetData>
      <sheetData sheetId="4493">
        <row r="52">
          <cell r="B52" t="str">
            <v>Main Panel</v>
          </cell>
        </row>
      </sheetData>
      <sheetData sheetId="4494">
        <row r="52">
          <cell r="B52" t="str">
            <v>Main Panel</v>
          </cell>
        </row>
      </sheetData>
      <sheetData sheetId="4495">
        <row r="52">
          <cell r="B52" t="str">
            <v>Main Panel</v>
          </cell>
        </row>
      </sheetData>
      <sheetData sheetId="4496">
        <row r="52">
          <cell r="B52" t="str">
            <v>Main Panel</v>
          </cell>
        </row>
      </sheetData>
      <sheetData sheetId="4497">
        <row r="52">
          <cell r="B52" t="str">
            <v>Main Panel</v>
          </cell>
        </row>
      </sheetData>
      <sheetData sheetId="4498">
        <row r="52">
          <cell r="B52" t="str">
            <v>Main Panel</v>
          </cell>
        </row>
      </sheetData>
      <sheetData sheetId="4499">
        <row r="52">
          <cell r="B52" t="str">
            <v>Main Panel</v>
          </cell>
        </row>
      </sheetData>
      <sheetData sheetId="4500">
        <row r="52">
          <cell r="B52" t="str">
            <v>Main Panel</v>
          </cell>
        </row>
      </sheetData>
      <sheetData sheetId="4501">
        <row r="52">
          <cell r="B52" t="str">
            <v>Main Panel</v>
          </cell>
        </row>
      </sheetData>
      <sheetData sheetId="4502">
        <row r="52">
          <cell r="B52" t="str">
            <v>Main Panel</v>
          </cell>
        </row>
      </sheetData>
      <sheetData sheetId="4503">
        <row r="52">
          <cell r="B52" t="str">
            <v>Main Panel</v>
          </cell>
        </row>
      </sheetData>
      <sheetData sheetId="4504">
        <row r="52">
          <cell r="B52" t="str">
            <v>Main Panel</v>
          </cell>
        </row>
      </sheetData>
      <sheetData sheetId="4505">
        <row r="52">
          <cell r="B52" t="str">
            <v>Main Panel</v>
          </cell>
        </row>
      </sheetData>
      <sheetData sheetId="4506">
        <row r="52">
          <cell r="B52" t="str">
            <v>Main Panel</v>
          </cell>
        </row>
      </sheetData>
      <sheetData sheetId="4507">
        <row r="52">
          <cell r="B52" t="str">
            <v>Main Panel</v>
          </cell>
        </row>
      </sheetData>
      <sheetData sheetId="4508">
        <row r="52">
          <cell r="B52" t="str">
            <v>Main Panel</v>
          </cell>
        </row>
      </sheetData>
      <sheetData sheetId="4509">
        <row r="52">
          <cell r="B52" t="str">
            <v>Main Panel</v>
          </cell>
        </row>
      </sheetData>
      <sheetData sheetId="4510">
        <row r="52">
          <cell r="B52" t="str">
            <v>Main Panel</v>
          </cell>
        </row>
      </sheetData>
      <sheetData sheetId="4511">
        <row r="52">
          <cell r="B52" t="str">
            <v>Main Panel</v>
          </cell>
        </row>
      </sheetData>
      <sheetData sheetId="4512">
        <row r="52">
          <cell r="B52" t="str">
            <v>Main Panel</v>
          </cell>
        </row>
      </sheetData>
      <sheetData sheetId="4513">
        <row r="52">
          <cell r="B52" t="str">
            <v>Main Panel</v>
          </cell>
        </row>
      </sheetData>
      <sheetData sheetId="4514">
        <row r="52">
          <cell r="B52" t="str">
            <v>Main Panel</v>
          </cell>
        </row>
      </sheetData>
      <sheetData sheetId="4515">
        <row r="52">
          <cell r="B52" t="str">
            <v>Main Panel</v>
          </cell>
        </row>
      </sheetData>
      <sheetData sheetId="4516">
        <row r="52">
          <cell r="B52" t="str">
            <v>Main Panel</v>
          </cell>
        </row>
      </sheetData>
      <sheetData sheetId="4517">
        <row r="52">
          <cell r="B52" t="str">
            <v>Main Panel</v>
          </cell>
        </row>
      </sheetData>
      <sheetData sheetId="4518">
        <row r="52">
          <cell r="B52" t="str">
            <v>Main Panel</v>
          </cell>
        </row>
      </sheetData>
      <sheetData sheetId="4519">
        <row r="52">
          <cell r="B52" t="str">
            <v>Main Panel</v>
          </cell>
        </row>
      </sheetData>
      <sheetData sheetId="4520">
        <row r="52">
          <cell r="B52" t="str">
            <v>Main Panel</v>
          </cell>
        </row>
      </sheetData>
      <sheetData sheetId="4521">
        <row r="52">
          <cell r="B52" t="str">
            <v>Main Panel</v>
          </cell>
        </row>
      </sheetData>
      <sheetData sheetId="4522">
        <row r="52">
          <cell r="B52" t="str">
            <v>Main Panel</v>
          </cell>
        </row>
      </sheetData>
      <sheetData sheetId="4523">
        <row r="52">
          <cell r="B52" t="str">
            <v>Main Panel</v>
          </cell>
        </row>
      </sheetData>
      <sheetData sheetId="4524">
        <row r="52">
          <cell r="B52" t="str">
            <v>Main Panel</v>
          </cell>
        </row>
      </sheetData>
      <sheetData sheetId="4525">
        <row r="52">
          <cell r="B52" t="str">
            <v>Main Panel</v>
          </cell>
        </row>
      </sheetData>
      <sheetData sheetId="4526">
        <row r="52">
          <cell r="B52" t="str">
            <v>Main Panel</v>
          </cell>
        </row>
      </sheetData>
      <sheetData sheetId="4527">
        <row r="52">
          <cell r="B52" t="str">
            <v>Main Panel</v>
          </cell>
        </row>
      </sheetData>
      <sheetData sheetId="4528">
        <row r="52">
          <cell r="B52" t="str">
            <v>Main Panel</v>
          </cell>
        </row>
      </sheetData>
      <sheetData sheetId="4529">
        <row r="52">
          <cell r="B52" t="str">
            <v>Main Panel</v>
          </cell>
        </row>
      </sheetData>
      <sheetData sheetId="4530">
        <row r="52">
          <cell r="B52" t="str">
            <v>Main Panel</v>
          </cell>
        </row>
      </sheetData>
      <sheetData sheetId="4531">
        <row r="52">
          <cell r="B52" t="str">
            <v>Main Panel</v>
          </cell>
        </row>
      </sheetData>
      <sheetData sheetId="4532">
        <row r="52">
          <cell r="B52" t="str">
            <v>Main Panel</v>
          </cell>
        </row>
      </sheetData>
      <sheetData sheetId="4533">
        <row r="52">
          <cell r="B52" t="str">
            <v>Main Panel</v>
          </cell>
        </row>
      </sheetData>
      <sheetData sheetId="4534">
        <row r="52">
          <cell r="B52" t="str">
            <v>Main Panel</v>
          </cell>
        </row>
      </sheetData>
      <sheetData sheetId="4535">
        <row r="52">
          <cell r="B52" t="str">
            <v>Main Panel</v>
          </cell>
        </row>
      </sheetData>
      <sheetData sheetId="4536">
        <row r="52">
          <cell r="B52" t="str">
            <v>Main Panel</v>
          </cell>
        </row>
      </sheetData>
      <sheetData sheetId="4537">
        <row r="52">
          <cell r="B52" t="str">
            <v>Main Panel</v>
          </cell>
        </row>
      </sheetData>
      <sheetData sheetId="4538">
        <row r="52">
          <cell r="B52" t="str">
            <v>Main Panel</v>
          </cell>
        </row>
      </sheetData>
      <sheetData sheetId="4539">
        <row r="52">
          <cell r="B52" t="str">
            <v>Main Panel</v>
          </cell>
        </row>
      </sheetData>
      <sheetData sheetId="4540">
        <row r="52">
          <cell r="B52" t="str">
            <v>Main Panel</v>
          </cell>
        </row>
      </sheetData>
      <sheetData sheetId="4541">
        <row r="52">
          <cell r="B52" t="str">
            <v>Main Panel</v>
          </cell>
        </row>
      </sheetData>
      <sheetData sheetId="4542">
        <row r="52">
          <cell r="B52" t="str">
            <v>Main Panel</v>
          </cell>
        </row>
      </sheetData>
      <sheetData sheetId="4543">
        <row r="52">
          <cell r="B52" t="str">
            <v>Main Panel</v>
          </cell>
        </row>
      </sheetData>
      <sheetData sheetId="4544">
        <row r="52">
          <cell r="B52" t="str">
            <v>Main Panel</v>
          </cell>
        </row>
      </sheetData>
      <sheetData sheetId="4545">
        <row r="52">
          <cell r="B52" t="str">
            <v>Main Panel</v>
          </cell>
        </row>
      </sheetData>
      <sheetData sheetId="4546">
        <row r="52">
          <cell r="B52" t="str">
            <v>Main Panel</v>
          </cell>
        </row>
      </sheetData>
      <sheetData sheetId="4547">
        <row r="52">
          <cell r="B52" t="str">
            <v>Main Panel</v>
          </cell>
        </row>
      </sheetData>
      <sheetData sheetId="4548">
        <row r="52">
          <cell r="B52" t="str">
            <v>Main Panel</v>
          </cell>
        </row>
      </sheetData>
      <sheetData sheetId="4549">
        <row r="52">
          <cell r="B52" t="str">
            <v>Main Panel</v>
          </cell>
        </row>
      </sheetData>
      <sheetData sheetId="4550">
        <row r="52">
          <cell r="B52" t="str">
            <v>Main Panel</v>
          </cell>
        </row>
      </sheetData>
      <sheetData sheetId="4551">
        <row r="52">
          <cell r="B52" t="str">
            <v>Main Panel</v>
          </cell>
        </row>
      </sheetData>
      <sheetData sheetId="4552">
        <row r="52">
          <cell r="B52" t="str">
            <v>Main Panel</v>
          </cell>
        </row>
      </sheetData>
      <sheetData sheetId="4553">
        <row r="52">
          <cell r="B52" t="str">
            <v>Main Panel</v>
          </cell>
        </row>
      </sheetData>
      <sheetData sheetId="4554">
        <row r="52">
          <cell r="B52" t="str">
            <v>Main Panel</v>
          </cell>
        </row>
      </sheetData>
      <sheetData sheetId="4555">
        <row r="52">
          <cell r="B52" t="str">
            <v>Main Panel</v>
          </cell>
        </row>
      </sheetData>
      <sheetData sheetId="4556">
        <row r="52">
          <cell r="B52" t="str">
            <v>Main Panel</v>
          </cell>
        </row>
      </sheetData>
      <sheetData sheetId="4557">
        <row r="52">
          <cell r="B52" t="str">
            <v>Main Panel</v>
          </cell>
        </row>
      </sheetData>
      <sheetData sheetId="4558">
        <row r="52">
          <cell r="B52" t="str">
            <v>Main Panel</v>
          </cell>
        </row>
      </sheetData>
      <sheetData sheetId="4559">
        <row r="52">
          <cell r="B52" t="str">
            <v>Main Panel</v>
          </cell>
        </row>
      </sheetData>
      <sheetData sheetId="4560">
        <row r="52">
          <cell r="B52" t="str">
            <v>Main Panel</v>
          </cell>
        </row>
      </sheetData>
      <sheetData sheetId="4561">
        <row r="52">
          <cell r="B52" t="str">
            <v>Main Panel</v>
          </cell>
        </row>
      </sheetData>
      <sheetData sheetId="4562">
        <row r="52">
          <cell r="B52" t="str">
            <v>Main Panel</v>
          </cell>
        </row>
      </sheetData>
      <sheetData sheetId="4563">
        <row r="52">
          <cell r="B52" t="str">
            <v>Main Panel</v>
          </cell>
        </row>
      </sheetData>
      <sheetData sheetId="4564">
        <row r="52">
          <cell r="B52" t="str">
            <v>Main Panel</v>
          </cell>
        </row>
      </sheetData>
      <sheetData sheetId="4565">
        <row r="52">
          <cell r="B52" t="str">
            <v>Main Panel</v>
          </cell>
        </row>
      </sheetData>
      <sheetData sheetId="4566">
        <row r="52">
          <cell r="B52" t="str">
            <v>Main Panel</v>
          </cell>
        </row>
      </sheetData>
      <sheetData sheetId="4567">
        <row r="52">
          <cell r="B52" t="str">
            <v>Main Panel</v>
          </cell>
        </row>
      </sheetData>
      <sheetData sheetId="4568">
        <row r="52">
          <cell r="B52" t="str">
            <v>Main Panel</v>
          </cell>
        </row>
      </sheetData>
      <sheetData sheetId="4569">
        <row r="52">
          <cell r="B52" t="str">
            <v>Main Panel</v>
          </cell>
        </row>
      </sheetData>
      <sheetData sheetId="4570">
        <row r="52">
          <cell r="B52" t="str">
            <v>Main Panel</v>
          </cell>
        </row>
      </sheetData>
      <sheetData sheetId="4571">
        <row r="52">
          <cell r="B52" t="str">
            <v>Main Panel</v>
          </cell>
        </row>
      </sheetData>
      <sheetData sheetId="4572">
        <row r="52">
          <cell r="B52" t="str">
            <v>Main Panel</v>
          </cell>
        </row>
      </sheetData>
      <sheetData sheetId="4573">
        <row r="52">
          <cell r="B52" t="str">
            <v>Main Panel</v>
          </cell>
        </row>
      </sheetData>
      <sheetData sheetId="4574">
        <row r="52">
          <cell r="B52" t="str">
            <v>Main Panel</v>
          </cell>
        </row>
      </sheetData>
      <sheetData sheetId="4575">
        <row r="52">
          <cell r="B52" t="str">
            <v>Main Panel</v>
          </cell>
        </row>
      </sheetData>
      <sheetData sheetId="4576">
        <row r="52">
          <cell r="B52" t="str">
            <v>Main Panel</v>
          </cell>
        </row>
      </sheetData>
      <sheetData sheetId="4577">
        <row r="52">
          <cell r="B52" t="str">
            <v>Main Panel</v>
          </cell>
        </row>
      </sheetData>
      <sheetData sheetId="4578">
        <row r="52">
          <cell r="B52" t="str">
            <v>Main Panel</v>
          </cell>
        </row>
      </sheetData>
      <sheetData sheetId="4579">
        <row r="52">
          <cell r="B52" t="str">
            <v>Main Panel</v>
          </cell>
        </row>
      </sheetData>
      <sheetData sheetId="4580">
        <row r="52">
          <cell r="B52" t="str">
            <v>Main Panel</v>
          </cell>
        </row>
      </sheetData>
      <sheetData sheetId="4581">
        <row r="52">
          <cell r="B52" t="str">
            <v>Main Panel</v>
          </cell>
        </row>
      </sheetData>
      <sheetData sheetId="4582">
        <row r="52">
          <cell r="B52" t="str">
            <v>Main Panel</v>
          </cell>
        </row>
      </sheetData>
      <sheetData sheetId="4583">
        <row r="52">
          <cell r="B52" t="str">
            <v>Main Panel</v>
          </cell>
        </row>
      </sheetData>
      <sheetData sheetId="4584">
        <row r="52">
          <cell r="B52" t="str">
            <v>Main Panel</v>
          </cell>
        </row>
      </sheetData>
      <sheetData sheetId="4585">
        <row r="52">
          <cell r="B52" t="str">
            <v>Main Panel</v>
          </cell>
        </row>
      </sheetData>
      <sheetData sheetId="4586">
        <row r="52">
          <cell r="B52" t="str">
            <v>Main Panel</v>
          </cell>
        </row>
      </sheetData>
      <sheetData sheetId="4587">
        <row r="52">
          <cell r="B52" t="str">
            <v>Main Panel</v>
          </cell>
        </row>
      </sheetData>
      <sheetData sheetId="4588">
        <row r="52">
          <cell r="B52" t="str">
            <v>Main Panel</v>
          </cell>
        </row>
      </sheetData>
      <sheetData sheetId="4589">
        <row r="52">
          <cell r="B52" t="str">
            <v>Main Panel</v>
          </cell>
        </row>
      </sheetData>
      <sheetData sheetId="4590">
        <row r="52">
          <cell r="B52" t="str">
            <v>Main Panel</v>
          </cell>
        </row>
      </sheetData>
      <sheetData sheetId="4591">
        <row r="52">
          <cell r="B52" t="str">
            <v>Main Panel</v>
          </cell>
        </row>
      </sheetData>
      <sheetData sheetId="4592">
        <row r="52">
          <cell r="B52" t="str">
            <v>Main Panel</v>
          </cell>
        </row>
      </sheetData>
      <sheetData sheetId="4593">
        <row r="52">
          <cell r="B52" t="str">
            <v>Main Panel</v>
          </cell>
        </row>
      </sheetData>
      <sheetData sheetId="4594">
        <row r="52">
          <cell r="B52" t="str">
            <v>Main Panel</v>
          </cell>
        </row>
      </sheetData>
      <sheetData sheetId="4595">
        <row r="52">
          <cell r="B52" t="str">
            <v>Main Panel</v>
          </cell>
        </row>
      </sheetData>
      <sheetData sheetId="4596">
        <row r="52">
          <cell r="B52" t="str">
            <v>Main Panel</v>
          </cell>
        </row>
      </sheetData>
      <sheetData sheetId="4597">
        <row r="52">
          <cell r="B52" t="str">
            <v>Main Panel</v>
          </cell>
        </row>
      </sheetData>
      <sheetData sheetId="4598">
        <row r="52">
          <cell r="B52" t="str">
            <v>Main Panel</v>
          </cell>
        </row>
      </sheetData>
      <sheetData sheetId="4599">
        <row r="52">
          <cell r="B52" t="str">
            <v>Main Panel</v>
          </cell>
        </row>
      </sheetData>
      <sheetData sheetId="4600">
        <row r="52">
          <cell r="B52" t="str">
            <v>Main Panel</v>
          </cell>
        </row>
      </sheetData>
      <sheetData sheetId="4601">
        <row r="52">
          <cell r="B52" t="str">
            <v>Main Panel</v>
          </cell>
        </row>
      </sheetData>
      <sheetData sheetId="4602">
        <row r="52">
          <cell r="B52" t="str">
            <v>Main Panel</v>
          </cell>
        </row>
      </sheetData>
      <sheetData sheetId="4603">
        <row r="52">
          <cell r="B52" t="str">
            <v>Main Panel</v>
          </cell>
        </row>
      </sheetData>
      <sheetData sheetId="4604">
        <row r="52">
          <cell r="B52" t="str">
            <v>Main Panel</v>
          </cell>
        </row>
      </sheetData>
      <sheetData sheetId="4605">
        <row r="52">
          <cell r="B52" t="str">
            <v>Main Panel</v>
          </cell>
        </row>
      </sheetData>
      <sheetData sheetId="4606">
        <row r="52">
          <cell r="B52" t="str">
            <v>Main Panel</v>
          </cell>
        </row>
      </sheetData>
      <sheetData sheetId="4607">
        <row r="52">
          <cell r="B52" t="str">
            <v>Main Panel</v>
          </cell>
        </row>
      </sheetData>
      <sheetData sheetId="4608">
        <row r="52">
          <cell r="B52" t="str">
            <v>Main Panel</v>
          </cell>
        </row>
      </sheetData>
      <sheetData sheetId="4609">
        <row r="52">
          <cell r="B52" t="str">
            <v>Main Panel</v>
          </cell>
        </row>
      </sheetData>
      <sheetData sheetId="4610">
        <row r="52">
          <cell r="B52" t="str">
            <v>Main Panel</v>
          </cell>
        </row>
      </sheetData>
      <sheetData sheetId="4611">
        <row r="52">
          <cell r="B52" t="str">
            <v>Main Panel</v>
          </cell>
        </row>
      </sheetData>
      <sheetData sheetId="4612">
        <row r="52">
          <cell r="B52" t="str">
            <v>Main Panel</v>
          </cell>
        </row>
      </sheetData>
      <sheetData sheetId="4613">
        <row r="52">
          <cell r="B52" t="str">
            <v>Main Panel</v>
          </cell>
        </row>
      </sheetData>
      <sheetData sheetId="4614">
        <row r="52">
          <cell r="B52" t="str">
            <v>Main Panel</v>
          </cell>
        </row>
      </sheetData>
      <sheetData sheetId="4615">
        <row r="52">
          <cell r="B52" t="str">
            <v>Main Panel</v>
          </cell>
        </row>
      </sheetData>
      <sheetData sheetId="4616">
        <row r="52">
          <cell r="B52" t="str">
            <v>Main Panel</v>
          </cell>
        </row>
      </sheetData>
      <sheetData sheetId="4617">
        <row r="52">
          <cell r="B52" t="str">
            <v>Main Panel</v>
          </cell>
        </row>
      </sheetData>
      <sheetData sheetId="4618">
        <row r="52">
          <cell r="B52" t="str">
            <v>Main Panel</v>
          </cell>
        </row>
      </sheetData>
      <sheetData sheetId="4619">
        <row r="52">
          <cell r="B52" t="str">
            <v>Main Panel</v>
          </cell>
        </row>
      </sheetData>
      <sheetData sheetId="4620">
        <row r="52">
          <cell r="B52" t="str">
            <v>Main Panel</v>
          </cell>
        </row>
      </sheetData>
      <sheetData sheetId="4621">
        <row r="52">
          <cell r="B52" t="str">
            <v>Main Panel</v>
          </cell>
        </row>
      </sheetData>
      <sheetData sheetId="4622">
        <row r="52">
          <cell r="B52" t="str">
            <v>Main Panel</v>
          </cell>
        </row>
      </sheetData>
      <sheetData sheetId="4623">
        <row r="52">
          <cell r="B52" t="str">
            <v>Main Panel</v>
          </cell>
        </row>
      </sheetData>
      <sheetData sheetId="4624">
        <row r="52">
          <cell r="B52" t="str">
            <v>Main Panel</v>
          </cell>
        </row>
      </sheetData>
      <sheetData sheetId="4625">
        <row r="52">
          <cell r="B52" t="str">
            <v>Main Panel</v>
          </cell>
        </row>
      </sheetData>
      <sheetData sheetId="4626">
        <row r="52">
          <cell r="B52" t="str">
            <v>Main Panel</v>
          </cell>
        </row>
      </sheetData>
      <sheetData sheetId="4627">
        <row r="52">
          <cell r="B52" t="str">
            <v>Main Panel</v>
          </cell>
        </row>
      </sheetData>
      <sheetData sheetId="4628">
        <row r="52">
          <cell r="B52" t="str">
            <v>Main Panel</v>
          </cell>
        </row>
      </sheetData>
      <sheetData sheetId="4629">
        <row r="52">
          <cell r="B52" t="str">
            <v>Main Panel</v>
          </cell>
        </row>
      </sheetData>
      <sheetData sheetId="4630">
        <row r="52">
          <cell r="B52" t="str">
            <v>Main Panel</v>
          </cell>
        </row>
      </sheetData>
      <sheetData sheetId="4631">
        <row r="52">
          <cell r="B52" t="str">
            <v>Main Panel</v>
          </cell>
        </row>
      </sheetData>
      <sheetData sheetId="4632">
        <row r="52">
          <cell r="B52" t="str">
            <v>Main Panel</v>
          </cell>
        </row>
      </sheetData>
      <sheetData sheetId="4633">
        <row r="52">
          <cell r="B52" t="str">
            <v>Main Panel</v>
          </cell>
        </row>
      </sheetData>
      <sheetData sheetId="4634">
        <row r="52">
          <cell r="B52" t="str">
            <v>Main Panel</v>
          </cell>
        </row>
      </sheetData>
      <sheetData sheetId="4635">
        <row r="52">
          <cell r="B52" t="str">
            <v>Main Panel</v>
          </cell>
        </row>
      </sheetData>
      <sheetData sheetId="4636">
        <row r="52">
          <cell r="B52" t="str">
            <v>Main Panel</v>
          </cell>
        </row>
      </sheetData>
      <sheetData sheetId="4637">
        <row r="52">
          <cell r="B52" t="str">
            <v>Main Panel</v>
          </cell>
        </row>
      </sheetData>
      <sheetData sheetId="4638">
        <row r="52">
          <cell r="B52" t="str">
            <v>Main Panel</v>
          </cell>
        </row>
      </sheetData>
      <sheetData sheetId="4639">
        <row r="52">
          <cell r="B52" t="str">
            <v>Main Panel</v>
          </cell>
        </row>
      </sheetData>
      <sheetData sheetId="4640">
        <row r="52">
          <cell r="B52" t="str">
            <v>Main Panel</v>
          </cell>
        </row>
      </sheetData>
      <sheetData sheetId="4641">
        <row r="52">
          <cell r="B52" t="str">
            <v>Main Panel</v>
          </cell>
        </row>
      </sheetData>
      <sheetData sheetId="4642">
        <row r="52">
          <cell r="B52" t="str">
            <v>Main Panel</v>
          </cell>
        </row>
      </sheetData>
      <sheetData sheetId="4643">
        <row r="52">
          <cell r="B52" t="str">
            <v>Main Panel</v>
          </cell>
        </row>
      </sheetData>
      <sheetData sheetId="4644">
        <row r="52">
          <cell r="B52" t="str">
            <v>Main Panel</v>
          </cell>
        </row>
      </sheetData>
      <sheetData sheetId="4645">
        <row r="52">
          <cell r="B52" t="str">
            <v>Main Panel</v>
          </cell>
        </row>
      </sheetData>
      <sheetData sheetId="4646">
        <row r="52">
          <cell r="B52" t="str">
            <v>Main Panel</v>
          </cell>
        </row>
      </sheetData>
      <sheetData sheetId="4647">
        <row r="52">
          <cell r="B52" t="str">
            <v>Main Panel</v>
          </cell>
        </row>
      </sheetData>
      <sheetData sheetId="4648">
        <row r="52">
          <cell r="B52" t="str">
            <v>Main Panel</v>
          </cell>
        </row>
      </sheetData>
      <sheetData sheetId="4649">
        <row r="52">
          <cell r="B52" t="str">
            <v>Main Panel</v>
          </cell>
        </row>
      </sheetData>
      <sheetData sheetId="4650">
        <row r="52">
          <cell r="B52" t="str">
            <v>Main Panel</v>
          </cell>
        </row>
      </sheetData>
      <sheetData sheetId="4651">
        <row r="52">
          <cell r="B52" t="str">
            <v>Main Panel</v>
          </cell>
        </row>
      </sheetData>
      <sheetData sheetId="4652">
        <row r="52">
          <cell r="B52" t="str">
            <v>Main Panel</v>
          </cell>
        </row>
      </sheetData>
      <sheetData sheetId="4653">
        <row r="52">
          <cell r="B52" t="str">
            <v>Main Panel</v>
          </cell>
        </row>
      </sheetData>
      <sheetData sheetId="4654">
        <row r="52">
          <cell r="B52" t="str">
            <v>Main Panel</v>
          </cell>
        </row>
      </sheetData>
      <sheetData sheetId="4655">
        <row r="52">
          <cell r="B52" t="str">
            <v>Main Panel</v>
          </cell>
        </row>
      </sheetData>
      <sheetData sheetId="4656">
        <row r="52">
          <cell r="B52" t="str">
            <v>Main Panel</v>
          </cell>
        </row>
      </sheetData>
      <sheetData sheetId="4657">
        <row r="52">
          <cell r="B52" t="str">
            <v>Main Panel</v>
          </cell>
        </row>
      </sheetData>
      <sheetData sheetId="4658">
        <row r="52">
          <cell r="B52" t="str">
            <v>Main Panel</v>
          </cell>
        </row>
      </sheetData>
      <sheetData sheetId="4659">
        <row r="52">
          <cell r="B52" t="str">
            <v>Main Panel</v>
          </cell>
        </row>
      </sheetData>
      <sheetData sheetId="4660">
        <row r="52">
          <cell r="B52" t="str">
            <v>Main Panel</v>
          </cell>
        </row>
      </sheetData>
      <sheetData sheetId="4661">
        <row r="52">
          <cell r="B52" t="str">
            <v>Main Panel</v>
          </cell>
        </row>
      </sheetData>
      <sheetData sheetId="4662">
        <row r="52">
          <cell r="B52" t="str">
            <v>Main Panel</v>
          </cell>
        </row>
      </sheetData>
      <sheetData sheetId="4663">
        <row r="52">
          <cell r="B52" t="str">
            <v>Main Panel</v>
          </cell>
        </row>
      </sheetData>
      <sheetData sheetId="4664">
        <row r="52">
          <cell r="B52" t="str">
            <v>Main Panel</v>
          </cell>
        </row>
      </sheetData>
      <sheetData sheetId="4665">
        <row r="52">
          <cell r="B52" t="str">
            <v>Main Panel</v>
          </cell>
        </row>
      </sheetData>
      <sheetData sheetId="4666">
        <row r="52">
          <cell r="B52" t="str">
            <v>Main Panel</v>
          </cell>
        </row>
      </sheetData>
      <sheetData sheetId="4667">
        <row r="52">
          <cell r="B52" t="str">
            <v>Main Panel</v>
          </cell>
        </row>
      </sheetData>
      <sheetData sheetId="4668">
        <row r="52">
          <cell r="B52" t="str">
            <v>Main Panel</v>
          </cell>
        </row>
      </sheetData>
      <sheetData sheetId="4669">
        <row r="52">
          <cell r="B52" t="str">
            <v>Main Panel</v>
          </cell>
        </row>
      </sheetData>
      <sheetData sheetId="4670">
        <row r="52">
          <cell r="B52" t="str">
            <v>Main Panel</v>
          </cell>
        </row>
      </sheetData>
      <sheetData sheetId="4671">
        <row r="52">
          <cell r="B52" t="str">
            <v>Main Panel</v>
          </cell>
        </row>
      </sheetData>
      <sheetData sheetId="4672">
        <row r="52">
          <cell r="B52" t="str">
            <v>Main Panel</v>
          </cell>
        </row>
      </sheetData>
      <sheetData sheetId="4673">
        <row r="52">
          <cell r="B52" t="str">
            <v>Main Panel</v>
          </cell>
        </row>
      </sheetData>
      <sheetData sheetId="4674">
        <row r="52">
          <cell r="B52" t="str">
            <v>Main Panel</v>
          </cell>
        </row>
      </sheetData>
      <sheetData sheetId="4675">
        <row r="52">
          <cell r="B52" t="str">
            <v>Main Panel</v>
          </cell>
        </row>
      </sheetData>
      <sheetData sheetId="4676">
        <row r="52">
          <cell r="B52" t="str">
            <v>Main Panel</v>
          </cell>
        </row>
      </sheetData>
      <sheetData sheetId="4677">
        <row r="52">
          <cell r="B52" t="str">
            <v>Main Panel</v>
          </cell>
        </row>
      </sheetData>
      <sheetData sheetId="4678">
        <row r="52">
          <cell r="B52" t="str">
            <v>Main Panel</v>
          </cell>
        </row>
      </sheetData>
      <sheetData sheetId="4679">
        <row r="52">
          <cell r="B52" t="str">
            <v>Main Panel</v>
          </cell>
        </row>
      </sheetData>
      <sheetData sheetId="4680">
        <row r="52">
          <cell r="B52" t="str">
            <v>Main Panel</v>
          </cell>
        </row>
      </sheetData>
      <sheetData sheetId="4681">
        <row r="52">
          <cell r="B52" t="str">
            <v>Main Panel</v>
          </cell>
        </row>
      </sheetData>
      <sheetData sheetId="4682">
        <row r="52">
          <cell r="B52" t="str">
            <v>Main Panel</v>
          </cell>
        </row>
      </sheetData>
      <sheetData sheetId="4683">
        <row r="52">
          <cell r="B52" t="str">
            <v>Main Panel</v>
          </cell>
        </row>
      </sheetData>
      <sheetData sheetId="4684">
        <row r="52">
          <cell r="B52" t="str">
            <v>Main Panel</v>
          </cell>
        </row>
      </sheetData>
      <sheetData sheetId="4685">
        <row r="52">
          <cell r="B52" t="str">
            <v>Main Panel</v>
          </cell>
        </row>
      </sheetData>
      <sheetData sheetId="4686">
        <row r="52">
          <cell r="B52" t="str">
            <v>Main Panel</v>
          </cell>
        </row>
      </sheetData>
      <sheetData sheetId="4687">
        <row r="52">
          <cell r="B52" t="str">
            <v>Main Panel</v>
          </cell>
        </row>
      </sheetData>
      <sheetData sheetId="4688">
        <row r="52">
          <cell r="B52" t="str">
            <v>Main Panel</v>
          </cell>
        </row>
      </sheetData>
      <sheetData sheetId="4689">
        <row r="52">
          <cell r="B52" t="str">
            <v>Main Panel</v>
          </cell>
        </row>
      </sheetData>
      <sheetData sheetId="4690">
        <row r="52">
          <cell r="B52" t="str">
            <v>Main Panel</v>
          </cell>
        </row>
      </sheetData>
      <sheetData sheetId="4691">
        <row r="52">
          <cell r="B52" t="str">
            <v>Main Panel</v>
          </cell>
        </row>
      </sheetData>
      <sheetData sheetId="4692">
        <row r="52">
          <cell r="B52" t="str">
            <v>Main Panel</v>
          </cell>
        </row>
      </sheetData>
      <sheetData sheetId="4693">
        <row r="52">
          <cell r="B52" t="str">
            <v>Main Panel</v>
          </cell>
        </row>
      </sheetData>
      <sheetData sheetId="4694">
        <row r="52">
          <cell r="B52" t="str">
            <v>Main Panel</v>
          </cell>
        </row>
      </sheetData>
      <sheetData sheetId="4695">
        <row r="52">
          <cell r="B52" t="str">
            <v>Main Panel</v>
          </cell>
        </row>
      </sheetData>
      <sheetData sheetId="4696">
        <row r="52">
          <cell r="B52" t="str">
            <v>Main Panel</v>
          </cell>
        </row>
      </sheetData>
      <sheetData sheetId="4697">
        <row r="52">
          <cell r="B52" t="str">
            <v>Main Panel</v>
          </cell>
        </row>
      </sheetData>
      <sheetData sheetId="4698">
        <row r="52">
          <cell r="B52" t="str">
            <v>Main Panel</v>
          </cell>
        </row>
      </sheetData>
      <sheetData sheetId="4699">
        <row r="52">
          <cell r="B52" t="str">
            <v>Main Panel</v>
          </cell>
        </row>
      </sheetData>
      <sheetData sheetId="4700">
        <row r="52">
          <cell r="B52" t="str">
            <v>Main Panel</v>
          </cell>
        </row>
      </sheetData>
      <sheetData sheetId="4701">
        <row r="52">
          <cell r="B52" t="str">
            <v>Main Panel</v>
          </cell>
        </row>
      </sheetData>
      <sheetData sheetId="4702">
        <row r="52">
          <cell r="B52" t="str">
            <v>Main Panel</v>
          </cell>
        </row>
      </sheetData>
      <sheetData sheetId="4703">
        <row r="52">
          <cell r="B52" t="str">
            <v>Main Panel</v>
          </cell>
        </row>
      </sheetData>
      <sheetData sheetId="4704">
        <row r="52">
          <cell r="B52" t="str">
            <v>Main Panel</v>
          </cell>
        </row>
      </sheetData>
      <sheetData sheetId="4705">
        <row r="52">
          <cell r="B52" t="str">
            <v>Main Panel</v>
          </cell>
        </row>
      </sheetData>
      <sheetData sheetId="4706">
        <row r="52">
          <cell r="B52" t="str">
            <v>Main Panel</v>
          </cell>
        </row>
      </sheetData>
      <sheetData sheetId="4707">
        <row r="52">
          <cell r="B52" t="str">
            <v>Main Panel</v>
          </cell>
        </row>
      </sheetData>
      <sheetData sheetId="4708">
        <row r="52">
          <cell r="B52" t="str">
            <v>Main Panel</v>
          </cell>
        </row>
      </sheetData>
      <sheetData sheetId="4709"/>
      <sheetData sheetId="4710">
        <row r="52">
          <cell r="B52" t="str">
            <v>Main Panel</v>
          </cell>
        </row>
      </sheetData>
      <sheetData sheetId="4711">
        <row r="52">
          <cell r="B52" t="str">
            <v>Main Panel</v>
          </cell>
        </row>
      </sheetData>
      <sheetData sheetId="4712">
        <row r="52">
          <cell r="B52" t="str">
            <v>Main Panel</v>
          </cell>
        </row>
      </sheetData>
      <sheetData sheetId="4713">
        <row r="52">
          <cell r="B52" t="str">
            <v>Main Panel</v>
          </cell>
        </row>
      </sheetData>
      <sheetData sheetId="4714">
        <row r="52">
          <cell r="B52" t="str">
            <v>Main Panel</v>
          </cell>
        </row>
      </sheetData>
      <sheetData sheetId="4715">
        <row r="52">
          <cell r="B52" t="str">
            <v>Main Panel</v>
          </cell>
        </row>
      </sheetData>
      <sheetData sheetId="4716">
        <row r="52">
          <cell r="B52" t="str">
            <v>Main Panel</v>
          </cell>
        </row>
      </sheetData>
      <sheetData sheetId="4717">
        <row r="52">
          <cell r="B52" t="str">
            <v>Main Panel</v>
          </cell>
        </row>
      </sheetData>
      <sheetData sheetId="4718">
        <row r="52">
          <cell r="B52" t="str">
            <v>Main Panel</v>
          </cell>
        </row>
      </sheetData>
      <sheetData sheetId="4719">
        <row r="52">
          <cell r="B52" t="str">
            <v>Main Panel</v>
          </cell>
        </row>
      </sheetData>
      <sheetData sheetId="4720">
        <row r="52">
          <cell r="B52" t="str">
            <v>Main Panel</v>
          </cell>
        </row>
      </sheetData>
      <sheetData sheetId="4721">
        <row r="52">
          <cell r="B52" t="str">
            <v>Main Panel</v>
          </cell>
        </row>
      </sheetData>
      <sheetData sheetId="4722">
        <row r="52">
          <cell r="B52" t="str">
            <v>Main Panel</v>
          </cell>
        </row>
      </sheetData>
      <sheetData sheetId="4723">
        <row r="52">
          <cell r="B52" t="str">
            <v>Main Panel</v>
          </cell>
        </row>
      </sheetData>
      <sheetData sheetId="4724">
        <row r="52">
          <cell r="B52" t="str">
            <v>Main Panel</v>
          </cell>
        </row>
      </sheetData>
      <sheetData sheetId="4725">
        <row r="52">
          <cell r="B52" t="str">
            <v>Main Panel</v>
          </cell>
        </row>
      </sheetData>
      <sheetData sheetId="4726">
        <row r="52">
          <cell r="B52" t="str">
            <v>Main Panel</v>
          </cell>
        </row>
      </sheetData>
      <sheetData sheetId="4727">
        <row r="52">
          <cell r="B52" t="str">
            <v>Main Panel</v>
          </cell>
        </row>
      </sheetData>
      <sheetData sheetId="4728">
        <row r="52">
          <cell r="B52" t="str">
            <v>Main Panel</v>
          </cell>
        </row>
      </sheetData>
      <sheetData sheetId="4729">
        <row r="52">
          <cell r="B52" t="str">
            <v>Main Panel</v>
          </cell>
        </row>
      </sheetData>
      <sheetData sheetId="4730">
        <row r="52">
          <cell r="B52" t="str">
            <v>Main Panel</v>
          </cell>
        </row>
      </sheetData>
      <sheetData sheetId="4731">
        <row r="52">
          <cell r="B52" t="str">
            <v>Main Panel</v>
          </cell>
        </row>
      </sheetData>
      <sheetData sheetId="4732">
        <row r="52">
          <cell r="B52" t="str">
            <v>Main Panel</v>
          </cell>
        </row>
      </sheetData>
      <sheetData sheetId="4733">
        <row r="52">
          <cell r="B52" t="str">
            <v>Main Panel</v>
          </cell>
        </row>
      </sheetData>
      <sheetData sheetId="4734">
        <row r="52">
          <cell r="B52" t="str">
            <v>Main Panel</v>
          </cell>
        </row>
      </sheetData>
      <sheetData sheetId="4735">
        <row r="52">
          <cell r="B52" t="str">
            <v>Main Panel</v>
          </cell>
        </row>
      </sheetData>
      <sheetData sheetId="4736">
        <row r="52">
          <cell r="B52" t="str">
            <v>Main Panel</v>
          </cell>
        </row>
      </sheetData>
      <sheetData sheetId="4737">
        <row r="52">
          <cell r="B52" t="str">
            <v>Main Panel</v>
          </cell>
        </row>
      </sheetData>
      <sheetData sheetId="4738">
        <row r="52">
          <cell r="B52" t="str">
            <v>Main Panel</v>
          </cell>
        </row>
      </sheetData>
      <sheetData sheetId="4739">
        <row r="52">
          <cell r="B52" t="str">
            <v>Main Panel</v>
          </cell>
        </row>
      </sheetData>
      <sheetData sheetId="4740">
        <row r="52">
          <cell r="B52" t="str">
            <v>Main Panel</v>
          </cell>
        </row>
      </sheetData>
      <sheetData sheetId="4741">
        <row r="52">
          <cell r="B52" t="str">
            <v>Main Panel</v>
          </cell>
        </row>
      </sheetData>
      <sheetData sheetId="4742">
        <row r="52">
          <cell r="B52" t="str">
            <v>Main Panel</v>
          </cell>
        </row>
      </sheetData>
      <sheetData sheetId="4743">
        <row r="52">
          <cell r="B52" t="str">
            <v>Main Panel</v>
          </cell>
        </row>
      </sheetData>
      <sheetData sheetId="4744">
        <row r="52">
          <cell r="B52" t="str">
            <v>Main Panel</v>
          </cell>
        </row>
      </sheetData>
      <sheetData sheetId="4745">
        <row r="52">
          <cell r="B52" t="str">
            <v>Main Panel</v>
          </cell>
        </row>
      </sheetData>
      <sheetData sheetId="4746">
        <row r="52">
          <cell r="B52" t="str">
            <v>Main Panel</v>
          </cell>
        </row>
      </sheetData>
      <sheetData sheetId="4747">
        <row r="52">
          <cell r="B52" t="str">
            <v>Main Panel</v>
          </cell>
        </row>
      </sheetData>
      <sheetData sheetId="4748">
        <row r="52">
          <cell r="B52" t="str">
            <v>Main Panel</v>
          </cell>
        </row>
      </sheetData>
      <sheetData sheetId="4749">
        <row r="52">
          <cell r="B52" t="str">
            <v>Main Panel</v>
          </cell>
        </row>
      </sheetData>
      <sheetData sheetId="4750">
        <row r="52">
          <cell r="B52" t="str">
            <v>Main Panel</v>
          </cell>
        </row>
      </sheetData>
      <sheetData sheetId="4751">
        <row r="52">
          <cell r="B52" t="str">
            <v>Main Panel</v>
          </cell>
        </row>
      </sheetData>
      <sheetData sheetId="4752">
        <row r="52">
          <cell r="B52" t="str">
            <v>Main Panel</v>
          </cell>
        </row>
      </sheetData>
      <sheetData sheetId="4753">
        <row r="52">
          <cell r="B52" t="str">
            <v>Main Panel</v>
          </cell>
        </row>
      </sheetData>
      <sheetData sheetId="4754">
        <row r="52">
          <cell r="B52" t="str">
            <v>Main Panel</v>
          </cell>
        </row>
      </sheetData>
      <sheetData sheetId="4755">
        <row r="52">
          <cell r="B52" t="str">
            <v>Main Panel</v>
          </cell>
        </row>
      </sheetData>
      <sheetData sheetId="4756">
        <row r="52">
          <cell r="B52" t="str">
            <v>Main Panel</v>
          </cell>
        </row>
      </sheetData>
      <sheetData sheetId="4757">
        <row r="52">
          <cell r="B52" t="str">
            <v>Main Panel</v>
          </cell>
        </row>
      </sheetData>
      <sheetData sheetId="4758">
        <row r="52">
          <cell r="B52" t="str">
            <v>Main Panel</v>
          </cell>
        </row>
      </sheetData>
      <sheetData sheetId="4759"/>
      <sheetData sheetId="4760"/>
      <sheetData sheetId="4761"/>
      <sheetData sheetId="4762"/>
      <sheetData sheetId="4763"/>
      <sheetData sheetId="4764"/>
      <sheetData sheetId="4765"/>
      <sheetData sheetId="4766"/>
      <sheetData sheetId="4767"/>
      <sheetData sheetId="4768"/>
      <sheetData sheetId="4769">
        <row r="52">
          <cell r="B52" t="str">
            <v>Main Panel</v>
          </cell>
        </row>
      </sheetData>
      <sheetData sheetId="4770">
        <row r="52">
          <cell r="B52" t="str">
            <v>Main Panel</v>
          </cell>
        </row>
      </sheetData>
      <sheetData sheetId="4771">
        <row r="52">
          <cell r="B52" t="str">
            <v>Main Panel</v>
          </cell>
        </row>
      </sheetData>
      <sheetData sheetId="4772"/>
      <sheetData sheetId="4773"/>
      <sheetData sheetId="4774"/>
      <sheetData sheetId="4775">
        <row r="52">
          <cell r="B52" t="str">
            <v>Main Panel</v>
          </cell>
        </row>
      </sheetData>
      <sheetData sheetId="4776"/>
      <sheetData sheetId="4777"/>
      <sheetData sheetId="4778">
        <row r="52">
          <cell r="B52" t="str">
            <v>Main Panel</v>
          </cell>
        </row>
      </sheetData>
      <sheetData sheetId="4779"/>
      <sheetData sheetId="4780"/>
      <sheetData sheetId="4781"/>
      <sheetData sheetId="4782">
        <row r="52">
          <cell r="B52" t="str">
            <v>Main Panel</v>
          </cell>
        </row>
      </sheetData>
      <sheetData sheetId="4783">
        <row r="52">
          <cell r="B52" t="str">
            <v>Main Panel</v>
          </cell>
        </row>
      </sheetData>
      <sheetData sheetId="4784">
        <row r="52">
          <cell r="B52" t="str">
            <v>Main Panel</v>
          </cell>
        </row>
      </sheetData>
      <sheetData sheetId="4785"/>
      <sheetData sheetId="4786"/>
      <sheetData sheetId="4787"/>
      <sheetData sheetId="4788">
        <row r="52">
          <cell r="B52" t="str">
            <v>Main Panel</v>
          </cell>
        </row>
      </sheetData>
      <sheetData sheetId="4789">
        <row r="52">
          <cell r="B52" t="str">
            <v>Main Panel</v>
          </cell>
        </row>
      </sheetData>
      <sheetData sheetId="4790">
        <row r="52">
          <cell r="B52" t="str">
            <v>Main Panel</v>
          </cell>
        </row>
      </sheetData>
      <sheetData sheetId="4791">
        <row r="52">
          <cell r="B52" t="str">
            <v>Main Panel</v>
          </cell>
        </row>
      </sheetData>
      <sheetData sheetId="4792">
        <row r="52">
          <cell r="B52" t="str">
            <v>Main Panel</v>
          </cell>
        </row>
      </sheetData>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refreshError="1"/>
      <sheetData sheetId="4814" refreshError="1"/>
      <sheetData sheetId="4815" refreshError="1"/>
      <sheetData sheetId="4816">
        <row r="52">
          <cell r="B52" t="str">
            <v>Main Panel</v>
          </cell>
        </row>
      </sheetData>
      <sheetData sheetId="4817" refreshError="1"/>
      <sheetData sheetId="4818" refreshError="1"/>
      <sheetData sheetId="4819" refreshError="1"/>
      <sheetData sheetId="4820" refreshError="1"/>
      <sheetData sheetId="4821" refreshError="1"/>
      <sheetData sheetId="4822" refreshError="1"/>
      <sheetData sheetId="4823" refreshError="1"/>
      <sheetData sheetId="4824" refreshError="1"/>
      <sheetData sheetId="4825" refreshError="1"/>
      <sheetData sheetId="4826" refreshError="1"/>
      <sheetData sheetId="4827" refreshError="1"/>
      <sheetData sheetId="4828" refreshError="1"/>
      <sheetData sheetId="4829">
        <row r="52">
          <cell r="B52" t="str">
            <v>Main Panel</v>
          </cell>
        </row>
      </sheetData>
      <sheetData sheetId="4830">
        <row r="52">
          <cell r="B52" t="str">
            <v>Main Panel</v>
          </cell>
        </row>
      </sheetData>
      <sheetData sheetId="4831">
        <row r="52">
          <cell r="B52" t="str">
            <v>Main Panel</v>
          </cell>
        </row>
      </sheetData>
      <sheetData sheetId="4832">
        <row r="52">
          <cell r="B52" t="str">
            <v>Main Panel</v>
          </cell>
        </row>
      </sheetData>
      <sheetData sheetId="4833">
        <row r="52">
          <cell r="B52" t="str">
            <v>Main Panel</v>
          </cell>
        </row>
      </sheetData>
      <sheetData sheetId="4834">
        <row r="52">
          <cell r="B52" t="str">
            <v>Main Panel</v>
          </cell>
        </row>
      </sheetData>
      <sheetData sheetId="4835">
        <row r="52">
          <cell r="B52" t="str">
            <v>Main Panel</v>
          </cell>
        </row>
      </sheetData>
      <sheetData sheetId="4836">
        <row r="52">
          <cell r="B52" t="str">
            <v>Main Panel</v>
          </cell>
        </row>
      </sheetData>
      <sheetData sheetId="4837">
        <row r="52">
          <cell r="B52" t="str">
            <v>Main Panel</v>
          </cell>
        </row>
      </sheetData>
      <sheetData sheetId="4838">
        <row r="52">
          <cell r="B52" t="str">
            <v>Main Panel</v>
          </cell>
        </row>
      </sheetData>
      <sheetData sheetId="4839">
        <row r="52">
          <cell r="B52" t="str">
            <v>Main Panel</v>
          </cell>
        </row>
      </sheetData>
      <sheetData sheetId="4840" refreshError="1"/>
      <sheetData sheetId="4841" refreshError="1"/>
      <sheetData sheetId="4842" refreshError="1"/>
      <sheetData sheetId="4843" refreshError="1"/>
      <sheetData sheetId="4844" refreshError="1"/>
      <sheetData sheetId="4845" refreshError="1"/>
      <sheetData sheetId="4846" refreshError="1"/>
      <sheetData sheetId="4847" refreshError="1"/>
      <sheetData sheetId="4848" refreshError="1"/>
      <sheetData sheetId="4849">
        <row r="52">
          <cell r="B52" t="str">
            <v>Main Panel</v>
          </cell>
        </row>
      </sheetData>
      <sheetData sheetId="4850">
        <row r="52">
          <cell r="B52" t="str">
            <v>Main Panel</v>
          </cell>
        </row>
      </sheetData>
      <sheetData sheetId="4851">
        <row r="52">
          <cell r="B52" t="str">
            <v>Main Panel</v>
          </cell>
        </row>
      </sheetData>
      <sheetData sheetId="4852">
        <row r="52">
          <cell r="B52" t="str">
            <v>Main Panel</v>
          </cell>
        </row>
      </sheetData>
      <sheetData sheetId="4853">
        <row r="52">
          <cell r="B52" t="str">
            <v>Main Panel</v>
          </cell>
        </row>
      </sheetData>
      <sheetData sheetId="4854">
        <row r="52">
          <cell r="B52" t="str">
            <v>Main Panel</v>
          </cell>
        </row>
      </sheetData>
      <sheetData sheetId="4855">
        <row r="52">
          <cell r="B52" t="str">
            <v>Main Panel</v>
          </cell>
        </row>
      </sheetData>
      <sheetData sheetId="4856">
        <row r="52">
          <cell r="B52" t="str">
            <v>Main Panel</v>
          </cell>
        </row>
      </sheetData>
      <sheetData sheetId="4857">
        <row r="52">
          <cell r="B52" t="str">
            <v>Main Panel</v>
          </cell>
        </row>
      </sheetData>
      <sheetData sheetId="4858">
        <row r="52">
          <cell r="B52" t="str">
            <v>Main Panel</v>
          </cell>
        </row>
      </sheetData>
      <sheetData sheetId="4859">
        <row r="52">
          <cell r="B52" t="str">
            <v>Main Panel</v>
          </cell>
        </row>
      </sheetData>
      <sheetData sheetId="4860">
        <row r="52">
          <cell r="B52" t="str">
            <v>Main Panel</v>
          </cell>
        </row>
      </sheetData>
      <sheetData sheetId="4861">
        <row r="52">
          <cell r="B52" t="str">
            <v>Main Panel</v>
          </cell>
        </row>
      </sheetData>
      <sheetData sheetId="4862">
        <row r="52">
          <cell r="B52" t="str">
            <v>Main Panel</v>
          </cell>
        </row>
      </sheetData>
      <sheetData sheetId="4863">
        <row r="52">
          <cell r="B52" t="str">
            <v>Main Panel</v>
          </cell>
        </row>
      </sheetData>
      <sheetData sheetId="4864">
        <row r="52">
          <cell r="B52" t="str">
            <v>Main Panel</v>
          </cell>
        </row>
      </sheetData>
      <sheetData sheetId="4865">
        <row r="52">
          <cell r="B52" t="str">
            <v>Main Panel</v>
          </cell>
        </row>
      </sheetData>
      <sheetData sheetId="4866">
        <row r="52">
          <cell r="B52" t="str">
            <v>Main Panel</v>
          </cell>
        </row>
      </sheetData>
      <sheetData sheetId="4867">
        <row r="52">
          <cell r="B52" t="str">
            <v>Main Panel</v>
          </cell>
        </row>
      </sheetData>
      <sheetData sheetId="4868">
        <row r="52">
          <cell r="B52" t="str">
            <v>Main Panel</v>
          </cell>
        </row>
      </sheetData>
      <sheetData sheetId="4869">
        <row r="52">
          <cell r="B52" t="str">
            <v>Main Panel</v>
          </cell>
        </row>
      </sheetData>
      <sheetData sheetId="4870">
        <row r="52">
          <cell r="B52" t="str">
            <v>Main Panel</v>
          </cell>
        </row>
      </sheetData>
      <sheetData sheetId="4871">
        <row r="52">
          <cell r="B52" t="str">
            <v>Main Panel</v>
          </cell>
        </row>
      </sheetData>
      <sheetData sheetId="4872">
        <row r="52">
          <cell r="B52" t="str">
            <v>Main Panel</v>
          </cell>
        </row>
      </sheetData>
      <sheetData sheetId="4873">
        <row r="52">
          <cell r="B52" t="str">
            <v>Main Panel</v>
          </cell>
        </row>
      </sheetData>
      <sheetData sheetId="4874">
        <row r="52">
          <cell r="B52" t="str">
            <v>Main Panel</v>
          </cell>
        </row>
      </sheetData>
      <sheetData sheetId="4875">
        <row r="52">
          <cell r="B52" t="str">
            <v>Main Panel</v>
          </cell>
        </row>
      </sheetData>
      <sheetData sheetId="4876">
        <row r="52">
          <cell r="B52" t="str">
            <v>Main Panel</v>
          </cell>
        </row>
      </sheetData>
      <sheetData sheetId="4877">
        <row r="52">
          <cell r="B52" t="str">
            <v>Main Panel</v>
          </cell>
        </row>
      </sheetData>
      <sheetData sheetId="4878">
        <row r="52">
          <cell r="B52" t="str">
            <v>Main Panel</v>
          </cell>
        </row>
      </sheetData>
      <sheetData sheetId="4879">
        <row r="52">
          <cell r="B52" t="str">
            <v>Main Panel</v>
          </cell>
        </row>
      </sheetData>
      <sheetData sheetId="4880">
        <row r="52">
          <cell r="B52" t="str">
            <v>Main Panel</v>
          </cell>
        </row>
      </sheetData>
      <sheetData sheetId="4881">
        <row r="52">
          <cell r="B52" t="str">
            <v>Main Panel</v>
          </cell>
        </row>
      </sheetData>
      <sheetData sheetId="4882">
        <row r="52">
          <cell r="B52" t="str">
            <v>Main Panel</v>
          </cell>
        </row>
      </sheetData>
      <sheetData sheetId="4883">
        <row r="52">
          <cell r="B52" t="str">
            <v>Main Panel</v>
          </cell>
        </row>
      </sheetData>
      <sheetData sheetId="4884">
        <row r="52">
          <cell r="B52" t="str">
            <v>Main Panel</v>
          </cell>
        </row>
      </sheetData>
      <sheetData sheetId="4885">
        <row r="52">
          <cell r="B52" t="str">
            <v>Main Panel</v>
          </cell>
        </row>
      </sheetData>
      <sheetData sheetId="4886">
        <row r="52">
          <cell r="B52" t="str">
            <v>Main Panel</v>
          </cell>
        </row>
      </sheetData>
      <sheetData sheetId="4887">
        <row r="52">
          <cell r="B52" t="str">
            <v>Main Panel</v>
          </cell>
        </row>
      </sheetData>
      <sheetData sheetId="4888">
        <row r="52">
          <cell r="B52" t="str">
            <v>Main Panel</v>
          </cell>
        </row>
      </sheetData>
      <sheetData sheetId="4889">
        <row r="52">
          <cell r="B52" t="str">
            <v>Main Panel</v>
          </cell>
        </row>
      </sheetData>
      <sheetData sheetId="4890">
        <row r="52">
          <cell r="B52" t="str">
            <v>Main Panel</v>
          </cell>
        </row>
      </sheetData>
      <sheetData sheetId="4891">
        <row r="52">
          <cell r="B52" t="str">
            <v>Main Panel</v>
          </cell>
        </row>
      </sheetData>
      <sheetData sheetId="4892">
        <row r="52">
          <cell r="B52" t="str">
            <v>Main Panel</v>
          </cell>
        </row>
      </sheetData>
      <sheetData sheetId="4893">
        <row r="52">
          <cell r="B52" t="str">
            <v>Main Panel</v>
          </cell>
        </row>
      </sheetData>
      <sheetData sheetId="4894">
        <row r="52">
          <cell r="B52" t="str">
            <v>Main Panel</v>
          </cell>
        </row>
      </sheetData>
      <sheetData sheetId="4895">
        <row r="52">
          <cell r="B52" t="str">
            <v>Main Panel</v>
          </cell>
        </row>
      </sheetData>
      <sheetData sheetId="4896">
        <row r="52">
          <cell r="B52" t="str">
            <v>Main Panel</v>
          </cell>
        </row>
      </sheetData>
      <sheetData sheetId="4897">
        <row r="52">
          <cell r="B52" t="str">
            <v>Main Panel</v>
          </cell>
        </row>
      </sheetData>
      <sheetData sheetId="4898">
        <row r="52">
          <cell r="B52" t="str">
            <v>Main Panel</v>
          </cell>
        </row>
      </sheetData>
      <sheetData sheetId="4899">
        <row r="52">
          <cell r="B52" t="str">
            <v>Main Panel</v>
          </cell>
        </row>
      </sheetData>
      <sheetData sheetId="4900">
        <row r="52">
          <cell r="B52" t="str">
            <v>Main Panel</v>
          </cell>
        </row>
      </sheetData>
      <sheetData sheetId="4901">
        <row r="52">
          <cell r="B52" t="str">
            <v>Main Panel</v>
          </cell>
        </row>
      </sheetData>
      <sheetData sheetId="4902">
        <row r="52">
          <cell r="B52" t="str">
            <v>Main Panel</v>
          </cell>
        </row>
      </sheetData>
      <sheetData sheetId="4903">
        <row r="52">
          <cell r="B52" t="str">
            <v>Main Panel</v>
          </cell>
        </row>
      </sheetData>
      <sheetData sheetId="4904">
        <row r="52">
          <cell r="B52" t="str">
            <v>Main Panel</v>
          </cell>
        </row>
      </sheetData>
      <sheetData sheetId="4905">
        <row r="52">
          <cell r="B52" t="str">
            <v>Main Panel</v>
          </cell>
        </row>
      </sheetData>
      <sheetData sheetId="4906">
        <row r="52">
          <cell r="B52" t="str">
            <v>Main Panel</v>
          </cell>
        </row>
      </sheetData>
      <sheetData sheetId="4907">
        <row r="52">
          <cell r="B52" t="str">
            <v>Main Panel</v>
          </cell>
        </row>
      </sheetData>
      <sheetData sheetId="4908">
        <row r="52">
          <cell r="B52" t="str">
            <v>Main Panel</v>
          </cell>
        </row>
      </sheetData>
      <sheetData sheetId="4909">
        <row r="52">
          <cell r="B52" t="str">
            <v>Main Panel</v>
          </cell>
        </row>
      </sheetData>
      <sheetData sheetId="4910">
        <row r="52">
          <cell r="B52" t="str">
            <v>Main Panel</v>
          </cell>
        </row>
      </sheetData>
      <sheetData sheetId="4911">
        <row r="52">
          <cell r="B52" t="str">
            <v>Main Panel</v>
          </cell>
        </row>
      </sheetData>
      <sheetData sheetId="4912">
        <row r="52">
          <cell r="B52" t="str">
            <v>Main Panel</v>
          </cell>
        </row>
      </sheetData>
      <sheetData sheetId="4913">
        <row r="52">
          <cell r="B52" t="str">
            <v>Main Panel</v>
          </cell>
        </row>
      </sheetData>
      <sheetData sheetId="4914">
        <row r="52">
          <cell r="B52" t="str">
            <v>Main Panel</v>
          </cell>
        </row>
      </sheetData>
      <sheetData sheetId="4915">
        <row r="52">
          <cell r="B52" t="str">
            <v>Main Panel</v>
          </cell>
        </row>
      </sheetData>
      <sheetData sheetId="4916">
        <row r="52">
          <cell r="B52" t="str">
            <v>Main Panel</v>
          </cell>
        </row>
      </sheetData>
      <sheetData sheetId="4917">
        <row r="52">
          <cell r="B52" t="str">
            <v>Main Panel</v>
          </cell>
        </row>
      </sheetData>
      <sheetData sheetId="4918">
        <row r="52">
          <cell r="B52" t="str">
            <v>Main Panel</v>
          </cell>
        </row>
      </sheetData>
      <sheetData sheetId="4919">
        <row r="52">
          <cell r="B52" t="str">
            <v>Main Panel</v>
          </cell>
        </row>
      </sheetData>
      <sheetData sheetId="4920">
        <row r="52">
          <cell r="B52" t="str">
            <v>Main Panel</v>
          </cell>
        </row>
      </sheetData>
      <sheetData sheetId="4921">
        <row r="52">
          <cell r="B52" t="str">
            <v>Main Panel</v>
          </cell>
        </row>
      </sheetData>
      <sheetData sheetId="4922">
        <row r="52">
          <cell r="B52" t="str">
            <v>Main Panel</v>
          </cell>
        </row>
      </sheetData>
      <sheetData sheetId="4923">
        <row r="52">
          <cell r="B52" t="str">
            <v>Main Panel</v>
          </cell>
        </row>
      </sheetData>
      <sheetData sheetId="4924">
        <row r="52">
          <cell r="B52" t="str">
            <v>Main Panel</v>
          </cell>
        </row>
      </sheetData>
      <sheetData sheetId="4925">
        <row r="52">
          <cell r="B52" t="str">
            <v>Main Panel</v>
          </cell>
        </row>
      </sheetData>
      <sheetData sheetId="4926">
        <row r="52">
          <cell r="B52" t="str">
            <v>Main Panel</v>
          </cell>
        </row>
      </sheetData>
      <sheetData sheetId="4927">
        <row r="52">
          <cell r="B52" t="str">
            <v>Main Panel</v>
          </cell>
        </row>
      </sheetData>
      <sheetData sheetId="4928">
        <row r="52">
          <cell r="B52" t="str">
            <v>Main Panel</v>
          </cell>
        </row>
      </sheetData>
      <sheetData sheetId="4929">
        <row r="52">
          <cell r="B52" t="str">
            <v>Main Panel</v>
          </cell>
        </row>
      </sheetData>
      <sheetData sheetId="4930">
        <row r="52">
          <cell r="B52" t="str">
            <v>Main Panel</v>
          </cell>
        </row>
      </sheetData>
      <sheetData sheetId="4931">
        <row r="52">
          <cell r="B52" t="str">
            <v>Main Panel</v>
          </cell>
        </row>
      </sheetData>
      <sheetData sheetId="4932">
        <row r="52">
          <cell r="B52" t="str">
            <v>Main Panel</v>
          </cell>
        </row>
      </sheetData>
      <sheetData sheetId="4933">
        <row r="52">
          <cell r="B52" t="str">
            <v>Main Panel</v>
          </cell>
        </row>
      </sheetData>
      <sheetData sheetId="4934">
        <row r="52">
          <cell r="B52" t="str">
            <v>Main Panel</v>
          </cell>
        </row>
      </sheetData>
      <sheetData sheetId="4935">
        <row r="52">
          <cell r="B52" t="str">
            <v>Main Panel</v>
          </cell>
        </row>
      </sheetData>
      <sheetData sheetId="4936">
        <row r="52">
          <cell r="B52" t="str">
            <v>Main Panel</v>
          </cell>
        </row>
      </sheetData>
      <sheetData sheetId="4937">
        <row r="52">
          <cell r="B52" t="str">
            <v>Main Panel</v>
          </cell>
        </row>
      </sheetData>
      <sheetData sheetId="4938">
        <row r="52">
          <cell r="B52" t="str">
            <v>Main Panel</v>
          </cell>
        </row>
      </sheetData>
      <sheetData sheetId="4939">
        <row r="52">
          <cell r="B52" t="str">
            <v>Main Panel</v>
          </cell>
        </row>
      </sheetData>
      <sheetData sheetId="4940">
        <row r="52">
          <cell r="B52" t="str">
            <v>Main Panel</v>
          </cell>
        </row>
      </sheetData>
      <sheetData sheetId="4941">
        <row r="52">
          <cell r="B52" t="str">
            <v>Main Panel</v>
          </cell>
        </row>
      </sheetData>
      <sheetData sheetId="4942">
        <row r="52">
          <cell r="B52" t="str">
            <v>Main Panel</v>
          </cell>
        </row>
      </sheetData>
      <sheetData sheetId="4943">
        <row r="52">
          <cell r="B52" t="str">
            <v>Main Panel</v>
          </cell>
        </row>
      </sheetData>
      <sheetData sheetId="4944">
        <row r="52">
          <cell r="B52" t="str">
            <v>Main Panel</v>
          </cell>
        </row>
      </sheetData>
      <sheetData sheetId="4945">
        <row r="52">
          <cell r="B52" t="str">
            <v>Main Panel</v>
          </cell>
        </row>
      </sheetData>
      <sheetData sheetId="4946">
        <row r="52">
          <cell r="B52" t="str">
            <v>Main Panel</v>
          </cell>
        </row>
      </sheetData>
      <sheetData sheetId="4947">
        <row r="52">
          <cell r="B52" t="str">
            <v>Main Panel</v>
          </cell>
        </row>
      </sheetData>
      <sheetData sheetId="4948">
        <row r="52">
          <cell r="B52" t="str">
            <v>Main Panel</v>
          </cell>
        </row>
      </sheetData>
      <sheetData sheetId="4949">
        <row r="52">
          <cell r="B52" t="str">
            <v>Main Panel</v>
          </cell>
        </row>
      </sheetData>
      <sheetData sheetId="4950">
        <row r="52">
          <cell r="B52" t="str">
            <v>Main Panel</v>
          </cell>
        </row>
      </sheetData>
      <sheetData sheetId="4951">
        <row r="52">
          <cell r="B52" t="str">
            <v>Main Panel</v>
          </cell>
        </row>
      </sheetData>
      <sheetData sheetId="4952">
        <row r="52">
          <cell r="B52" t="str">
            <v>Main Panel</v>
          </cell>
        </row>
      </sheetData>
      <sheetData sheetId="4953">
        <row r="52">
          <cell r="B52" t="str">
            <v>Main Panel</v>
          </cell>
        </row>
      </sheetData>
      <sheetData sheetId="4954">
        <row r="52">
          <cell r="B52" t="str">
            <v>Main Panel</v>
          </cell>
        </row>
      </sheetData>
      <sheetData sheetId="4955">
        <row r="52">
          <cell r="B52" t="str">
            <v>Main Panel</v>
          </cell>
        </row>
      </sheetData>
      <sheetData sheetId="4956">
        <row r="52">
          <cell r="B52" t="str">
            <v>Main Panel</v>
          </cell>
        </row>
      </sheetData>
      <sheetData sheetId="4957">
        <row r="52">
          <cell r="B52" t="str">
            <v>Main Panel</v>
          </cell>
        </row>
      </sheetData>
      <sheetData sheetId="4958">
        <row r="52">
          <cell r="B52" t="str">
            <v>Main Panel</v>
          </cell>
        </row>
      </sheetData>
      <sheetData sheetId="4959">
        <row r="52">
          <cell r="B52" t="str">
            <v>Main Panel</v>
          </cell>
        </row>
      </sheetData>
      <sheetData sheetId="4960">
        <row r="52">
          <cell r="B52" t="str">
            <v>Main Panel</v>
          </cell>
        </row>
      </sheetData>
      <sheetData sheetId="4961">
        <row r="52">
          <cell r="B52" t="str">
            <v>Main Panel</v>
          </cell>
        </row>
      </sheetData>
      <sheetData sheetId="4962">
        <row r="52">
          <cell r="B52" t="str">
            <v>Main Panel</v>
          </cell>
        </row>
      </sheetData>
      <sheetData sheetId="4963">
        <row r="52">
          <cell r="B52" t="str">
            <v>Main Panel</v>
          </cell>
        </row>
      </sheetData>
      <sheetData sheetId="4964">
        <row r="52">
          <cell r="B52" t="str">
            <v>Main Panel</v>
          </cell>
        </row>
      </sheetData>
      <sheetData sheetId="4965">
        <row r="52">
          <cell r="B52" t="str">
            <v>Main Panel</v>
          </cell>
        </row>
      </sheetData>
      <sheetData sheetId="4966">
        <row r="52">
          <cell r="B52" t="str">
            <v>Main Panel</v>
          </cell>
        </row>
      </sheetData>
      <sheetData sheetId="4967">
        <row r="52">
          <cell r="B52" t="str">
            <v>Main Panel</v>
          </cell>
        </row>
      </sheetData>
      <sheetData sheetId="4968">
        <row r="52">
          <cell r="B52" t="str">
            <v>Main Panel</v>
          </cell>
        </row>
      </sheetData>
      <sheetData sheetId="4969">
        <row r="52">
          <cell r="B52" t="str">
            <v>Main Panel</v>
          </cell>
        </row>
      </sheetData>
      <sheetData sheetId="4970">
        <row r="52">
          <cell r="B52" t="str">
            <v>Main Panel</v>
          </cell>
        </row>
      </sheetData>
      <sheetData sheetId="4971">
        <row r="52">
          <cell r="B52" t="str">
            <v>Main Panel</v>
          </cell>
        </row>
      </sheetData>
      <sheetData sheetId="4972">
        <row r="52">
          <cell r="B52" t="str">
            <v>Main Panel</v>
          </cell>
        </row>
      </sheetData>
      <sheetData sheetId="4973">
        <row r="52">
          <cell r="B52" t="str">
            <v>Main Panel</v>
          </cell>
        </row>
      </sheetData>
      <sheetData sheetId="4974">
        <row r="52">
          <cell r="B52" t="str">
            <v>Main Panel</v>
          </cell>
        </row>
      </sheetData>
      <sheetData sheetId="4975">
        <row r="52">
          <cell r="B52" t="str">
            <v>Main Panel</v>
          </cell>
        </row>
      </sheetData>
      <sheetData sheetId="4976">
        <row r="52">
          <cell r="B52" t="str">
            <v>Main Panel</v>
          </cell>
        </row>
      </sheetData>
      <sheetData sheetId="4977">
        <row r="52">
          <cell r="B52" t="str">
            <v>Main Panel</v>
          </cell>
        </row>
      </sheetData>
      <sheetData sheetId="4978">
        <row r="52">
          <cell r="B52" t="str">
            <v>Main Panel</v>
          </cell>
        </row>
      </sheetData>
      <sheetData sheetId="4979">
        <row r="52">
          <cell r="B52" t="str">
            <v>Main Panel</v>
          </cell>
        </row>
      </sheetData>
      <sheetData sheetId="4980">
        <row r="52">
          <cell r="B52" t="str">
            <v>Main Panel</v>
          </cell>
        </row>
      </sheetData>
      <sheetData sheetId="4981">
        <row r="52">
          <cell r="B52" t="str">
            <v>Main Panel</v>
          </cell>
        </row>
      </sheetData>
      <sheetData sheetId="4982">
        <row r="52">
          <cell r="B52" t="str">
            <v>Main Panel</v>
          </cell>
        </row>
      </sheetData>
      <sheetData sheetId="4983">
        <row r="52">
          <cell r="B52" t="str">
            <v>Main Panel</v>
          </cell>
        </row>
      </sheetData>
      <sheetData sheetId="4984">
        <row r="52">
          <cell r="B52" t="str">
            <v>Main Panel</v>
          </cell>
        </row>
      </sheetData>
      <sheetData sheetId="4985">
        <row r="52">
          <cell r="B52" t="str">
            <v>Main Panel</v>
          </cell>
        </row>
      </sheetData>
      <sheetData sheetId="4986">
        <row r="52">
          <cell r="B52" t="str">
            <v>Main Panel</v>
          </cell>
        </row>
      </sheetData>
      <sheetData sheetId="4987">
        <row r="52">
          <cell r="B52" t="str">
            <v>Main Panel</v>
          </cell>
        </row>
      </sheetData>
      <sheetData sheetId="4988">
        <row r="52">
          <cell r="B52" t="str">
            <v>Main Panel</v>
          </cell>
        </row>
      </sheetData>
      <sheetData sheetId="4989">
        <row r="52">
          <cell r="B52" t="str">
            <v>Main Panel</v>
          </cell>
        </row>
      </sheetData>
      <sheetData sheetId="4990">
        <row r="52">
          <cell r="B52" t="str">
            <v>Main Panel</v>
          </cell>
        </row>
      </sheetData>
      <sheetData sheetId="4991">
        <row r="52">
          <cell r="B52" t="str">
            <v>Main Panel</v>
          </cell>
        </row>
      </sheetData>
      <sheetData sheetId="4992">
        <row r="52">
          <cell r="B52" t="str">
            <v>Main Panel</v>
          </cell>
        </row>
      </sheetData>
      <sheetData sheetId="4993">
        <row r="52">
          <cell r="B52" t="str">
            <v>Main Panel</v>
          </cell>
        </row>
      </sheetData>
      <sheetData sheetId="4994">
        <row r="52">
          <cell r="B52" t="str">
            <v>Main Panel</v>
          </cell>
        </row>
      </sheetData>
      <sheetData sheetId="4995">
        <row r="52">
          <cell r="B52" t="str">
            <v>Main Panel</v>
          </cell>
        </row>
      </sheetData>
      <sheetData sheetId="4996">
        <row r="52">
          <cell r="B52" t="str">
            <v>Main Panel</v>
          </cell>
        </row>
      </sheetData>
      <sheetData sheetId="4997">
        <row r="52">
          <cell r="B52" t="str">
            <v>Main Panel</v>
          </cell>
        </row>
      </sheetData>
      <sheetData sheetId="4998">
        <row r="52">
          <cell r="B52" t="str">
            <v>Main Panel</v>
          </cell>
        </row>
      </sheetData>
      <sheetData sheetId="4999">
        <row r="52">
          <cell r="B52" t="str">
            <v>Main Panel</v>
          </cell>
        </row>
      </sheetData>
      <sheetData sheetId="5000">
        <row r="52">
          <cell r="B52" t="str">
            <v>Main Panel</v>
          </cell>
        </row>
      </sheetData>
      <sheetData sheetId="5001">
        <row r="52">
          <cell r="B52" t="str">
            <v>Main Panel</v>
          </cell>
        </row>
      </sheetData>
      <sheetData sheetId="5002">
        <row r="52">
          <cell r="B52" t="str">
            <v>Main Panel</v>
          </cell>
        </row>
      </sheetData>
      <sheetData sheetId="5003">
        <row r="52">
          <cell r="B52" t="str">
            <v>Main Panel</v>
          </cell>
        </row>
      </sheetData>
      <sheetData sheetId="5004">
        <row r="52">
          <cell r="B52" t="str">
            <v>Main Panel</v>
          </cell>
        </row>
      </sheetData>
      <sheetData sheetId="5005">
        <row r="52">
          <cell r="B52" t="str">
            <v>Main Panel</v>
          </cell>
        </row>
      </sheetData>
      <sheetData sheetId="5006">
        <row r="52">
          <cell r="B52" t="str">
            <v>Main Panel</v>
          </cell>
        </row>
      </sheetData>
      <sheetData sheetId="5007">
        <row r="52">
          <cell r="B52" t="str">
            <v>Main Panel</v>
          </cell>
        </row>
      </sheetData>
      <sheetData sheetId="5008">
        <row r="52">
          <cell r="B52" t="str">
            <v>Main Panel</v>
          </cell>
        </row>
      </sheetData>
      <sheetData sheetId="5009">
        <row r="52">
          <cell r="B52" t="str">
            <v>Main Panel</v>
          </cell>
        </row>
      </sheetData>
      <sheetData sheetId="5010">
        <row r="52">
          <cell r="B52" t="str">
            <v>Main Panel</v>
          </cell>
        </row>
      </sheetData>
      <sheetData sheetId="5011">
        <row r="52">
          <cell r="B52" t="str">
            <v>Main Panel</v>
          </cell>
        </row>
      </sheetData>
      <sheetData sheetId="5012">
        <row r="52">
          <cell r="B52" t="str">
            <v>Main Panel</v>
          </cell>
        </row>
      </sheetData>
      <sheetData sheetId="5013">
        <row r="52">
          <cell r="B52" t="str">
            <v>Main Panel</v>
          </cell>
        </row>
      </sheetData>
      <sheetData sheetId="5014">
        <row r="52">
          <cell r="B52" t="str">
            <v>Main Panel</v>
          </cell>
        </row>
      </sheetData>
      <sheetData sheetId="5015">
        <row r="52">
          <cell r="B52" t="str">
            <v>Main Panel</v>
          </cell>
        </row>
      </sheetData>
      <sheetData sheetId="5016">
        <row r="52">
          <cell r="B52" t="str">
            <v>Main Panel</v>
          </cell>
        </row>
      </sheetData>
      <sheetData sheetId="5017">
        <row r="52">
          <cell r="B52" t="str">
            <v>Main Panel</v>
          </cell>
        </row>
      </sheetData>
      <sheetData sheetId="5018">
        <row r="52">
          <cell r="B52" t="str">
            <v>Main Panel</v>
          </cell>
        </row>
      </sheetData>
      <sheetData sheetId="5019">
        <row r="52">
          <cell r="B52" t="str">
            <v>Main Panel</v>
          </cell>
        </row>
      </sheetData>
      <sheetData sheetId="5020">
        <row r="52">
          <cell r="B52" t="str">
            <v>Main Panel</v>
          </cell>
        </row>
      </sheetData>
      <sheetData sheetId="5021">
        <row r="52">
          <cell r="B52" t="str">
            <v>Main Panel</v>
          </cell>
        </row>
      </sheetData>
      <sheetData sheetId="5022">
        <row r="52">
          <cell r="B52" t="str">
            <v>Main Panel</v>
          </cell>
        </row>
      </sheetData>
      <sheetData sheetId="5023">
        <row r="52">
          <cell r="B52" t="str">
            <v>Main Panel</v>
          </cell>
        </row>
      </sheetData>
      <sheetData sheetId="5024">
        <row r="52">
          <cell r="B52" t="str">
            <v>Main Panel</v>
          </cell>
        </row>
      </sheetData>
      <sheetData sheetId="5025">
        <row r="52">
          <cell r="B52" t="str">
            <v>Main Panel</v>
          </cell>
        </row>
      </sheetData>
      <sheetData sheetId="5026">
        <row r="52">
          <cell r="B52" t="str">
            <v>Main Panel</v>
          </cell>
        </row>
      </sheetData>
      <sheetData sheetId="5027">
        <row r="52">
          <cell r="B52" t="str">
            <v>Main Panel</v>
          </cell>
        </row>
      </sheetData>
      <sheetData sheetId="5028">
        <row r="52">
          <cell r="B52" t="str">
            <v>Main Panel</v>
          </cell>
        </row>
      </sheetData>
      <sheetData sheetId="5029">
        <row r="52">
          <cell r="B52" t="str">
            <v>Main Panel</v>
          </cell>
        </row>
      </sheetData>
      <sheetData sheetId="5030">
        <row r="52">
          <cell r="B52" t="str">
            <v>Main Panel</v>
          </cell>
        </row>
      </sheetData>
      <sheetData sheetId="5031">
        <row r="52">
          <cell r="B52" t="str">
            <v>Main Panel</v>
          </cell>
        </row>
      </sheetData>
      <sheetData sheetId="5032">
        <row r="52">
          <cell r="B52" t="str">
            <v>Main Panel</v>
          </cell>
        </row>
      </sheetData>
      <sheetData sheetId="5033">
        <row r="52">
          <cell r="B52" t="str">
            <v>Main Panel</v>
          </cell>
        </row>
      </sheetData>
      <sheetData sheetId="5034">
        <row r="52">
          <cell r="B52" t="str">
            <v>Main Panel</v>
          </cell>
        </row>
      </sheetData>
      <sheetData sheetId="5035">
        <row r="52">
          <cell r="B52" t="str">
            <v>Main Panel</v>
          </cell>
        </row>
      </sheetData>
      <sheetData sheetId="5036">
        <row r="52">
          <cell r="B52" t="str">
            <v>Main Panel</v>
          </cell>
        </row>
      </sheetData>
      <sheetData sheetId="5037">
        <row r="52">
          <cell r="B52" t="str">
            <v>Main Panel</v>
          </cell>
        </row>
      </sheetData>
      <sheetData sheetId="5038">
        <row r="52">
          <cell r="B52" t="str">
            <v>Main Panel</v>
          </cell>
        </row>
      </sheetData>
      <sheetData sheetId="5039">
        <row r="52">
          <cell r="B52" t="str">
            <v>Main Panel</v>
          </cell>
        </row>
      </sheetData>
      <sheetData sheetId="5040">
        <row r="52">
          <cell r="B52" t="str">
            <v>Main Panel</v>
          </cell>
        </row>
      </sheetData>
      <sheetData sheetId="5041">
        <row r="52">
          <cell r="B52" t="str">
            <v>Main Panel</v>
          </cell>
        </row>
      </sheetData>
      <sheetData sheetId="5042">
        <row r="52">
          <cell r="B52" t="str">
            <v>Main Panel</v>
          </cell>
        </row>
      </sheetData>
      <sheetData sheetId="5043">
        <row r="52">
          <cell r="B52" t="str">
            <v>Main Panel</v>
          </cell>
        </row>
      </sheetData>
      <sheetData sheetId="5044">
        <row r="52">
          <cell r="B52" t="str">
            <v>Main Panel</v>
          </cell>
        </row>
      </sheetData>
      <sheetData sheetId="5045">
        <row r="52">
          <cell r="B52" t="str">
            <v>Main Panel</v>
          </cell>
        </row>
      </sheetData>
      <sheetData sheetId="5046">
        <row r="52">
          <cell r="B52" t="str">
            <v>Main Panel</v>
          </cell>
        </row>
      </sheetData>
      <sheetData sheetId="5047">
        <row r="52">
          <cell r="B52" t="str">
            <v>Main Panel</v>
          </cell>
        </row>
      </sheetData>
      <sheetData sheetId="5048">
        <row r="52">
          <cell r="B52" t="str">
            <v>Main Panel</v>
          </cell>
        </row>
      </sheetData>
      <sheetData sheetId="5049">
        <row r="52">
          <cell r="B52" t="str">
            <v>Main Panel</v>
          </cell>
        </row>
      </sheetData>
      <sheetData sheetId="5050">
        <row r="52">
          <cell r="B52" t="str">
            <v>Main Panel</v>
          </cell>
        </row>
      </sheetData>
      <sheetData sheetId="5051">
        <row r="52">
          <cell r="B52" t="str">
            <v>Main Panel</v>
          </cell>
        </row>
      </sheetData>
      <sheetData sheetId="5052">
        <row r="52">
          <cell r="B52" t="str">
            <v>Main Panel</v>
          </cell>
        </row>
      </sheetData>
      <sheetData sheetId="5053">
        <row r="52">
          <cell r="B52" t="str">
            <v>Main Panel</v>
          </cell>
        </row>
      </sheetData>
      <sheetData sheetId="5054">
        <row r="52">
          <cell r="B52" t="str">
            <v>Main Panel</v>
          </cell>
        </row>
      </sheetData>
      <sheetData sheetId="5055">
        <row r="52">
          <cell r="B52" t="str">
            <v>Main Panel</v>
          </cell>
        </row>
      </sheetData>
      <sheetData sheetId="5056">
        <row r="52">
          <cell r="B52" t="str">
            <v>Main Panel</v>
          </cell>
        </row>
      </sheetData>
      <sheetData sheetId="5057">
        <row r="52">
          <cell r="B52" t="str">
            <v>Main Panel</v>
          </cell>
        </row>
      </sheetData>
      <sheetData sheetId="5058">
        <row r="52">
          <cell r="B52" t="str">
            <v>Main Panel</v>
          </cell>
        </row>
      </sheetData>
      <sheetData sheetId="5059">
        <row r="52">
          <cell r="B52" t="str">
            <v>Main Panel</v>
          </cell>
        </row>
      </sheetData>
      <sheetData sheetId="5060">
        <row r="52">
          <cell r="B52" t="str">
            <v>Main Panel</v>
          </cell>
        </row>
      </sheetData>
      <sheetData sheetId="5061">
        <row r="52">
          <cell r="B52" t="str">
            <v>Main Panel</v>
          </cell>
        </row>
      </sheetData>
      <sheetData sheetId="5062">
        <row r="52">
          <cell r="B52" t="str">
            <v>Main Panel</v>
          </cell>
        </row>
      </sheetData>
      <sheetData sheetId="5063">
        <row r="52">
          <cell r="B52" t="str">
            <v>Main Panel</v>
          </cell>
        </row>
      </sheetData>
      <sheetData sheetId="5064">
        <row r="52">
          <cell r="B52" t="str">
            <v>Main Panel</v>
          </cell>
        </row>
      </sheetData>
      <sheetData sheetId="5065">
        <row r="52">
          <cell r="B52" t="str">
            <v>Main Panel</v>
          </cell>
        </row>
      </sheetData>
      <sheetData sheetId="5066">
        <row r="52">
          <cell r="B52" t="str">
            <v>Main Panel</v>
          </cell>
        </row>
      </sheetData>
      <sheetData sheetId="5067">
        <row r="52">
          <cell r="B52" t="str">
            <v>Main Panel</v>
          </cell>
        </row>
      </sheetData>
      <sheetData sheetId="5068">
        <row r="52">
          <cell r="B52" t="str">
            <v>Main Panel</v>
          </cell>
        </row>
      </sheetData>
      <sheetData sheetId="5069">
        <row r="52">
          <cell r="B52" t="str">
            <v>Main Panel</v>
          </cell>
        </row>
      </sheetData>
      <sheetData sheetId="5070">
        <row r="52">
          <cell r="B52" t="str">
            <v>Main Panel</v>
          </cell>
        </row>
      </sheetData>
      <sheetData sheetId="5071">
        <row r="52">
          <cell r="B52" t="str">
            <v>Main Panel</v>
          </cell>
        </row>
      </sheetData>
      <sheetData sheetId="5072">
        <row r="52">
          <cell r="B52" t="str">
            <v>Main Panel</v>
          </cell>
        </row>
      </sheetData>
      <sheetData sheetId="5073">
        <row r="52">
          <cell r="B52" t="str">
            <v>Main Panel</v>
          </cell>
        </row>
      </sheetData>
      <sheetData sheetId="5074">
        <row r="52">
          <cell r="B52" t="str">
            <v>Main Panel</v>
          </cell>
        </row>
      </sheetData>
      <sheetData sheetId="5075">
        <row r="52">
          <cell r="B52" t="str">
            <v>Main Panel</v>
          </cell>
        </row>
      </sheetData>
      <sheetData sheetId="5076">
        <row r="52">
          <cell r="B52" t="str">
            <v>Main Panel</v>
          </cell>
        </row>
      </sheetData>
      <sheetData sheetId="5077">
        <row r="52">
          <cell r="B52" t="str">
            <v>Main Panel</v>
          </cell>
        </row>
      </sheetData>
      <sheetData sheetId="5078">
        <row r="52">
          <cell r="B52" t="str">
            <v>Main Panel</v>
          </cell>
        </row>
      </sheetData>
      <sheetData sheetId="5079">
        <row r="52">
          <cell r="B52" t="str">
            <v>Main Panel</v>
          </cell>
        </row>
      </sheetData>
      <sheetData sheetId="5080">
        <row r="52">
          <cell r="B52" t="str">
            <v>Main Panel</v>
          </cell>
        </row>
      </sheetData>
      <sheetData sheetId="5081">
        <row r="52">
          <cell r="B52" t="str">
            <v>Main Panel</v>
          </cell>
        </row>
      </sheetData>
      <sheetData sheetId="5082">
        <row r="52">
          <cell r="B52" t="str">
            <v>Main Panel</v>
          </cell>
        </row>
      </sheetData>
      <sheetData sheetId="5083">
        <row r="52">
          <cell r="B52" t="str">
            <v>Main Panel</v>
          </cell>
        </row>
      </sheetData>
      <sheetData sheetId="5084">
        <row r="52">
          <cell r="B52" t="str">
            <v>Main Panel</v>
          </cell>
        </row>
      </sheetData>
      <sheetData sheetId="5085">
        <row r="52">
          <cell r="B52" t="str">
            <v>Main Panel</v>
          </cell>
        </row>
      </sheetData>
      <sheetData sheetId="5086">
        <row r="52">
          <cell r="B52" t="str">
            <v>Main Panel</v>
          </cell>
        </row>
      </sheetData>
      <sheetData sheetId="5087">
        <row r="52">
          <cell r="B52" t="str">
            <v>Main Panel</v>
          </cell>
        </row>
      </sheetData>
      <sheetData sheetId="5088">
        <row r="52">
          <cell r="B52" t="str">
            <v>Main Panel</v>
          </cell>
        </row>
      </sheetData>
      <sheetData sheetId="5089">
        <row r="52">
          <cell r="B52" t="str">
            <v>Main Panel</v>
          </cell>
        </row>
      </sheetData>
      <sheetData sheetId="5090">
        <row r="52">
          <cell r="B52" t="str">
            <v>Main Panel</v>
          </cell>
        </row>
      </sheetData>
      <sheetData sheetId="5091">
        <row r="52">
          <cell r="B52" t="str">
            <v>Main Panel</v>
          </cell>
        </row>
      </sheetData>
      <sheetData sheetId="5092">
        <row r="52">
          <cell r="B52" t="str">
            <v>Main Panel</v>
          </cell>
        </row>
      </sheetData>
      <sheetData sheetId="5093">
        <row r="52">
          <cell r="B52" t="str">
            <v>Main Panel</v>
          </cell>
        </row>
      </sheetData>
      <sheetData sheetId="5094">
        <row r="52">
          <cell r="B52" t="str">
            <v>Main Panel</v>
          </cell>
        </row>
      </sheetData>
      <sheetData sheetId="5095">
        <row r="52">
          <cell r="B52" t="str">
            <v>Main Panel</v>
          </cell>
        </row>
      </sheetData>
      <sheetData sheetId="5096">
        <row r="52">
          <cell r="B52" t="str">
            <v>Main Panel</v>
          </cell>
        </row>
      </sheetData>
      <sheetData sheetId="5097">
        <row r="52">
          <cell r="B52" t="str">
            <v>Main Panel</v>
          </cell>
        </row>
      </sheetData>
      <sheetData sheetId="5098">
        <row r="52">
          <cell r="B52" t="str">
            <v>Main Panel</v>
          </cell>
        </row>
      </sheetData>
      <sheetData sheetId="5099">
        <row r="52">
          <cell r="B52" t="str">
            <v>Main Panel</v>
          </cell>
        </row>
      </sheetData>
      <sheetData sheetId="5100">
        <row r="52">
          <cell r="B52" t="str">
            <v>Main Panel</v>
          </cell>
        </row>
      </sheetData>
      <sheetData sheetId="5101">
        <row r="52">
          <cell r="B52" t="str">
            <v>Main Panel</v>
          </cell>
        </row>
      </sheetData>
      <sheetData sheetId="5102">
        <row r="52">
          <cell r="B52" t="str">
            <v>Main Panel</v>
          </cell>
        </row>
      </sheetData>
      <sheetData sheetId="5103">
        <row r="52">
          <cell r="B52" t="str">
            <v>Main Panel</v>
          </cell>
        </row>
      </sheetData>
      <sheetData sheetId="5104">
        <row r="52">
          <cell r="B52" t="str">
            <v>Main Panel</v>
          </cell>
        </row>
      </sheetData>
      <sheetData sheetId="5105">
        <row r="52">
          <cell r="B52" t="str">
            <v>Main Panel</v>
          </cell>
        </row>
      </sheetData>
      <sheetData sheetId="5106">
        <row r="52">
          <cell r="B52" t="str">
            <v>Main Panel</v>
          </cell>
        </row>
      </sheetData>
      <sheetData sheetId="5107">
        <row r="52">
          <cell r="B52" t="str">
            <v>Main Panel</v>
          </cell>
        </row>
      </sheetData>
      <sheetData sheetId="5108">
        <row r="52">
          <cell r="B52" t="str">
            <v>Main Panel</v>
          </cell>
        </row>
      </sheetData>
      <sheetData sheetId="5109">
        <row r="52">
          <cell r="B52" t="str">
            <v>Main Panel</v>
          </cell>
        </row>
      </sheetData>
      <sheetData sheetId="5110">
        <row r="52">
          <cell r="B52" t="str">
            <v>Main Panel</v>
          </cell>
        </row>
      </sheetData>
      <sheetData sheetId="5111">
        <row r="52">
          <cell r="B52" t="str">
            <v>Main Panel</v>
          </cell>
        </row>
      </sheetData>
      <sheetData sheetId="5112">
        <row r="52">
          <cell r="B52" t="str">
            <v>Main Panel</v>
          </cell>
        </row>
      </sheetData>
      <sheetData sheetId="5113">
        <row r="52">
          <cell r="B52" t="str">
            <v>Main Panel</v>
          </cell>
        </row>
      </sheetData>
      <sheetData sheetId="5114">
        <row r="52">
          <cell r="B52" t="str">
            <v>Main Panel</v>
          </cell>
        </row>
      </sheetData>
      <sheetData sheetId="5115">
        <row r="52">
          <cell r="B52" t="str">
            <v>Main Panel</v>
          </cell>
        </row>
      </sheetData>
      <sheetData sheetId="5116">
        <row r="52">
          <cell r="B52" t="str">
            <v>Main Panel</v>
          </cell>
        </row>
      </sheetData>
      <sheetData sheetId="5117">
        <row r="52">
          <cell r="B52" t="str">
            <v>Main Panel</v>
          </cell>
        </row>
      </sheetData>
      <sheetData sheetId="5118">
        <row r="52">
          <cell r="B52" t="str">
            <v>Main Panel</v>
          </cell>
        </row>
      </sheetData>
      <sheetData sheetId="5119">
        <row r="52">
          <cell r="B52" t="str">
            <v>Main Panel</v>
          </cell>
        </row>
      </sheetData>
      <sheetData sheetId="5120">
        <row r="52">
          <cell r="B52" t="str">
            <v>Main Panel</v>
          </cell>
        </row>
      </sheetData>
      <sheetData sheetId="5121">
        <row r="52">
          <cell r="B52" t="str">
            <v>Main Panel</v>
          </cell>
        </row>
      </sheetData>
      <sheetData sheetId="5122">
        <row r="52">
          <cell r="B52" t="str">
            <v>Main Panel</v>
          </cell>
        </row>
      </sheetData>
      <sheetData sheetId="5123">
        <row r="52">
          <cell r="B52" t="str">
            <v>Main Panel</v>
          </cell>
        </row>
      </sheetData>
      <sheetData sheetId="5124">
        <row r="52">
          <cell r="B52" t="str">
            <v>Main Panel</v>
          </cell>
        </row>
      </sheetData>
      <sheetData sheetId="5125">
        <row r="52">
          <cell r="B52" t="str">
            <v>Main Panel</v>
          </cell>
        </row>
      </sheetData>
      <sheetData sheetId="5126">
        <row r="52">
          <cell r="B52" t="str">
            <v>Main Panel</v>
          </cell>
        </row>
      </sheetData>
      <sheetData sheetId="5127">
        <row r="52">
          <cell r="B52" t="str">
            <v>Main Panel</v>
          </cell>
        </row>
      </sheetData>
      <sheetData sheetId="5128">
        <row r="52">
          <cell r="B52" t="str">
            <v>Main Panel</v>
          </cell>
        </row>
      </sheetData>
      <sheetData sheetId="5129">
        <row r="52">
          <cell r="B52" t="str">
            <v>Main Panel</v>
          </cell>
        </row>
      </sheetData>
      <sheetData sheetId="5130">
        <row r="52">
          <cell r="B52" t="str">
            <v>Main Panel</v>
          </cell>
        </row>
      </sheetData>
      <sheetData sheetId="5131">
        <row r="52">
          <cell r="B52" t="str">
            <v>Main Panel</v>
          </cell>
        </row>
      </sheetData>
      <sheetData sheetId="5132">
        <row r="52">
          <cell r="B52" t="str">
            <v>Main Panel</v>
          </cell>
        </row>
      </sheetData>
      <sheetData sheetId="5133">
        <row r="52">
          <cell r="B52" t="str">
            <v>Main Panel</v>
          </cell>
        </row>
      </sheetData>
      <sheetData sheetId="5134">
        <row r="52">
          <cell r="B52" t="str">
            <v>Main Panel</v>
          </cell>
        </row>
      </sheetData>
      <sheetData sheetId="5135">
        <row r="52">
          <cell r="B52" t="str">
            <v>Main Panel</v>
          </cell>
        </row>
      </sheetData>
      <sheetData sheetId="5136">
        <row r="52">
          <cell r="B52" t="str">
            <v>Main Panel</v>
          </cell>
        </row>
      </sheetData>
      <sheetData sheetId="5137">
        <row r="52">
          <cell r="B52" t="str">
            <v>Main Panel</v>
          </cell>
        </row>
      </sheetData>
      <sheetData sheetId="5138">
        <row r="52">
          <cell r="B52" t="str">
            <v>Main Panel</v>
          </cell>
        </row>
      </sheetData>
      <sheetData sheetId="5139">
        <row r="52">
          <cell r="B52" t="str">
            <v>Main Panel</v>
          </cell>
        </row>
      </sheetData>
      <sheetData sheetId="5140">
        <row r="52">
          <cell r="B52" t="str">
            <v>Main Panel</v>
          </cell>
        </row>
      </sheetData>
      <sheetData sheetId="5141">
        <row r="52">
          <cell r="B52" t="str">
            <v>Main Panel</v>
          </cell>
        </row>
      </sheetData>
      <sheetData sheetId="5142">
        <row r="52">
          <cell r="B52" t="str">
            <v>Main Panel</v>
          </cell>
        </row>
      </sheetData>
      <sheetData sheetId="5143">
        <row r="52">
          <cell r="B52" t="str">
            <v>Main Panel</v>
          </cell>
        </row>
      </sheetData>
      <sheetData sheetId="5144">
        <row r="52">
          <cell r="B52" t="str">
            <v>Main Panel</v>
          </cell>
        </row>
      </sheetData>
      <sheetData sheetId="5145">
        <row r="52">
          <cell r="B52" t="str">
            <v>Main Panel</v>
          </cell>
        </row>
      </sheetData>
      <sheetData sheetId="5146">
        <row r="52">
          <cell r="B52" t="str">
            <v>Main Panel</v>
          </cell>
        </row>
      </sheetData>
      <sheetData sheetId="5147">
        <row r="52">
          <cell r="B52" t="str">
            <v>Main Panel</v>
          </cell>
        </row>
      </sheetData>
      <sheetData sheetId="5148">
        <row r="52">
          <cell r="B52" t="str">
            <v>Main Panel</v>
          </cell>
        </row>
      </sheetData>
      <sheetData sheetId="5149">
        <row r="52">
          <cell r="B52" t="str">
            <v>Main Panel</v>
          </cell>
        </row>
      </sheetData>
      <sheetData sheetId="5150">
        <row r="52">
          <cell r="B52" t="str">
            <v>Main Panel</v>
          </cell>
        </row>
      </sheetData>
      <sheetData sheetId="5151">
        <row r="52">
          <cell r="B52" t="str">
            <v>Main Panel</v>
          </cell>
        </row>
      </sheetData>
      <sheetData sheetId="5152">
        <row r="52">
          <cell r="B52" t="str">
            <v>Main Panel</v>
          </cell>
        </row>
      </sheetData>
      <sheetData sheetId="5153">
        <row r="52">
          <cell r="B52" t="str">
            <v>Main Panel</v>
          </cell>
        </row>
      </sheetData>
      <sheetData sheetId="5154">
        <row r="52">
          <cell r="B52" t="str">
            <v>Main Panel</v>
          </cell>
        </row>
      </sheetData>
      <sheetData sheetId="5155">
        <row r="52">
          <cell r="B52" t="str">
            <v>Main Panel</v>
          </cell>
        </row>
      </sheetData>
      <sheetData sheetId="5156">
        <row r="52">
          <cell r="B52" t="str">
            <v>Main Panel</v>
          </cell>
        </row>
      </sheetData>
      <sheetData sheetId="5157">
        <row r="52">
          <cell r="B52" t="str">
            <v>Main Panel</v>
          </cell>
        </row>
      </sheetData>
      <sheetData sheetId="5158">
        <row r="52">
          <cell r="B52" t="str">
            <v>Main Panel</v>
          </cell>
        </row>
      </sheetData>
      <sheetData sheetId="5159">
        <row r="52">
          <cell r="B52" t="str">
            <v>Main Panel</v>
          </cell>
        </row>
      </sheetData>
      <sheetData sheetId="5160">
        <row r="52">
          <cell r="B52" t="str">
            <v>Main Panel</v>
          </cell>
        </row>
      </sheetData>
      <sheetData sheetId="5161">
        <row r="52">
          <cell r="B52" t="str">
            <v>Main Panel</v>
          </cell>
        </row>
      </sheetData>
      <sheetData sheetId="5162">
        <row r="52">
          <cell r="B52" t="str">
            <v>Main Panel</v>
          </cell>
        </row>
      </sheetData>
      <sheetData sheetId="5163">
        <row r="52">
          <cell r="B52" t="str">
            <v>Main Panel</v>
          </cell>
        </row>
      </sheetData>
      <sheetData sheetId="5164">
        <row r="52">
          <cell r="B52" t="str">
            <v>Main Panel</v>
          </cell>
        </row>
      </sheetData>
      <sheetData sheetId="5165">
        <row r="52">
          <cell r="B52" t="str">
            <v>Main Panel</v>
          </cell>
        </row>
      </sheetData>
      <sheetData sheetId="5166">
        <row r="52">
          <cell r="B52" t="str">
            <v>Main Panel</v>
          </cell>
        </row>
      </sheetData>
      <sheetData sheetId="5167">
        <row r="52">
          <cell r="B52" t="str">
            <v>Main Panel</v>
          </cell>
        </row>
      </sheetData>
      <sheetData sheetId="5168">
        <row r="52">
          <cell r="B52" t="str">
            <v>Main Panel</v>
          </cell>
        </row>
      </sheetData>
      <sheetData sheetId="5169">
        <row r="52">
          <cell r="B52" t="str">
            <v>Main Panel</v>
          </cell>
        </row>
      </sheetData>
      <sheetData sheetId="5170">
        <row r="52">
          <cell r="B52" t="str">
            <v>Main Panel</v>
          </cell>
        </row>
      </sheetData>
      <sheetData sheetId="5171">
        <row r="52">
          <cell r="B52" t="str">
            <v>Main Panel</v>
          </cell>
        </row>
      </sheetData>
      <sheetData sheetId="5172">
        <row r="52">
          <cell r="B52" t="str">
            <v>Main Panel</v>
          </cell>
        </row>
      </sheetData>
      <sheetData sheetId="5173">
        <row r="52">
          <cell r="B52" t="str">
            <v>Main Panel</v>
          </cell>
        </row>
      </sheetData>
      <sheetData sheetId="5174">
        <row r="52">
          <cell r="B52" t="str">
            <v>Main Panel</v>
          </cell>
        </row>
      </sheetData>
      <sheetData sheetId="5175">
        <row r="52">
          <cell r="B52" t="str">
            <v>Main Panel</v>
          </cell>
        </row>
      </sheetData>
      <sheetData sheetId="5176">
        <row r="52">
          <cell r="B52" t="str">
            <v>Main Panel</v>
          </cell>
        </row>
      </sheetData>
      <sheetData sheetId="5177">
        <row r="52">
          <cell r="B52" t="str">
            <v>Main Panel</v>
          </cell>
        </row>
      </sheetData>
      <sheetData sheetId="5178">
        <row r="52">
          <cell r="B52" t="str">
            <v>Main Panel</v>
          </cell>
        </row>
      </sheetData>
      <sheetData sheetId="5179">
        <row r="52">
          <cell r="B52" t="str">
            <v>Main Panel</v>
          </cell>
        </row>
      </sheetData>
      <sheetData sheetId="5180">
        <row r="52">
          <cell r="B52" t="str">
            <v>Main Panel</v>
          </cell>
        </row>
      </sheetData>
      <sheetData sheetId="5181">
        <row r="52">
          <cell r="B52" t="str">
            <v>Main Panel</v>
          </cell>
        </row>
      </sheetData>
      <sheetData sheetId="5182">
        <row r="52">
          <cell r="B52" t="str">
            <v>Main Panel</v>
          </cell>
        </row>
      </sheetData>
      <sheetData sheetId="5183">
        <row r="52">
          <cell r="B52" t="str">
            <v>Main Panel</v>
          </cell>
        </row>
      </sheetData>
      <sheetData sheetId="5184">
        <row r="52">
          <cell r="B52" t="str">
            <v>Main Panel</v>
          </cell>
        </row>
      </sheetData>
      <sheetData sheetId="5185">
        <row r="52">
          <cell r="B52" t="str">
            <v>Main Panel</v>
          </cell>
        </row>
      </sheetData>
      <sheetData sheetId="5186">
        <row r="52">
          <cell r="B52" t="str">
            <v>Main Panel</v>
          </cell>
        </row>
      </sheetData>
      <sheetData sheetId="5187">
        <row r="52">
          <cell r="B52" t="str">
            <v>Main Panel</v>
          </cell>
        </row>
      </sheetData>
      <sheetData sheetId="5188">
        <row r="52">
          <cell r="B52" t="str">
            <v>Main Panel</v>
          </cell>
        </row>
      </sheetData>
      <sheetData sheetId="5189">
        <row r="52">
          <cell r="B52" t="str">
            <v>Main Panel</v>
          </cell>
        </row>
      </sheetData>
      <sheetData sheetId="5190">
        <row r="52">
          <cell r="B52" t="str">
            <v>Main Panel</v>
          </cell>
        </row>
      </sheetData>
      <sheetData sheetId="5191">
        <row r="52">
          <cell r="B52" t="str">
            <v>Main Panel</v>
          </cell>
        </row>
      </sheetData>
      <sheetData sheetId="5192">
        <row r="52">
          <cell r="B52" t="str">
            <v>Main Panel</v>
          </cell>
        </row>
      </sheetData>
      <sheetData sheetId="5193">
        <row r="52">
          <cell r="B52" t="str">
            <v>Main Panel</v>
          </cell>
        </row>
      </sheetData>
      <sheetData sheetId="5194">
        <row r="52">
          <cell r="B52" t="str">
            <v>Main Panel</v>
          </cell>
        </row>
      </sheetData>
      <sheetData sheetId="5195">
        <row r="52">
          <cell r="B52" t="str">
            <v>Main Panel</v>
          </cell>
        </row>
      </sheetData>
      <sheetData sheetId="5196">
        <row r="52">
          <cell r="B52" t="str">
            <v>Main Panel</v>
          </cell>
        </row>
      </sheetData>
      <sheetData sheetId="5197">
        <row r="52">
          <cell r="B52" t="str">
            <v>Main Panel</v>
          </cell>
        </row>
      </sheetData>
      <sheetData sheetId="5198">
        <row r="52">
          <cell r="B52" t="str">
            <v>Main Panel</v>
          </cell>
        </row>
      </sheetData>
      <sheetData sheetId="5199">
        <row r="52">
          <cell r="B52" t="str">
            <v>Main Panel</v>
          </cell>
        </row>
      </sheetData>
      <sheetData sheetId="5200">
        <row r="52">
          <cell r="B52" t="str">
            <v>Main Panel</v>
          </cell>
        </row>
      </sheetData>
      <sheetData sheetId="5201">
        <row r="52">
          <cell r="B52" t="str">
            <v>Main Panel</v>
          </cell>
        </row>
      </sheetData>
      <sheetData sheetId="5202">
        <row r="52">
          <cell r="B52" t="str">
            <v>Main Panel</v>
          </cell>
        </row>
      </sheetData>
      <sheetData sheetId="5203">
        <row r="52">
          <cell r="B52" t="str">
            <v>Main Panel</v>
          </cell>
        </row>
      </sheetData>
      <sheetData sheetId="5204">
        <row r="52">
          <cell r="B52" t="str">
            <v>Main Panel</v>
          </cell>
        </row>
      </sheetData>
      <sheetData sheetId="5205">
        <row r="52">
          <cell r="B52" t="str">
            <v>Main Panel</v>
          </cell>
        </row>
      </sheetData>
      <sheetData sheetId="5206">
        <row r="52">
          <cell r="B52" t="str">
            <v>Main Panel</v>
          </cell>
        </row>
      </sheetData>
      <sheetData sheetId="5207">
        <row r="52">
          <cell r="B52" t="str">
            <v>Main Panel</v>
          </cell>
        </row>
      </sheetData>
      <sheetData sheetId="5208">
        <row r="52">
          <cell r="B52" t="str">
            <v>Main Panel</v>
          </cell>
        </row>
      </sheetData>
      <sheetData sheetId="5209">
        <row r="52">
          <cell r="B52" t="str">
            <v>Main Panel</v>
          </cell>
        </row>
      </sheetData>
      <sheetData sheetId="5210">
        <row r="52">
          <cell r="B52" t="str">
            <v>Main Panel</v>
          </cell>
        </row>
      </sheetData>
      <sheetData sheetId="5211">
        <row r="52">
          <cell r="B52" t="str">
            <v>Main Panel</v>
          </cell>
        </row>
      </sheetData>
      <sheetData sheetId="5212">
        <row r="52">
          <cell r="B52" t="str">
            <v>Main Panel</v>
          </cell>
        </row>
      </sheetData>
      <sheetData sheetId="5213">
        <row r="52">
          <cell r="B52" t="str">
            <v>Main Panel</v>
          </cell>
        </row>
      </sheetData>
      <sheetData sheetId="5214">
        <row r="52">
          <cell r="B52" t="str">
            <v>Main Panel</v>
          </cell>
        </row>
      </sheetData>
      <sheetData sheetId="5215">
        <row r="52">
          <cell r="B52" t="str">
            <v>Main Panel</v>
          </cell>
        </row>
      </sheetData>
      <sheetData sheetId="5216">
        <row r="52">
          <cell r="B52" t="str">
            <v>Main Panel</v>
          </cell>
        </row>
      </sheetData>
      <sheetData sheetId="5217">
        <row r="52">
          <cell r="B52" t="str">
            <v>Main Panel</v>
          </cell>
        </row>
      </sheetData>
      <sheetData sheetId="5218">
        <row r="52">
          <cell r="B52" t="str">
            <v>Main Panel</v>
          </cell>
        </row>
      </sheetData>
      <sheetData sheetId="5219">
        <row r="52">
          <cell r="B52" t="str">
            <v>Main Panel</v>
          </cell>
        </row>
      </sheetData>
      <sheetData sheetId="5220">
        <row r="52">
          <cell r="B52" t="str">
            <v>Main Panel</v>
          </cell>
        </row>
      </sheetData>
      <sheetData sheetId="5221">
        <row r="52">
          <cell r="B52" t="str">
            <v>Main Panel</v>
          </cell>
        </row>
      </sheetData>
      <sheetData sheetId="5222">
        <row r="52">
          <cell r="B52" t="str">
            <v>Main Panel</v>
          </cell>
        </row>
      </sheetData>
      <sheetData sheetId="5223">
        <row r="52">
          <cell r="B52" t="str">
            <v>Main Panel</v>
          </cell>
        </row>
      </sheetData>
      <sheetData sheetId="5224">
        <row r="52">
          <cell r="B52" t="str">
            <v>Main Panel</v>
          </cell>
        </row>
      </sheetData>
      <sheetData sheetId="5225">
        <row r="52">
          <cell r="B52" t="str">
            <v>Main Panel</v>
          </cell>
        </row>
      </sheetData>
      <sheetData sheetId="5226">
        <row r="52">
          <cell r="B52" t="str">
            <v>Main Panel</v>
          </cell>
        </row>
      </sheetData>
      <sheetData sheetId="5227">
        <row r="52">
          <cell r="B52" t="str">
            <v>Main Panel</v>
          </cell>
        </row>
      </sheetData>
      <sheetData sheetId="5228">
        <row r="52">
          <cell r="B52" t="str">
            <v>Main Panel</v>
          </cell>
        </row>
      </sheetData>
      <sheetData sheetId="5229">
        <row r="52">
          <cell r="B52" t="str">
            <v>Main Panel</v>
          </cell>
        </row>
      </sheetData>
      <sheetData sheetId="5230">
        <row r="52">
          <cell r="B52" t="str">
            <v>Main Panel</v>
          </cell>
        </row>
      </sheetData>
      <sheetData sheetId="5231">
        <row r="52">
          <cell r="B52" t="str">
            <v>Main Panel</v>
          </cell>
        </row>
      </sheetData>
      <sheetData sheetId="5232">
        <row r="52">
          <cell r="B52" t="str">
            <v>Main Panel</v>
          </cell>
        </row>
      </sheetData>
      <sheetData sheetId="5233">
        <row r="52">
          <cell r="B52" t="str">
            <v>Main Panel</v>
          </cell>
        </row>
      </sheetData>
      <sheetData sheetId="5234">
        <row r="52">
          <cell r="B52" t="str">
            <v>Main Panel</v>
          </cell>
        </row>
      </sheetData>
      <sheetData sheetId="5235">
        <row r="52">
          <cell r="B52" t="str">
            <v>Main Panel</v>
          </cell>
        </row>
      </sheetData>
      <sheetData sheetId="5236">
        <row r="52">
          <cell r="B52" t="str">
            <v>Main Panel</v>
          </cell>
        </row>
      </sheetData>
      <sheetData sheetId="5237">
        <row r="52">
          <cell r="B52" t="str">
            <v>Main Panel</v>
          </cell>
        </row>
      </sheetData>
      <sheetData sheetId="5238">
        <row r="52">
          <cell r="B52" t="str">
            <v>Main Panel</v>
          </cell>
        </row>
      </sheetData>
      <sheetData sheetId="5239">
        <row r="52">
          <cell r="B52" t="str">
            <v>Main Panel</v>
          </cell>
        </row>
      </sheetData>
      <sheetData sheetId="5240">
        <row r="52">
          <cell r="B52" t="str">
            <v>Main Panel</v>
          </cell>
        </row>
      </sheetData>
      <sheetData sheetId="5241">
        <row r="52">
          <cell r="B52" t="str">
            <v>Main Panel</v>
          </cell>
        </row>
      </sheetData>
      <sheetData sheetId="5242">
        <row r="52">
          <cell r="B52" t="str">
            <v>Main Panel</v>
          </cell>
        </row>
      </sheetData>
      <sheetData sheetId="5243">
        <row r="52">
          <cell r="B52" t="str">
            <v>Main Panel</v>
          </cell>
        </row>
      </sheetData>
      <sheetData sheetId="5244">
        <row r="52">
          <cell r="B52" t="str">
            <v>Main Panel</v>
          </cell>
        </row>
      </sheetData>
      <sheetData sheetId="5245">
        <row r="52">
          <cell r="B52" t="str">
            <v>Main Panel</v>
          </cell>
        </row>
      </sheetData>
      <sheetData sheetId="5246">
        <row r="52">
          <cell r="B52" t="str">
            <v>Main Panel</v>
          </cell>
        </row>
      </sheetData>
      <sheetData sheetId="5247">
        <row r="52">
          <cell r="B52" t="str">
            <v>Main Panel</v>
          </cell>
        </row>
      </sheetData>
      <sheetData sheetId="5248">
        <row r="52">
          <cell r="B52" t="str">
            <v>Main Panel</v>
          </cell>
        </row>
      </sheetData>
      <sheetData sheetId="5249">
        <row r="52">
          <cell r="B52" t="str">
            <v>Main Panel</v>
          </cell>
        </row>
      </sheetData>
      <sheetData sheetId="5250">
        <row r="52">
          <cell r="B52" t="str">
            <v>Main Panel</v>
          </cell>
        </row>
      </sheetData>
      <sheetData sheetId="5251">
        <row r="52">
          <cell r="B52" t="str">
            <v>Main Panel</v>
          </cell>
        </row>
      </sheetData>
      <sheetData sheetId="5252">
        <row r="52">
          <cell r="B52" t="str">
            <v>Main Panel</v>
          </cell>
        </row>
      </sheetData>
      <sheetData sheetId="5253">
        <row r="52">
          <cell r="B52" t="str">
            <v>Main Panel</v>
          </cell>
        </row>
      </sheetData>
      <sheetData sheetId="5254">
        <row r="52">
          <cell r="B52" t="str">
            <v>Main Panel</v>
          </cell>
        </row>
      </sheetData>
      <sheetData sheetId="5255">
        <row r="52">
          <cell r="B52" t="str">
            <v>Main Panel</v>
          </cell>
        </row>
      </sheetData>
      <sheetData sheetId="5256">
        <row r="52">
          <cell r="B52" t="str">
            <v>Main Panel</v>
          </cell>
        </row>
      </sheetData>
      <sheetData sheetId="5257">
        <row r="52">
          <cell r="B52" t="str">
            <v>Main Panel</v>
          </cell>
        </row>
      </sheetData>
      <sheetData sheetId="5258">
        <row r="52">
          <cell r="B52" t="str">
            <v>Main Panel</v>
          </cell>
        </row>
      </sheetData>
      <sheetData sheetId="5259">
        <row r="52">
          <cell r="B52" t="str">
            <v>Main Panel</v>
          </cell>
        </row>
      </sheetData>
      <sheetData sheetId="5260">
        <row r="52">
          <cell r="B52" t="str">
            <v>Main Panel</v>
          </cell>
        </row>
      </sheetData>
      <sheetData sheetId="5261">
        <row r="52">
          <cell r="B52" t="str">
            <v>Main Panel</v>
          </cell>
        </row>
      </sheetData>
      <sheetData sheetId="5262">
        <row r="52">
          <cell r="B52" t="str">
            <v>Main Panel</v>
          </cell>
        </row>
      </sheetData>
      <sheetData sheetId="5263">
        <row r="52">
          <cell r="B52" t="str">
            <v>Main Panel</v>
          </cell>
        </row>
      </sheetData>
      <sheetData sheetId="5264">
        <row r="52">
          <cell r="B52" t="str">
            <v>Main Panel</v>
          </cell>
        </row>
      </sheetData>
      <sheetData sheetId="5265">
        <row r="52">
          <cell r="B52" t="str">
            <v>Main Panel</v>
          </cell>
        </row>
      </sheetData>
      <sheetData sheetId="5266">
        <row r="52">
          <cell r="B52" t="str">
            <v>Main Panel</v>
          </cell>
        </row>
      </sheetData>
      <sheetData sheetId="5267">
        <row r="52">
          <cell r="B52" t="str">
            <v>Main Panel</v>
          </cell>
        </row>
      </sheetData>
      <sheetData sheetId="5268">
        <row r="52">
          <cell r="B52" t="str">
            <v>Main Panel</v>
          </cell>
        </row>
      </sheetData>
      <sheetData sheetId="5269">
        <row r="52">
          <cell r="B52" t="str">
            <v>Main Panel</v>
          </cell>
        </row>
      </sheetData>
      <sheetData sheetId="5270">
        <row r="52">
          <cell r="B52" t="str">
            <v>Main Panel</v>
          </cell>
        </row>
      </sheetData>
      <sheetData sheetId="5271">
        <row r="52">
          <cell r="B52" t="str">
            <v>Main Panel</v>
          </cell>
        </row>
      </sheetData>
      <sheetData sheetId="5272">
        <row r="52">
          <cell r="B52" t="str">
            <v>Main Panel</v>
          </cell>
        </row>
      </sheetData>
      <sheetData sheetId="5273">
        <row r="52">
          <cell r="B52" t="str">
            <v>Main Panel</v>
          </cell>
        </row>
      </sheetData>
      <sheetData sheetId="5274">
        <row r="52">
          <cell r="B52" t="str">
            <v>Main Panel</v>
          </cell>
        </row>
      </sheetData>
      <sheetData sheetId="5275">
        <row r="52">
          <cell r="B52" t="str">
            <v>Main Panel</v>
          </cell>
        </row>
      </sheetData>
      <sheetData sheetId="5276">
        <row r="52">
          <cell r="B52" t="str">
            <v>Main Panel</v>
          </cell>
        </row>
      </sheetData>
      <sheetData sheetId="5277">
        <row r="52">
          <cell r="B52" t="str">
            <v>Main Panel</v>
          </cell>
        </row>
      </sheetData>
      <sheetData sheetId="5278">
        <row r="52">
          <cell r="B52" t="str">
            <v>Main Panel</v>
          </cell>
        </row>
      </sheetData>
      <sheetData sheetId="5279">
        <row r="52">
          <cell r="B52" t="str">
            <v>Main Panel</v>
          </cell>
        </row>
      </sheetData>
      <sheetData sheetId="5280">
        <row r="52">
          <cell r="B52" t="str">
            <v>Main Panel</v>
          </cell>
        </row>
      </sheetData>
      <sheetData sheetId="5281">
        <row r="52">
          <cell r="B52" t="str">
            <v>Main Panel</v>
          </cell>
        </row>
      </sheetData>
      <sheetData sheetId="5282">
        <row r="52">
          <cell r="B52" t="str">
            <v>Main Panel</v>
          </cell>
        </row>
      </sheetData>
      <sheetData sheetId="5283">
        <row r="52">
          <cell r="B52" t="str">
            <v>Main Panel</v>
          </cell>
        </row>
      </sheetData>
      <sheetData sheetId="5284">
        <row r="52">
          <cell r="B52" t="str">
            <v>Main Panel</v>
          </cell>
        </row>
      </sheetData>
      <sheetData sheetId="5285">
        <row r="52">
          <cell r="B52" t="str">
            <v>Main Panel</v>
          </cell>
        </row>
      </sheetData>
      <sheetData sheetId="5286">
        <row r="52">
          <cell r="B52" t="str">
            <v>Main Panel</v>
          </cell>
        </row>
      </sheetData>
      <sheetData sheetId="5287">
        <row r="52">
          <cell r="B52" t="str">
            <v>Main Panel</v>
          </cell>
        </row>
      </sheetData>
      <sheetData sheetId="5288">
        <row r="52">
          <cell r="B52" t="str">
            <v>Main Panel</v>
          </cell>
        </row>
      </sheetData>
      <sheetData sheetId="5289">
        <row r="52">
          <cell r="B52" t="str">
            <v>Main Panel</v>
          </cell>
        </row>
      </sheetData>
      <sheetData sheetId="5290">
        <row r="52">
          <cell r="B52" t="str">
            <v>Main Panel</v>
          </cell>
        </row>
      </sheetData>
      <sheetData sheetId="5291">
        <row r="52">
          <cell r="B52" t="str">
            <v>Main Panel</v>
          </cell>
        </row>
      </sheetData>
      <sheetData sheetId="5292">
        <row r="52">
          <cell r="B52" t="str">
            <v>Main Panel</v>
          </cell>
        </row>
      </sheetData>
      <sheetData sheetId="5293">
        <row r="52">
          <cell r="B52" t="str">
            <v>Main Panel</v>
          </cell>
        </row>
      </sheetData>
      <sheetData sheetId="5294">
        <row r="52">
          <cell r="B52" t="str">
            <v>Main Panel</v>
          </cell>
        </row>
      </sheetData>
      <sheetData sheetId="5295">
        <row r="52">
          <cell r="B52" t="str">
            <v>Main Panel</v>
          </cell>
        </row>
      </sheetData>
      <sheetData sheetId="5296">
        <row r="52">
          <cell r="B52" t="str">
            <v>Main Panel</v>
          </cell>
        </row>
      </sheetData>
      <sheetData sheetId="5297">
        <row r="52">
          <cell r="B52" t="str">
            <v>Main Panel</v>
          </cell>
        </row>
      </sheetData>
      <sheetData sheetId="5298">
        <row r="52">
          <cell r="B52" t="str">
            <v>Main Panel</v>
          </cell>
        </row>
      </sheetData>
      <sheetData sheetId="5299">
        <row r="52">
          <cell r="B52" t="str">
            <v>Main Panel</v>
          </cell>
        </row>
      </sheetData>
      <sheetData sheetId="5300">
        <row r="52">
          <cell r="B52" t="str">
            <v>Main Panel</v>
          </cell>
        </row>
      </sheetData>
      <sheetData sheetId="5301">
        <row r="52">
          <cell r="B52" t="str">
            <v>Main Panel</v>
          </cell>
        </row>
      </sheetData>
      <sheetData sheetId="5302">
        <row r="52">
          <cell r="B52" t="str">
            <v>Main Panel</v>
          </cell>
        </row>
      </sheetData>
      <sheetData sheetId="5303">
        <row r="52">
          <cell r="B52" t="str">
            <v>Main Panel</v>
          </cell>
        </row>
      </sheetData>
      <sheetData sheetId="5304">
        <row r="52">
          <cell r="B52" t="str">
            <v>Main Panel</v>
          </cell>
        </row>
      </sheetData>
      <sheetData sheetId="5305">
        <row r="52">
          <cell r="B52" t="str">
            <v>Main Panel</v>
          </cell>
        </row>
      </sheetData>
      <sheetData sheetId="5306">
        <row r="52">
          <cell r="B52" t="str">
            <v>Main Panel</v>
          </cell>
        </row>
      </sheetData>
      <sheetData sheetId="5307">
        <row r="52">
          <cell r="B52" t="str">
            <v>Main Panel</v>
          </cell>
        </row>
      </sheetData>
      <sheetData sheetId="5308">
        <row r="52">
          <cell r="B52" t="str">
            <v>Main Panel</v>
          </cell>
        </row>
      </sheetData>
      <sheetData sheetId="5309">
        <row r="52">
          <cell r="B52" t="str">
            <v>Main Panel</v>
          </cell>
        </row>
      </sheetData>
      <sheetData sheetId="5310">
        <row r="52">
          <cell r="B52" t="str">
            <v>Main Panel</v>
          </cell>
        </row>
      </sheetData>
      <sheetData sheetId="5311">
        <row r="52">
          <cell r="B52" t="str">
            <v>Main Panel</v>
          </cell>
        </row>
      </sheetData>
      <sheetData sheetId="5312">
        <row r="52">
          <cell r="B52" t="str">
            <v>Main Panel</v>
          </cell>
        </row>
      </sheetData>
      <sheetData sheetId="5313">
        <row r="52">
          <cell r="B52" t="str">
            <v>Main Panel</v>
          </cell>
        </row>
      </sheetData>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row r="52">
          <cell r="B52" t="str">
            <v>Main Panel</v>
          </cell>
        </row>
      </sheetData>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refreshError="1"/>
      <sheetData sheetId="5352" refreshError="1"/>
      <sheetData sheetId="5353" refreshError="1"/>
      <sheetData sheetId="5354" refreshError="1"/>
      <sheetData sheetId="5355" refreshError="1"/>
      <sheetData sheetId="5356" refreshError="1"/>
      <sheetData sheetId="5357" refreshError="1"/>
      <sheetData sheetId="5358" refreshError="1"/>
      <sheetData sheetId="5359" refreshError="1"/>
      <sheetData sheetId="5360" refreshError="1"/>
      <sheetData sheetId="5361" refreshError="1"/>
      <sheetData sheetId="5362" refreshError="1"/>
      <sheetData sheetId="5363" refreshError="1"/>
      <sheetData sheetId="5364" refreshError="1"/>
      <sheetData sheetId="5365" refreshError="1"/>
      <sheetData sheetId="5366" refreshError="1"/>
      <sheetData sheetId="5367" refreshError="1"/>
      <sheetData sheetId="5368" refreshError="1"/>
      <sheetData sheetId="5369" refreshError="1"/>
      <sheetData sheetId="5370"/>
      <sheetData sheetId="5371" refreshError="1"/>
      <sheetData sheetId="5372" refreshError="1"/>
      <sheetData sheetId="5373" refreshError="1"/>
      <sheetData sheetId="5374" refreshError="1"/>
      <sheetData sheetId="5375" refreshError="1"/>
      <sheetData sheetId="5376" refreshError="1"/>
      <sheetData sheetId="5377" refreshError="1"/>
      <sheetData sheetId="5378" refreshError="1"/>
      <sheetData sheetId="5379" refreshError="1"/>
      <sheetData sheetId="5380" refreshError="1"/>
      <sheetData sheetId="5381" refreshError="1"/>
      <sheetData sheetId="5382" refreshError="1"/>
      <sheetData sheetId="5383" refreshError="1"/>
      <sheetData sheetId="5384" refreshError="1"/>
      <sheetData sheetId="5385" refreshError="1"/>
      <sheetData sheetId="5386" refreshError="1"/>
      <sheetData sheetId="5387" refreshError="1"/>
      <sheetData sheetId="5388" refreshError="1"/>
      <sheetData sheetId="5389" refreshError="1"/>
      <sheetData sheetId="5390" refreshError="1"/>
      <sheetData sheetId="5391" refreshError="1"/>
      <sheetData sheetId="5392" refreshError="1"/>
      <sheetData sheetId="5393" refreshError="1"/>
      <sheetData sheetId="5394" refreshError="1"/>
      <sheetData sheetId="5395" refreshError="1"/>
      <sheetData sheetId="5396" refreshError="1"/>
      <sheetData sheetId="5397" refreshError="1"/>
      <sheetData sheetId="5398" refreshError="1"/>
      <sheetData sheetId="5399" refreshError="1"/>
      <sheetData sheetId="5400" refreshError="1"/>
      <sheetData sheetId="5401" refreshError="1"/>
      <sheetData sheetId="5402" refreshError="1"/>
      <sheetData sheetId="5403" refreshError="1"/>
      <sheetData sheetId="5404" refreshError="1"/>
      <sheetData sheetId="5405" refreshError="1"/>
      <sheetData sheetId="5406" refreshError="1"/>
      <sheetData sheetId="5407" refreshError="1"/>
      <sheetData sheetId="5408" refreshError="1"/>
      <sheetData sheetId="5409" refreshError="1"/>
      <sheetData sheetId="5410" refreshError="1"/>
      <sheetData sheetId="5411" refreshError="1"/>
      <sheetData sheetId="5412" refreshError="1"/>
      <sheetData sheetId="5413" refreshError="1"/>
      <sheetData sheetId="5414" refreshError="1"/>
      <sheetData sheetId="5415" refreshError="1"/>
      <sheetData sheetId="5416" refreshError="1"/>
      <sheetData sheetId="5417" refreshError="1"/>
      <sheetData sheetId="5418">
        <row r="52">
          <cell r="B52" t="str">
            <v>Main Panel</v>
          </cell>
        </row>
      </sheetData>
      <sheetData sheetId="5419">
        <row r="52">
          <cell r="B52" t="str">
            <v>Main Panel</v>
          </cell>
        </row>
      </sheetData>
      <sheetData sheetId="5420">
        <row r="52">
          <cell r="B52" t="str">
            <v>Main Panel</v>
          </cell>
        </row>
      </sheetData>
      <sheetData sheetId="5421">
        <row r="52">
          <cell r="B52" t="str">
            <v>Main Panel</v>
          </cell>
        </row>
      </sheetData>
      <sheetData sheetId="5422">
        <row r="52">
          <cell r="B52" t="str">
            <v>Main Panel</v>
          </cell>
        </row>
      </sheetData>
      <sheetData sheetId="5423">
        <row r="52">
          <cell r="B52" t="str">
            <v>Main Panel</v>
          </cell>
        </row>
      </sheetData>
      <sheetData sheetId="5424">
        <row r="52">
          <cell r="B52" t="str">
            <v>Main Panel</v>
          </cell>
        </row>
      </sheetData>
      <sheetData sheetId="5425">
        <row r="52">
          <cell r="B52" t="str">
            <v>Main Panel</v>
          </cell>
        </row>
      </sheetData>
      <sheetData sheetId="5426">
        <row r="52">
          <cell r="B52" t="str">
            <v>Main Panel</v>
          </cell>
        </row>
      </sheetData>
      <sheetData sheetId="5427">
        <row r="52">
          <cell r="B52" t="str">
            <v>Main Panel</v>
          </cell>
        </row>
      </sheetData>
      <sheetData sheetId="5428">
        <row r="52">
          <cell r="B52" t="str">
            <v>Main Panel</v>
          </cell>
        </row>
      </sheetData>
      <sheetData sheetId="5429">
        <row r="52">
          <cell r="B52" t="str">
            <v>Main Panel</v>
          </cell>
        </row>
      </sheetData>
      <sheetData sheetId="5430">
        <row r="52">
          <cell r="B52" t="str">
            <v>Main Panel</v>
          </cell>
        </row>
      </sheetData>
      <sheetData sheetId="5431" refreshError="1"/>
      <sheetData sheetId="5432" refreshError="1"/>
      <sheetData sheetId="5433" refreshError="1"/>
      <sheetData sheetId="5434" refreshError="1"/>
      <sheetData sheetId="5435" refreshError="1"/>
      <sheetData sheetId="5436" refreshError="1"/>
      <sheetData sheetId="5437" refreshError="1"/>
      <sheetData sheetId="5438" refreshError="1"/>
      <sheetData sheetId="5439" refreshError="1"/>
      <sheetData sheetId="5440" refreshError="1"/>
      <sheetData sheetId="5441" refreshError="1"/>
      <sheetData sheetId="5442" refreshError="1"/>
      <sheetData sheetId="5443" refreshError="1"/>
      <sheetData sheetId="5444" refreshError="1"/>
      <sheetData sheetId="5445" refreshError="1"/>
      <sheetData sheetId="5446" refreshError="1"/>
      <sheetData sheetId="5447" refreshError="1"/>
      <sheetData sheetId="5448" refreshError="1"/>
      <sheetData sheetId="5449" refreshError="1"/>
      <sheetData sheetId="5450" refreshError="1"/>
      <sheetData sheetId="5451" refreshError="1"/>
      <sheetData sheetId="5452" refreshError="1"/>
      <sheetData sheetId="5453" refreshError="1"/>
      <sheetData sheetId="545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SPT vs PHI"/>
      <sheetName val="Cover"/>
      <sheetName val="Input"/>
      <sheetName val="Lead stat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 sheetId="18" refreshError="1"/>
      <sheetData sheetId="19"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 val="TS_memo1"/>
      <sheetName val="Gen_abs1"/>
      <sheetName val="Spn_report1"/>
      <sheetName val="abs_road1"/>
      <sheetName val="HP_abs1"/>
      <sheetName val="HP_det1"/>
      <sheetName val="Road_data1"/>
      <sheetName val="final_abstract"/>
      <sheetName val="Lead_statement"/>
      <sheetName val="Bitumen_trunk"/>
      <sheetName val="R99_etc"/>
      <sheetName val="Trunk_unpaved"/>
      <sheetName val="SSR_2010-11_Rates"/>
      <sheetName val="Plant_&amp;__Machinery"/>
      <sheetName val="Estimate_"/>
      <sheetName val="S1BOQ"/>
      <sheetName val="Abs_CD_2"/>
      <sheetName val="road est"/>
      <sheetName val="t_prsr"/>
      <sheetName val="pvc"/>
      <sheetName val="DI"/>
      <sheetName val="Data.F8.BTR"/>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r"/>
      <sheetName val="HDPE"/>
      <sheetName val="DI"/>
      <sheetName val="pvc"/>
      <sheetName val="pvc_basic"/>
      <sheetName val="hdpe_basic"/>
      <sheetName val="Common "/>
      <sheetName val="segments-details"/>
      <sheetName val="int-Dia-hdpe"/>
      <sheetName val="habs-list"/>
      <sheetName val="int-Dia-pvc"/>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Material"/>
      <sheetName val="Works"/>
      <sheetName val="RMR"/>
      <sheetName val="GF SB Ok "/>
      <sheetName val="Specification report"/>
      <sheetName val="Sheet1 (2)"/>
      <sheetName val="Lead statement"/>
      <sheetName val="Class IV Qtr. Ele"/>
      <sheetName val="rdamdata"/>
      <sheetName val="lead-st"/>
      <sheetName val="BWSCPlt"/>
      <sheetName val="CI"/>
      <sheetName val="G.R.P"/>
      <sheetName val="PSC REVISED"/>
      <sheetName val="m"/>
      <sheetName val="Compound wall  Ok"/>
      <sheetName val="Bitumen trunk"/>
      <sheetName val="Feeder"/>
      <sheetName val="R99 etc"/>
      <sheetName val="Trunk unpaved"/>
      <sheetName val="Levels"/>
      <sheetName val="HDPE-pipe-rates"/>
      <sheetName val="pvc-pipe-rates"/>
      <sheetName val="m1"/>
      <sheetName val="v"/>
      <sheetName val="Rate"/>
      <sheetName val="cover-Akoly"/>
      <sheetName val="cover-oorta"/>
      <sheetName val="ewcal-korti_(2)1"/>
      <sheetName val="int-Diá-pvc"/>
      <sheetName val="Design"/>
      <sheetName val="Process"/>
      <sheetName val="SUMP1420KL@HW"/>
      <sheetName val="Sheet2"/>
      <sheetName val="Lead statement ss5"/>
      <sheetName val="Analy_7-10"/>
      <sheetName val="DataInput"/>
      <sheetName val="DataInput-1"/>
      <sheetName val="DI Rate Analysis"/>
      <sheetName val="MRMECADAMoad data"/>
      <sheetName val="DATA_PRG"/>
      <sheetName val="sg-clay(d)"/>
      <sheetName val="Main sheet"/>
      <sheetName val="stone"/>
      <sheetName val="R_Det"/>
      <sheetName val="abs_(2)akoli2"/>
      <sheetName val="Cd_nam2"/>
      <sheetName val="cd_namnoor_12"/>
      <sheetName val="ewcal_(2)-akoli2"/>
      <sheetName val="abs_(2)ko2"/>
      <sheetName val="ewcal-korta_(2)2"/>
      <sheetName val="Data_F8_BTR1"/>
      <sheetName val="Common_"/>
      <sheetName val="data_existing_do_not_delete"/>
      <sheetName val="p&amp;m"/>
      <sheetName val="Boq (Main Building)"/>
      <sheetName val="ABS"/>
      <sheetName val="ewst"/>
      <sheetName val="Convey"/>
      <sheetName val="PRECAST lightconc-II"/>
      <sheetName val="Design of two-way slab"/>
      <sheetName val="zone-8"/>
      <sheetName val="MHNO_LEV"/>
      <sheetName val="Data rough"/>
      <sheetName val="Main"/>
      <sheetName val="dlvoid"/>
      <sheetName val="slab"/>
      <sheetName val="Staff Acco."/>
      <sheetName val="C-data"/>
      <sheetName val="Rates"/>
      <sheetName val="Labour"/>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Plant &amp;  Machinery"/>
      <sheetName val="MRoad data"/>
      <sheetName val="BTR"/>
      <sheetName val="GenAbst"/>
      <sheetName val="51"/>
      <sheetName val="mlead"/>
      <sheetName val="DATA-2005-06"/>
      <sheetName val="Av.G Level"/>
      <sheetName val="Sheet9"/>
      <sheetName val="Data-ELSR"/>
      <sheetName val=" Data -Valves"/>
      <sheetName val="pop"/>
      <sheetName val="HS 30.04.2015.Final"/>
      <sheetName val="nodes"/>
      <sheetName val="int-Dia"/>
      <sheetName val="JAWAHAR-hyd-original"/>
      <sheetName val="Lookup"/>
      <sheetName val="Abs PMRL"/>
      <sheetName val="Rates SSR 2008-09"/>
      <sheetName val="ssr-rates"/>
      <sheetName val="hdpe_rates"/>
      <sheetName val="hdpe_wt-r"/>
      <sheetName val="pvc-rates"/>
      <sheetName val="PVC weights"/>
      <sheetName val="index"/>
      <sheetName val="moments-table(tri)"/>
      <sheetName val="sch"/>
      <sheetName val="HPs HPs"/>
      <sheetName val="detls"/>
      <sheetName val="pumping main"/>
      <sheetName val="hdpe weights"/>
      <sheetName val=" data sheet "/>
      <sheetName val="HS 1"/>
      <sheetName val="0000000000000"/>
      <sheetName val="TBAL9697 -group wise  sdpl"/>
      <sheetName val="RAFT"/>
      <sheetName val="scour depth"/>
      <sheetName val="Boq"/>
      <sheetName val="Road data-TDR"/>
      <sheetName val="Summary"/>
      <sheetName val="PUMP_DATA"/>
      <sheetName val="water-hammar-strenght"/>
      <sheetName val="wh_data"/>
      <sheetName val="wh_data_R"/>
      <sheetName val="CPHEEO"/>
      <sheetName val="input"/>
      <sheetName val="joinery data"/>
      <sheetName val="abs road"/>
      <sheetName val="BS8007"/>
      <sheetName val="LOCAL RATES"/>
      <sheetName val="GM&amp;PM WE1 EST"/>
      <sheetName val="BWSCP"/>
      <sheetName val="Detailed"/>
      <sheetName val="AV_GRP ms bwsc"/>
      <sheetName val="Sheet3"/>
      <sheetName val="Master data"/>
      <sheetName val="TCS_Schedule (2)"/>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Valves"/>
      <sheetName val="MS Rates"/>
      <sheetName val="boredetails"/>
      <sheetName val="Challan"/>
      <sheetName val="dump"/>
      <sheetName val="ultmom"/>
      <sheetName val="CC Road"/>
      <sheetName val="MTC-estimate"/>
      <sheetName val="ESTIMATE"/>
      <sheetName val="Masonry"/>
      <sheetName val="sup dat"/>
      <sheetName val="nandipet intra"/>
      <sheetName val="hdpe-rates"/>
      <sheetName val="Quarry"/>
      <sheetName val="Line"/>
      <sheetName val="CRUST"/>
      <sheetName val="QDTS"/>
      <sheetName val="C.D.Abs.Est."/>
      <sheetName val="CS "/>
      <sheetName val="_5wgdhabfinal00_01"/>
      <sheetName val="Z1_DATA"/>
      <sheetName val="PM&amp;GM"/>
      <sheetName val="AV-PVC"/>
      <sheetName val="DI gate-DI"/>
      <sheetName val="DIgate_PVC "/>
      <sheetName val="wh"/>
      <sheetName val="Rate Analysis"/>
      <sheetName val="CPI"/>
      <sheetName val="WPI C"/>
      <sheetName val="WPI all"/>
      <sheetName val="WPI HM"/>
      <sheetName val="WPI S"/>
      <sheetName val="SSR 2014-15 Rates"/>
      <sheetName val="Data_Base"/>
      <sheetName val="Factory_rates"/>
      <sheetName val="Specification"/>
      <sheetName val="road est"/>
      <sheetName val="title"/>
      <sheetName val="pier design"/>
      <sheetName val="ITB COST"/>
      <sheetName val="LIST"/>
      <sheetName val="Mp-team 1"/>
      <sheetName val="Bridge Data 2005-06"/>
      <sheetName val="Road Detail Est."/>
      <sheetName val="Road"/>
      <sheetName val="Data_Bit_I"/>
      <sheetName val="rate analysis "/>
      <sheetName val="Census_of_India_2001"/>
      <sheetName val="Sheet3-1"/>
      <sheetName val="Admin"/>
      <sheetName val="DOC-Register"/>
      <sheetName val="Condition survey"/>
      <sheetName val="Pier Design(with offset)"/>
      <sheetName val="Mortars"/>
      <sheetName val="HYDRAULICS"/>
      <sheetName val="(4)F-81 Exp.side"/>
      <sheetName val="Economic RisingMain  Ph-I"/>
      <sheetName val="Check List"/>
      <sheetName val="Recovery"/>
      <sheetName val="Relig-place"/>
      <sheetName val="FACE"/>
      <sheetName val="INPUT-DATA"/>
      <sheetName val="cap-cwr_top"/>
      <sheetName val="compr_sta_2"/>
      <sheetName val="compr_sta_3"/>
      <sheetName val="design "/>
      <sheetName val="disinfec"/>
      <sheetName val="duti_desi"/>
      <sheetName val="pop_"/>
      <sheetName val="pum_hours"/>
      <sheetName val="risin_Ips_3"/>
      <sheetName val="risin_mps_2"/>
      <sheetName val="risin_sourc-1"/>
      <sheetName val="velo_1"/>
      <sheetName val="water_dem"/>
      <sheetName val="Consumption"/>
      <sheetName val="WTP-Pr"/>
      <sheetName val="BALAN1"/>
      <sheetName val="Designs"/>
      <sheetName val="DREV"/>
      <sheetName val="CREV"/>
      <sheetName val="Area Sheet NO 1"/>
      <sheetName val="LABOUR RATE"/>
      <sheetName val="Material Rate"/>
      <sheetName val="PH data"/>
      <sheetName val="kC"/>
      <sheetName val="Form_E6"/>
      <sheetName val="E8"/>
      <sheetName val="E11"/>
      <sheetName val="QTY"/>
      <sheetName val="1-Pop Proj"/>
      <sheetName val="11.Habitations"/>
      <sheetName val="Part-A, Detailed Estimate, NR"/>
      <sheetName val="Nspt-smp-final-ORIGINAL"/>
      <sheetName val="MATERIALS"/>
      <sheetName val="IDCCALHYD_GOO"/>
      <sheetName val="refer"/>
      <sheetName val="pt-cw"/>
      <sheetName val="int dia"/>
      <sheetName val="Addl.40"/>
      <sheetName val="A"/>
      <sheetName val="Habcodes"/>
      <sheetName val="Civil Boq"/>
      <sheetName val="N- Ward Codes"/>
      <sheetName val="CD"/>
      <sheetName val="CD_All_No_"/>
      <sheetName val="Inventory"/>
      <sheetName val="(Road-Project)"/>
      <sheetName val="FT-05-02IsoBOM"/>
      <sheetName val="Cost of O &amp; O"/>
      <sheetName val="Total Sec Wise for 12-2007"/>
      <sheetName val="dist dump"/>
      <sheetName val="Abs_CD_2"/>
      <sheetName val="ECV"/>
      <sheetName val="Buildings"/>
      <sheetName val="Irrigation"/>
      <sheetName val="Hire"/>
      <sheetName val="Conveyance"/>
      <sheetName val="MRates R "/>
      <sheetName val="co_5"/>
      <sheetName val="AV-HDPE"/>
      <sheetName val="Di_gate-HDPE"/>
      <sheetName val="TOP SLAB-beams"/>
      <sheetName val="clvrt_data"/>
      <sheetName val="final abstract"/>
      <sheetName val="mas_hab"/>
      <sheetName val="Elc.Stnd.Data-20-21"/>
      <sheetName val="abs_(2)akoli4"/>
      <sheetName val="Cd_nam4"/>
      <sheetName val="cd_namnoor_14"/>
      <sheetName val="ewcal_(2)-akoli4"/>
      <sheetName val="abs_(2)ko4"/>
      <sheetName val="ewcal-korta_(2)4"/>
      <sheetName val="Data_F8_BTR3"/>
      <sheetName val="Common_2"/>
      <sheetName val="data_existing_do_not_delete2"/>
      <sheetName val="GF_SB_Ok_1"/>
      <sheetName val="Specification_report1"/>
      <sheetName val="Lead_statement1"/>
      <sheetName val="Class_IV_Qtr__Ele1"/>
      <sheetName val="Sheet1_(2)1"/>
      <sheetName val="Road_data2"/>
      <sheetName val="Bitumen_trunk1"/>
      <sheetName val="R99_etc1"/>
      <sheetName val="Trunk_unpaved1"/>
      <sheetName val="Compound_wall__Ok1"/>
      <sheetName val="G_R_P1"/>
      <sheetName val="PSC_REVISED1"/>
      <sheetName val="DI_Rate_Analysis1"/>
      <sheetName val="Main_sheet1"/>
      <sheetName val="Lead_statement_ss51"/>
      <sheetName val="PRECAST_lightconc-II"/>
      <sheetName val="Design_of_two-way_slab"/>
      <sheetName val="Data_rough"/>
      <sheetName val="Staff_Acco_"/>
      <sheetName val="MRMECADAMoad_data1"/>
      <sheetName val="Boq_(Main_Building)"/>
      <sheetName val="HPs_HPs"/>
      <sheetName val="Plant_&amp;__Machinery"/>
      <sheetName val="Abs_PMRL"/>
      <sheetName val="Rates_SSR_2008-09"/>
      <sheetName val="Av_G_Level"/>
      <sheetName val="PVC_weights"/>
      <sheetName val="HS_30_04_2015_Final"/>
      <sheetName val="pumping_main"/>
      <sheetName val="hdpe_weights"/>
      <sheetName val="_data_sheet_"/>
      <sheetName val="HS_1"/>
      <sheetName val="_Data_-Valves"/>
      <sheetName val="MRoad_data"/>
      <sheetName val="abs_road"/>
      <sheetName val="GM&amp;PM_WE1_EST"/>
      <sheetName val="AV_GRP_ms_bwsc"/>
      <sheetName val="MS_Rates"/>
      <sheetName val="LOCAL_RATES"/>
      <sheetName val="CS_"/>
      <sheetName val="WPI_C"/>
      <sheetName val="WPI_all"/>
      <sheetName val="WPI_HM"/>
      <sheetName val="WPI_S"/>
      <sheetName val="nandipet_intra"/>
      <sheetName val="scour_depth"/>
      <sheetName val="SSR_2014-15_Rates"/>
      <sheetName val="joinery_data"/>
      <sheetName val="TBAL9697_-group_wise__sdpl"/>
      <sheetName val="Road_data-TDR"/>
      <sheetName val="pier_design"/>
      <sheetName val="road_est"/>
      <sheetName val="CC_Road"/>
      <sheetName val="Bridge_Data_2005-06"/>
      <sheetName val="Master_data"/>
      <sheetName val="TCS_Schedule_(2)"/>
      <sheetName val="Estimate "/>
      <sheetName val="SubAnlysis"/>
      <sheetName val="Proforma -II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0000000000000"/>
      <sheetName val="rdamdata"/>
      <sheetName val="pvc"/>
      <sheetName val="HDPE"/>
      <sheetName val="DI"/>
      <sheetName val="Lead statement"/>
      <sheetName val="DATA"/>
      <sheetName val="census91"/>
      <sheetName val="DATA_PRG"/>
      <sheetName val="maya"/>
      <sheetName val="C-data"/>
      <sheetName val="RMR"/>
      <sheetName val="MRATES"/>
      <sheetName val="stone"/>
      <sheetName val="Road data"/>
      <sheetName val="Nspt-smp-final-ORIGINAL"/>
      <sheetName val="Labour"/>
      <sheetName val="Lead"/>
      <sheetName val="GF SB Ok "/>
      <sheetName val="Levels"/>
      <sheetName val="HDPE-pipe-rates"/>
      <sheetName val="pvc-pipe-rates"/>
      <sheetName val="Material"/>
      <sheetName val="Plant &amp;  Machinery"/>
      <sheetName val="BTR"/>
      <sheetName val="DES"/>
      <sheetName val="COVER"/>
      <sheetName val="HP PIPE  DATA"/>
      <sheetName val="SLAB  DATA"/>
      <sheetName val="mlead"/>
      <sheetName val="splmidata"/>
      <sheetName val="ppraodata"/>
      <sheetName val="CONST"/>
      <sheetName val="m"/>
      <sheetName val="MRoad data"/>
      <sheetName val="AV-HDPE"/>
      <sheetName val="Di_gate-HDPE"/>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Rate Analysis"/>
      <sheetName val="Common "/>
      <sheetName val="final abstract"/>
      <sheetName val="DISCOUNT"/>
      <sheetName val="t_prsr"/>
      <sheetName val="wh"/>
      <sheetName val="Basicrates"/>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Abs"/>
      <sheetName val="Data.F8.BTR"/>
      <sheetName val="GA"/>
      <sheetName val="hdpe-rates"/>
      <sheetName val="pvc-rates"/>
      <sheetName val="detls"/>
      <sheetName val="Civil Boq"/>
      <sheetName val="Summary"/>
      <sheetName val="Note"/>
      <sheetName val="Specification"/>
      <sheetName val="analy"/>
      <sheetName val="basdat"/>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R_Det"/>
      <sheetName val="coverpage"/>
      <sheetName val="ROADS"/>
      <sheetName val="abs road"/>
      <sheetName val="TS memo"/>
      <sheetName val="GT DUMP"/>
      <sheetName val="sancdump"/>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Abs_CD_2"/>
      <sheetName val="road est"/>
      <sheetName val="ECV"/>
      <sheetName val="Global factors"/>
      <sheetName val="Table10"/>
      <sheetName val="Table11"/>
      <sheetName val="Table12"/>
      <sheetName val="Rates-May-14"/>
      <sheetName val="m1"/>
      <sheetName val="pop"/>
      <sheetName val="final data"/>
      <sheetName val="data r-i 1"/>
      <sheetName val="STN WISE EMR"/>
      <sheetName val="UG"/>
      <sheetName val="Material "/>
      <sheetName val="Labour &amp; Plant"/>
      <sheetName val="Pier Design(with offset)"/>
      <sheetName val="not req 3"/>
      <sheetName val="1-Pop Proj"/>
      <sheetName val="BALAN1"/>
      <sheetName val="civ data"/>
      <sheetName val="overviewbarmer"/>
      <sheetName val="Master_data"/>
      <sheetName val="11.Habitations"/>
      <sheetName val="SSR 2014-15 Rates"/>
      <sheetName val="Bitumen trunk"/>
      <sheetName val="Feeder"/>
      <sheetName val="R99 etc"/>
      <sheetName val="Trunk unpaved"/>
      <sheetName val="Calc1"/>
      <sheetName val="Data_Renuals"/>
      <sheetName val="Labour rates"/>
      <sheetName val="Cover-MEstt."/>
      <sheetName val="organi synthesis lab"/>
      <sheetName val="C.D.Abs.Est."/>
      <sheetName val="Boq"/>
      <sheetName val="C &amp; G RHS"/>
      <sheetName val="PROCTOR"/>
      <sheetName val="Data o"/>
      <sheetName val="GenAbst"/>
      <sheetName val="work_sheet"/>
      <sheetName val="Rate"/>
      <sheetName val="Sheet1 (2)"/>
      <sheetName val="Proforma-I (2)"/>
      <sheetName val="Gen Abs"/>
      <sheetName val="Flight-1"/>
      <sheetName val="Format-A (B)"/>
      <sheetName val="Format-A"/>
      <sheetName val="Format-A (HQ)"/>
      <sheetName val="Sheet2 (2)"/>
      <sheetName val="Format-A (S)"/>
      <sheetName val="Design"/>
      <sheetName val="Prjt"/>
      <sheetName val="QTY"/>
      <sheetName val="DATA-2005-06"/>
      <sheetName val="Roadlist"/>
      <sheetName val="Estt"/>
      <sheetName val="Culverts"/>
      <sheetName val="Usage"/>
      <sheetName val="General"/>
      <sheetName val="Lead statement ss5"/>
      <sheetName val="Basic Rates"/>
      <sheetName val="WS Data"/>
      <sheetName val="MTC-estimate"/>
      <sheetName val="joinery data"/>
      <sheetName val="XXXXX"/>
      <sheetName val="XXXXXXXXXXXXX"/>
      <sheetName val="drain (2)"/>
      <sheetName val="F-6 (estt) (2)"/>
      <sheetName val="spe-re"/>
      <sheetName val="TRAFFIC SIGN BOARDS"/>
      <sheetName val="1v-1000"/>
      <sheetName val="2v-1000 "/>
      <sheetName val="drain"/>
      <sheetName val="SUB DATA"/>
      <sheetName val="F7-A.CDW.BT.R5"/>
      <sheetName val="General-abstract"/>
      <sheetName val="Materials"/>
      <sheetName val="Conveyance"/>
      <sheetName val="ESTIMATE"/>
      <sheetName val="bldg"/>
      <sheetName val="Proforma -II "/>
      <sheetName val="sectorwise"/>
      <sheetName val="Suppl-data"/>
      <sheetName val="Sent NHO"/>
      <sheetName val="Cover Page"/>
      <sheetName val="Specification report"/>
      <sheetName val="E_&amp;_R"/>
      <sheetName val="Rate_Analysis"/>
      <sheetName val="Lead_statement1"/>
      <sheetName val="GF_SB_Ok_1"/>
      <sheetName val="Plant_&amp;__Machinery1"/>
      <sheetName val="Road_data1"/>
      <sheetName val="HP_PIPE__DATA1"/>
      <sheetName val="SLAB__DATA1"/>
      <sheetName val="MRoad_data1"/>
      <sheetName val="E_&amp;_R1"/>
      <sheetName val="SS FILTERS"/>
      <sheetName val="DATAS"/>
      <sheetName val="PMAY DATA 2016-17"/>
      <sheetName val="Final Status as on 15.09.2021"/>
      <sheetName val="12"/>
      <sheetName val="_5wgdhabfinal00_01"/>
      <sheetName val="agl-pump-sets"/>
      <sheetName val="EG"/>
      <sheetName val="pump-sets(AI)"/>
      <sheetName val="per-capita"/>
      <sheetName val="towns&amp;villages"/>
      <sheetName val="bricks"/>
      <sheetName val="SAL_MARCH2011"/>
      <sheetName val="SubAnlysis"/>
      <sheetName val="BWSCPlt"/>
      <sheetName val="CI"/>
      <sheetName val="G.R.P"/>
      <sheetName val="PSC REVISED"/>
      <sheetName val="Dayworks_Bill"/>
      <sheetName val="Bills_of_Quantities"/>
      <sheetName val="Dayworks Bill"/>
      <sheetName val="Bills of Quantities"/>
      <sheetName val="A"/>
      <sheetName val="CD data"/>
      <sheetName val="RMR "/>
      <sheetName val="habcodes"/>
      <sheetName val="Estimate_1"/>
      <sheetName val="PRECAST_lightconc-II1"/>
      <sheetName val="data_existing_do_not_delete1"/>
      <sheetName val="_data_sheet_"/>
      <sheetName val="SPT_vs_PHI"/>
      <sheetName val="hdpe_weights"/>
      <sheetName val="PVC_weights"/>
      <sheetName val="Data_F8_BTR"/>
      <sheetName val="Common_"/>
      <sheetName val="final_abstract"/>
      <sheetName val="Civil_Boq"/>
      <sheetName val="WITH_STACKING_CHARGES"/>
      <sheetName val="Main_sheet"/>
      <sheetName val="Legal_Risk_Analysis"/>
      <sheetName val="G_F__(2)"/>
      <sheetName val="GT_DUMP"/>
      <sheetName val="strong_stylecolor_blueDate_Wise"/>
      <sheetName val="road_detail_est_"/>
      <sheetName val="Global_factors"/>
      <sheetName val="abs_road"/>
      <sheetName val="TS_memo"/>
      <sheetName val="G_Hostel"/>
      <sheetName val="Main_Bldg"/>
      <sheetName val="B_Student_Hostel"/>
      <sheetName val="B_Resident_Hostel"/>
      <sheetName val="Sump_(2)"/>
      <sheetName val="Compound_wall"/>
      <sheetName val="Sheet1_(3)"/>
      <sheetName val="not_req_3"/>
      <sheetName val="SS_FILTERS"/>
      <sheetName val="PMAY_DATA_2016-17"/>
      <sheetName val="Final_Status_as_on_15_09_2021"/>
      <sheetName val="11_Habitations"/>
      <sheetName val="Labour_rates"/>
      <sheetName val="STN_WISE_EMR"/>
      <sheetName val="road_est"/>
      <sheetName val="G_R_P"/>
      <sheetName val="PSC_REVISED"/>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row r="2">
          <cell r="F2">
            <v>100</v>
          </cell>
        </row>
      </sheetData>
      <sheetData sheetId="10">
        <row r="2">
          <cell r="F2">
            <v>100</v>
          </cell>
        </row>
      </sheetData>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Specification report"/>
      <sheetName val="CPHEEO"/>
      <sheetName val="wh_data_R"/>
      <sheetName val="wh_data"/>
      <sheetName val="input"/>
      <sheetName val="MRATES"/>
      <sheetName val="Sheet1"/>
      <sheetName val="r"/>
      <sheetName val="quarry"/>
      <sheetName val="C-data"/>
      <sheetName val="lead-st"/>
      <sheetName val="rdamdata"/>
      <sheetName val="segments-details"/>
      <sheetName val="habs-list"/>
      <sheetName val="int-Dia-hdpe"/>
      <sheetName val="int-Dia-pvc"/>
      <sheetName val="Labour"/>
      <sheetName val="Plant &amp;  Machinery"/>
      <sheetName val="Sheet1 (2)"/>
      <sheetName val="Sheet2"/>
      <sheetName val="pvc-pipe-rates"/>
      <sheetName val="ESTIMATE"/>
      <sheetName val="1-Pop Proj"/>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BWSCPlt"/>
      <sheetName val="CI"/>
      <sheetName val="G.R.P"/>
      <sheetName val="PSC REVISED"/>
      <sheetName val="Bridge Data 2005-06"/>
      <sheetName val="Work_sheet"/>
      <sheetName val="HDPE-pipe-rates"/>
      <sheetName val="road est"/>
      <sheetName val="Pipe data"/>
      <sheetName val="Box Culvert data"/>
      <sheetName val="final abstract"/>
      <sheetName val="temp-SDData (2)"/>
      <sheetName val="gen"/>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Cover-MEstt_"/>
      <sheetName val="ABST(PART_B)_"/>
      <sheetName val="F6-Gnrl_Abstrt"/>
      <sheetName val="sub-data_"/>
      <sheetName val="sub_estt"/>
      <sheetName val="lead-st"/>
      <sheetName val="rdamdata"/>
      <sheetName val="Work_sheet"/>
      <sheetName val="Common "/>
      <sheetName val="r"/>
      <sheetName val="Cover-MEstt_1"/>
      <sheetName val="ABST(PART_B)_1"/>
      <sheetName val="F6-Gnrl_Abstrt1"/>
      <sheetName val="sub-data_1"/>
      <sheetName val="Data_F8_BTR1"/>
      <sheetName val="sub_estt1"/>
      <sheetName val="Common_"/>
      <sheetName val="Lead statement ss5"/>
      <sheetName val="MRATES"/>
      <sheetName val="DATA_PRG"/>
      <sheetName val="Material"/>
      <sheetName val="Plant &amp;  Machinery"/>
      <sheetName val="segments-details"/>
      <sheetName val="int-Dia-hdpe"/>
      <sheetName val="habs-list"/>
      <sheetName val="int-Dia-pvc"/>
      <sheetName val="Lead statement"/>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nodes"/>
      <sheetName val="int-Dia"/>
      <sheetName val="JAWAHAR-hyd-original"/>
      <sheetName val="Bitumen trunk"/>
      <sheetName val="Feeder"/>
      <sheetName val="R99 etc"/>
      <sheetName val="Trunk unpaved"/>
      <sheetName val="maya"/>
      <sheetName val="BWSCPlt"/>
      <sheetName val="CPI"/>
      <sheetName val="WPI C"/>
      <sheetName val="WPI all"/>
      <sheetName val="WPI HM"/>
      <sheetName val="WPI S"/>
      <sheetName val="sub-dapa "/>
      <sheetName val="Plant 㫨  Machinery"/>
      <sheetName val="LS"/>
      <sheetName val="Cover"/>
      <sheetName val="Rate"/>
      <sheetName val="PM&amp;GM"/>
      <sheetName val="AV-PVC"/>
      <sheetName val="DI gate-DI"/>
      <sheetName val="DIgate_PVC "/>
      <sheetName val="sg-clay(d)"/>
      <sheetName val="DATA-BASE"/>
      <sheetName val="DATA-ABSTRACT"/>
      <sheetName val="Bridge Data 2005-06"/>
      <sheetName val="DATA_ENTRY"/>
      <sheetName val="SPT vs PHI"/>
      <sheetName val="Data 07-08 "/>
      <sheetName val="SSR 2015-16"/>
      <sheetName val="DATA SHEET FOR 2012 - 13"/>
      <sheetName val="Main sheet"/>
      <sheetName val="Nspt-smp-final-ORIGINAL"/>
      <sheetName val="Sorted"/>
      <sheetName val="ABS"/>
      <sheetName val="SUMP1420KL@HW"/>
      <sheetName val="Sheet2"/>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Rates"/>
      <sheetName val="Data-ELSR"/>
      <sheetName val=" Data -Valves"/>
      <sheetName val="zone-8"/>
      <sheetName val="MHNO_LEV"/>
      <sheetName val="gen"/>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Boq"/>
      <sheetName val="TBAL9697 -group wise  sdpl"/>
      <sheetName val="Process"/>
      <sheetName val="Specification report"/>
      <sheetName val="Sheet9"/>
      <sheetName val="hdpe_basic"/>
      <sheetName val="pvc_basic"/>
      <sheetName val="1V800"/>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Rd.Est"/>
      <sheetName val="Data rough"/>
      <sheetName val="Convey"/>
      <sheetName val="C.D.Abs.Est."/>
      <sheetName val="ESTIMATE"/>
      <sheetName val="Mortars"/>
      <sheetName val="bundqty"/>
      <sheetName val="hdpe weights"/>
      <sheetName val="data existing_do not delete"/>
      <sheetName val="m1"/>
      <sheetName val="Lead Distance"/>
      <sheetName val="WATER-HAMMER"/>
      <sheetName val="20kL-design-final"/>
      <sheetName val="wh"/>
      <sheetName val="AV-HDPE"/>
      <sheetName val="Di_gate-HDPE"/>
      <sheetName val="detls"/>
      <sheetName val="crop water req.(Kh)  "/>
      <sheetName val="Bund"/>
      <sheetName val="SSR 2010-11 Rates"/>
      <sheetName val="Data well"/>
      <sheetName val="Formulas"/>
      <sheetName val="SITE OVERHEADS"/>
      <sheetName val="BALAN1"/>
      <sheetName val="BTR"/>
      <sheetName val="Lin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Detailed"/>
      <sheetName val="ssr-rates"/>
      <sheetName val="1-Pop Proj"/>
      <sheetName val="sand"/>
      <sheetName val="stone"/>
      <sheetName val="Hyd_Stmt"/>
      <sheetName val="pop"/>
      <sheetName val="Quarry"/>
      <sheetName val="CRUST"/>
      <sheetName val="QDTS"/>
      <sheetName val="nandipet intra"/>
      <sheetName val="Sheet3"/>
      <sheetName val="dump"/>
      <sheetName val="data-WC"/>
      <sheetName val="foundation(V)"/>
      <sheetName val="Main"/>
      <sheetName val="DATA SHEET FOR 2014-15"/>
      <sheetName val="SSR 2016-17"/>
      <sheetName val="Road data-TDR"/>
      <sheetName val="TCS_Schedule (2)"/>
      <sheetName val="137-140"/>
      <sheetName val="141-142"/>
      <sheetName val="ElectricalSSR"/>
      <sheetName val="Earthwork MCW"/>
      <sheetName val="TCS Proposed"/>
      <sheetName val="factors"/>
      <sheetName val="sup dat"/>
      <sheetName val="#REF"/>
      <sheetName val="checked"/>
      <sheetName val="other rates"/>
      <sheetName val="MTC-estimate"/>
      <sheetName val="Gen Abs"/>
      <sheetName val="DATA-CD"/>
      <sheetName val="AV-DI"/>
      <sheetName val="scour-DI-CI"/>
      <sheetName val="scour-pvc-hdpe-psc-bwsc"/>
      <sheetName val="Bill_amt_qty_cc_1"/>
      <sheetName val="MRMECADAMoad data"/>
      <sheetName val="Road Detail Est."/>
      <sheetName val="1000000000000"/>
      <sheetName val="Drains Est"/>
      <sheetName val="Data-2010-11"/>
      <sheetName val="PLAN_FEB97"/>
      <sheetName val="Relig-place"/>
      <sheetName val="CC Road"/>
      <sheetName val="cap-cwr_top"/>
      <sheetName val="compr_sta_2"/>
      <sheetName val="compr_sta_3"/>
      <sheetName val="design "/>
      <sheetName val="disinfec"/>
      <sheetName val="duti_desi"/>
      <sheetName val="pop_"/>
      <sheetName val="pum_hours"/>
      <sheetName val="risin_Ips_3"/>
      <sheetName val="risin_mps_2"/>
      <sheetName val="risin_sourc-1"/>
      <sheetName val="velo_1"/>
      <sheetName val="water_dem"/>
      <sheetName val="dpc cost"/>
      <sheetName val="SUMMERY"/>
      <sheetName val="Census_of_India_2001"/>
      <sheetName val="Admin"/>
      <sheetName val="FACE"/>
      <sheetName val="PH data"/>
      <sheetName val="HYDRAULICS"/>
      <sheetName val="Check List"/>
      <sheetName val="Recovery"/>
      <sheetName val="rate analysis "/>
      <sheetName val="(4)F-81 Exp.side"/>
      <sheetName val="Designs"/>
      <sheetName val="BASE_ALL"/>
      <sheetName val="WTP-Pr"/>
      <sheetName val="STAMT"/>
      <sheetName val="NEW "/>
      <sheetName val="LABOUR RATE"/>
      <sheetName val="Material Rate"/>
      <sheetName val="Pier Design(with offset)"/>
      <sheetName val="Data base"/>
      <sheetName val="Av.G Level"/>
      <sheetName val="E6"/>
      <sheetName val="E8"/>
      <sheetName val="E11"/>
      <sheetName val="QUOT_1"/>
      <sheetName val="JACKWELL"/>
      <sheetName val="tab1&amp;2"/>
      <sheetName val="Form_E6"/>
      <sheetName val="LLEGADA"/>
      <sheetName val="N- Ward Codes"/>
      <sheetName val="DCI-STR"/>
      <sheetName val="dBase"/>
      <sheetName val="inWords"/>
      <sheetName val="Watersoft (2)"/>
      <sheetName val="Aug,02"/>
      <sheetName val="0000000000000"/>
      <sheetName val="Schedule"/>
      <sheetName val="Habcodes"/>
      <sheetName val="HDPE-pipe-rates"/>
      <sheetName val="pvc-pipe-rates"/>
      <sheetName val="Lead  RATES"/>
      <sheetName val="COLUMN"/>
      <sheetName val="Structure Bills Qty"/>
      <sheetName val="upa"/>
      <sheetName val="Data_Base"/>
      <sheetName val="bricks"/>
      <sheetName val="dist dump"/>
      <sheetName val="New33KVSS_E3"/>
      <sheetName val="Prop aug of Ex 33KVSS_E3a"/>
      <sheetName val="agl-pump-sets"/>
      <sheetName val="EG"/>
      <sheetName val="pump-sets(AI)"/>
      <sheetName val="per-capita"/>
      <sheetName val="towns&amp;villages"/>
      <sheetName val="Addl.40"/>
      <sheetName val="GF SB Ok "/>
      <sheetName val="basdat"/>
      <sheetName val="Abs_CD_2"/>
      <sheetName val="road est"/>
      <sheetName val="ECV"/>
      <sheetName val="Table 4"/>
      <sheetName val="Table 5"/>
      <sheetName val="Table 2"/>
      <sheetName val="Table 27"/>
      <sheetName val="Staff Acco."/>
      <sheetName val="Mp-team 1"/>
      <sheetName val="Data-2011-12"/>
      <sheetName val="SPECS"/>
      <sheetName val="Meas.-Hotel Part"/>
      <sheetName val="abst"/>
      <sheetName val="design"/>
      <sheetName val="office"/>
      <sheetName val="Lab"/>
      <sheetName val="Material&amp;equipment"/>
      <sheetName val="Usage "/>
      <sheetName val="Usage"/>
      <sheetName val="WPI CM"/>
      <sheetName val="ww-march-02"/>
      <sheetName val="Bill-12"/>
      <sheetName val="Cover-MEstt_4"/>
      <sheetName val="ABST(PART_B)_4"/>
      <sheetName val="F6-Gnrl_Abstrt4"/>
      <sheetName val="sub-data_4"/>
      <sheetName val="Data_F8_BTR4"/>
      <sheetName val="sub_estt4"/>
      <sheetName val="Common_3"/>
      <sheetName val="Plant_&amp;__Machinery2"/>
      <sheetName val="Lead_statement_ss52"/>
      <sheetName val="Lead_statement2"/>
      <sheetName val="Road_data2"/>
      <sheetName val="abs_road2"/>
      <sheetName val="Class_IV_Qtr__Ele2"/>
      <sheetName val="GROUND_FLOOR1"/>
      <sheetName val="G_R_P2"/>
      <sheetName val="PSC_REVISED2"/>
      <sheetName val="Avenue_Plantation_1"/>
      <sheetName val="In_put_soft1"/>
      <sheetName val="softscape_data_1"/>
      <sheetName val="est_input1"/>
      <sheetName val="C-data__2)1"/>
      <sheetName val="conveyance_1"/>
      <sheetName val="Civil_SoR1"/>
      <sheetName val="WS_SoR_1"/>
      <sheetName val="C-data__for_sub_est1"/>
      <sheetName val="Chain_link_mesh_1"/>
      <sheetName val="MS_Grill_CW1"/>
      <sheetName val="_SS_Gate_(2)1"/>
      <sheetName val="_Barbed_wire_(2)1"/>
      <sheetName val="Genera_Abstract_Estimate_1"/>
      <sheetName val="WS_Data1"/>
      <sheetName val="Entrance_Arch_(_H_)1"/>
      <sheetName val="Entrance_Arch_(_CH_)1"/>
      <sheetName val="Soft_Scape1"/>
      <sheetName val="1_Hard_Scape_1"/>
      <sheetName val="Sliding_Gate1"/>
      <sheetName val="Boundary_Wall1"/>
      <sheetName val="Toilet_5X3m1"/>
      <sheetName val="Shower_Area_4X1_5m1"/>
      <sheetName val="Cremains_Room_5X5m1"/>
      <sheetName val="Office_Room_6X6m1"/>
      <sheetName val="Security_Room_3X3m1"/>
      <sheetName val="Store_Room_6X5_7m1"/>
      <sheetName val="Mortury_6X6m1"/>
      <sheetName val="Pre_Ritual_Area_8X8m1"/>
      <sheetName val="Post_Ritual_Area_6X5m1"/>
      <sheetName val="Electric_Crematorioum_15X15m1"/>
      <sheetName val="Conventional_Crematorium6_2X5_1"/>
      <sheetName val="Office_cum_Security_Room_7X4m1"/>
      <sheetName val="Chain_link_mesh_fencing_1"/>
      <sheetName val="Bridge_Data_2005-061"/>
      <sheetName val="DI_gate-DI1"/>
      <sheetName val="DIgate_PVC_1"/>
      <sheetName val="Bitumen_trunk1"/>
      <sheetName val="R99_etc1"/>
      <sheetName val="Trunk_unpaved1"/>
      <sheetName val="sub-dapa_1"/>
      <sheetName val="Plant_㫨__Machinery1"/>
      <sheetName val="Data_07-08_1"/>
      <sheetName val="SSR_2015-161"/>
      <sheetName val="DATA_SHEET_FOR_2012_-_131"/>
      <sheetName val="Main_sheet1"/>
      <sheetName val="_Data_-Valves1"/>
      <sheetName val="SPT_vs_PHI1"/>
      <sheetName val="WPI_C1"/>
      <sheetName val="WPI_all1"/>
      <sheetName val="WPI_HM1"/>
      <sheetName val="WPI_S1"/>
      <sheetName val="DL_CAL"/>
      <sheetName val="Specification_report"/>
      <sheetName val="SSR_2014-15_Rates"/>
      <sheetName val="Flanged_Beams"/>
      <sheetName val="Rectangular_Beam"/>
      <sheetName val="not_req_3"/>
      <sheetName val="final_abstract"/>
      <sheetName val="TBAL9697_-group_wise__sdpl"/>
      <sheetName val="Data_rough"/>
      <sheetName val="Lead_Distance"/>
      <sheetName val="MS_Rates"/>
      <sheetName val="LEAD_(2)"/>
      <sheetName val="LOCAL_RATES"/>
      <sheetName val="TOP_SLAB-beams"/>
      <sheetName val="hdpe_weights"/>
      <sheetName val="data_existing_do_not_delete"/>
      <sheetName val="PVC_weights"/>
      <sheetName val="Global_factors"/>
      <sheetName val="Rd_Est"/>
      <sheetName val="MRoad_data"/>
      <sheetName val="crop_water_req_(Kh)__"/>
      <sheetName val="Detail_In_Door_Stad"/>
      <sheetName val="1-Pop_Proj"/>
      <sheetName val="Elect_"/>
      <sheetName val="nandipet_intra"/>
      <sheetName val="C_D_Abs_Est_"/>
      <sheetName val="SSR_2010-11_Rates"/>
      <sheetName val="Data_well"/>
      <sheetName val="other_rates"/>
      <sheetName val="DATA_SHEET_FOR_2014-15"/>
      <sheetName val="SSR_2016-17"/>
      <sheetName val="SITE_OVERHEADS"/>
      <sheetName val="Road_data-TDR"/>
      <sheetName val="Gen_Abs"/>
      <sheetName val="temp-SDData (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refreshError="1"/>
      <sheetData sheetId="515" refreshError="1"/>
      <sheetData sheetId="516"/>
      <sheetData sheetId="517"/>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 val="Rates-May-14"/>
      <sheetName val="PH data"/>
      <sheetName val="r"/>
      <sheetName val="DATA_PRG"/>
      <sheetName val="Nspt-smp-final-ORIGINAL"/>
      <sheetName val="BWSCPlt"/>
      <sheetName val="CI"/>
      <sheetName val="G.R.P"/>
      <sheetName val="PSC REVISED"/>
      <sheetName val="ECO_PUMP_FINAL"/>
      <sheetName val="sup dat"/>
      <sheetName val="v"/>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0">
          <cell r="A110">
            <v>2000</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5">
          <cell r="A155">
            <v>1600</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 val="Data.F8.BTR"/>
      <sheetName val="RAFT"/>
      <sheetName val="ABUT"/>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F7-1v1000-0_(3)"/>
      <sheetName val="ABST(PART_B)_"/>
      <sheetName val="F6-Gnrl_Abstrt"/>
      <sheetName val="Cover-MEstt_"/>
      <sheetName val="Road Detail Est."/>
      <sheetName val="Road data"/>
      <sheetName val="detls"/>
      <sheetName val="Levels"/>
      <sheetName val="r"/>
      <sheetName val="cert"/>
      <sheetName val="R/ad Detail Est."/>
      <sheetName val="F7-1v1000-0_(3)1"/>
      <sheetName val="ABST(PART_B)_1"/>
      <sheetName val="F6-Gnrl_Abstrt1"/>
      <sheetName val="Cover-MEstt_1"/>
      <sheetName val="Road_Detail_Est_"/>
      <sheetName val="Road_data"/>
      <sheetName val="leads"/>
      <sheetName val="R_ad Detail Est."/>
      <sheetName val="rdamdata"/>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Yamanapalli to Mahamutharam (M"/>
      <sheetName val="quarry"/>
      <sheetName val="lead-st"/>
      <sheetName val="Rate"/>
      <sheetName val=" data sheet "/>
      <sheetName val="PVC_dia"/>
      <sheetName val="Bitumen trunk"/>
      <sheetName val="Feeder"/>
      <sheetName val="R99 etc"/>
      <sheetName val="Trunk unpaved"/>
      <sheetName val="Cd"/>
      <sheetName val="Cs"/>
      <sheetName val="CPIPE"/>
      <sheetName val="THK"/>
      <sheetName val="CPIPE 1"/>
      <sheetName val="CABLE DATA"/>
      <sheetName val="LEAD STATEMENT"/>
      <sheetName val="m1"/>
      <sheetName val="_Yamanapalli to Mahamutharam (M"/>
      <sheetName val="temp-SDData (2)"/>
      <sheetName val="coverpage"/>
      <sheetName val="Sheet1"/>
      <sheetName val="BWSCPlt"/>
      <sheetName val="CI"/>
      <sheetName val="DI"/>
      <sheetName val="G.R.P"/>
      <sheetName val="HDPE"/>
      <sheetName val="PSC REVISED"/>
      <sheetName val="pvc"/>
      <sheetName val="DATA SHEET"/>
      <sheetName val="PVC weights"/>
      <sheetName val="l"/>
      <sheetName val="maya"/>
      <sheetName val="1-Pop Proj"/>
      <sheetName val="1V of 2m slab"/>
      <sheetName val="2V of 3.0Mslab"/>
      <sheetName val="Sheet2"/>
      <sheetName val="sand"/>
      <sheetName val="stone"/>
      <sheetName val="index"/>
      <sheetName val="pvc-rates"/>
      <sheetName val="1V800"/>
      <sheetName val="Line"/>
      <sheetName val="_Yamanapalli_to_Mahamutharam__2"/>
      <sheetName val="Common "/>
      <sheetName val="Boq"/>
      <sheetName val="F7-1v1000-0_(3)2"/>
      <sheetName val="ABST(PART_B)_2"/>
      <sheetName val="F6-Gnrl_Abstrt2"/>
      <sheetName val="Cover-MEstt_2"/>
      <sheetName val="Road_Detail_Est_1"/>
      <sheetName val="Road_data1"/>
      <sheetName val="R/ad_Detail_Est_"/>
      <sheetName val="R_ad_Detail_Est_"/>
      <sheetName val="Plant_&amp;__Machinery"/>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Usage"/>
      <sheetName val="Staff Acco."/>
      <sheetName val="Sorted"/>
      <sheetName val="water-hammar-strenght"/>
      <sheetName val="WATER-HAMMER"/>
      <sheetName val="hdpe weights"/>
      <sheetName val="Nspt-smp-final-ORIGINAL"/>
      <sheetName val="Cable-data"/>
      <sheetName val="well-cap"/>
      <sheetName val="LEAD.2014-15 West"/>
      <sheetName val="MTC-estimate"/>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HS 1"/>
      <sheetName val="wh_data"/>
      <sheetName val="wh_data_R"/>
      <sheetName val="CPHEEO"/>
      <sheetName val="JAWAHAR-hyd-original"/>
      <sheetName val="LEAD (2)"/>
      <sheetName val="habs-details"/>
      <sheetName val="int-Dia"/>
      <sheetName val="habs-list"/>
      <sheetName val="mas_hab"/>
      <sheetName val="PM&amp;GM"/>
      <sheetName val="mroad data"/>
      <sheetName val="abs"/>
      <sheetName val="pop"/>
      <sheetName val="Data "/>
      <sheetName val="CBL_SIZE"/>
      <sheetName val="Load List"/>
      <sheetName val="CBL_OD"/>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Sheet1 (2)"/>
      <sheetName val="ewst"/>
      <sheetName val="11.habitations"/>
      <sheetName val="AV-HDPE"/>
      <sheetName val="Di_gate-HDPE"/>
      <sheetName val="PUMP_DATA"/>
      <sheetName val="int-Dia-hdpe"/>
      <sheetName val="FORM7"/>
      <sheetName val="AV_AC"/>
      <sheetName val="di_Gate_AC"/>
      <sheetName val="Digate-BWSCP-MS"/>
      <sheetName val="DI_gate_di"/>
      <sheetName val="hyperstatic"/>
      <sheetName val="Lead 09-10"/>
      <sheetName val="abs road"/>
      <sheetName val="other rates"/>
      <sheetName val="WORDS"/>
      <sheetName val="LOCAL RATES"/>
      <sheetName val="ANALYSIS"/>
      <sheetName val="MRMECADAMoad data"/>
      <sheetName val="road est"/>
      <sheetName val="Schedule"/>
      <sheetName val="Detailed"/>
      <sheetName val="_Yamanapalli_to_Mahamutharam_12"/>
      <sheetName val="_Yamanapalli_to_Mahamutharam_13"/>
      <sheetName val="_Yamanapalli_to_Mahamutharam_14"/>
      <sheetName val="_Yamanapalli_to_Mahamutharam_15"/>
      <sheetName val="_Yamanapalli_to_Mahamutharam_16"/>
      <sheetName val="_Yamanapalli_to_Mahamutharam_17"/>
      <sheetName val="_Yamanapalli_to_Mahamutharam_18"/>
      <sheetName val="_Yamanapalli_to_Mahamutharam_19"/>
      <sheetName val="_Yamanapalli_to_Mahamutharam_20"/>
      <sheetName val="data existing_do not delete"/>
      <sheetName val="_Yamanapalli_to_Mahamutharam_21"/>
      <sheetName val="_Yamanapalli_to_Mahamutharam_22"/>
      <sheetName val="_Yamanapalli_to_Mahamutharam_23"/>
      <sheetName val="_Yamanapalli_to_Mahamutharam_24"/>
      <sheetName val="_Yamanapalli_to_Mahamutharam_25"/>
      <sheetName val="_Yamanapalli_to_Mahamutharam_26"/>
      <sheetName val="_Yamanapalli_to_Mahamutharam_27"/>
      <sheetName val="_Yamanapalli_to_Mahamutharam_28"/>
      <sheetName val="_Yamanapalli_to_Mahamutharam_29"/>
      <sheetName val="_Yamanapalli_to_Mahamutharam_30"/>
      <sheetName val="_Yamanapalli_to_Mahamutharam_31"/>
      <sheetName val="_Yamanapalli_to_Mahamutharam_32"/>
      <sheetName val="_Yamanapalli_to_Mahamutharam_33"/>
      <sheetName val="_Yamanapalli_to_Mahamutharam_34"/>
      <sheetName val="_Yamanapalli_to_Mahamutharam_35"/>
      <sheetName val="_Yamanapalli_to_Mahamutharam_36"/>
      <sheetName val="_Yamanapalli_to_Mahamutharam_37"/>
      <sheetName val="_Yamanapalli_to_Mahamutharam_38"/>
      <sheetName val="_Yamanapalli_to_Mahamutharam_39"/>
      <sheetName val="_Yamanapalli_to_Mahamutharam_40"/>
      <sheetName val="_Yamanapalli_to_Mahamutharam_41"/>
      <sheetName val="_Yamanapalli_to_Mahamutharam_42"/>
      <sheetName val="_Yamanapalli_to_Mahamutharam_43"/>
      <sheetName val="_Yamanapalli_to_Mahamutharam_44"/>
      <sheetName val="_Yamanapalli_to_Mahamutharam_45"/>
      <sheetName val="_Yamanapalli_to_Mahamutharam_46"/>
      <sheetName val="_Yamanapalli_to_Mahamutharam_47"/>
      <sheetName val="_Yamanapalli_to_Mahamutharam_48"/>
      <sheetName val="_Yamanapalli_to_Mahamutharam_49"/>
      <sheetName val="_Yamanapalli_to_Mahamutharam_50"/>
      <sheetName val="_Yamanapalli_to_Mahamutharam_51"/>
      <sheetName val="_Yamanapalli_to_Mahamutharam_52"/>
      <sheetName val="_Yamanapalli_to_Mahamutharam_53"/>
      <sheetName val="_Yamanapalli_to_Mahamutharam_54"/>
      <sheetName val="_Yamanapalli_to_Mahamutharam_55"/>
      <sheetName val="_Yamanapalli_to_Mahamutharam_56"/>
      <sheetName val="_Yamanapalli_to_Mahamutharam_57"/>
      <sheetName val="_Yamanapalli_to_Mahamutharam_58"/>
      <sheetName val="_Yamanapalli_to_Mahamutharam_59"/>
      <sheetName val="_Yamanapalli_to_Mahamutharam_60"/>
      <sheetName val="_Yamanapalli_to_Mahamutharam_61"/>
      <sheetName val="_Yamanapalli_to_Mahamutharam_62"/>
      <sheetName val="_Yamanapalli_to_Mahamutharam_63"/>
      <sheetName val="_Yamanapalli_to_Mahamutharam_64"/>
      <sheetName val="_Yamanapalli_to_Mahamutharam_65"/>
      <sheetName val="_Yamanapalli_to_Mahamutharam_66"/>
      <sheetName val="_Yamanapalli_to_Mahamutharam_67"/>
      <sheetName val="_Yamanapalli_to_Mahamutharam_68"/>
      <sheetName val="_Yamanapalli_to_Mahamutharam_69"/>
      <sheetName val="_Yamanapalli_to_Mahamutharam_70"/>
      <sheetName val="_Yamanapalli_to_Mahamutharam_71"/>
      <sheetName val="_Yamanapalli_to_Mahamutharam_72"/>
      <sheetName val="_Yamanapalli_to_Mahamutharam_73"/>
      <sheetName val="_Yamanapalli_to_Mahamutharam_74"/>
      <sheetName val="_Yamanapalli_to_Mahamutharam_75"/>
      <sheetName val="_Yamanapalli_to_Mahamutharam_76"/>
      <sheetName val="_Yamanapalli_to_Mahamutharam_77"/>
      <sheetName val="_Yamanapalli_to_Mahamutharam_78"/>
      <sheetName val="_Yamanapalli_to_Mahamutharam_79"/>
      <sheetName val="_Yamanapalli_to_Mahamutharam_80"/>
      <sheetName val="_Yamanapalli_to_Mahamutharam_81"/>
      <sheetName val="_Yamanapalli_to_Mahamutharam_82"/>
      <sheetName val="_Yamanapalli_to_Mahamutharam_83"/>
      <sheetName val="_Yamanapalli_to_Mahamutharam_84"/>
      <sheetName val="_Yamanapalli_to_Mahamutharam_85"/>
      <sheetName val="_Yamanapalli_to_Mahamutharam_86"/>
      <sheetName val="_Yamanapalli_to_Mahamutharam_87"/>
      <sheetName val="_Yamanapalli_to_Mahamutharam_88"/>
      <sheetName val="_Yamanapalli_to_Mahamutharam_89"/>
      <sheetName val="_Yamanapalli_to_Mahamutharam_90"/>
      <sheetName val="_Yamanapalli_to_Mahamutharam_91"/>
      <sheetName val="_Yamanapalli_to_Mahamutharam_92"/>
      <sheetName val="_Yamanapalli_to_Mahamutharam_93"/>
      <sheetName val="_Yamanapalli_to_Mahamutharam_94"/>
      <sheetName val="_Yamanapalli_to_Mahamutharam_95"/>
      <sheetName val="_Yamanapalli_to_Mahamutharam_96"/>
      <sheetName val="_Yamanapalli_to_Mahamutharam_97"/>
      <sheetName val="_Yamanapalli_to_Mahamutharam_98"/>
      <sheetName val="_Yamanapalli_to_Mahamutharam_99"/>
      <sheetName val="_Yamanapalli_to_Mahamuthara_100"/>
      <sheetName val="_Yamanapalli_to_Mahamuthara_101"/>
      <sheetName val="_Yamanapalli_to_Mahamuthara_102"/>
      <sheetName val="_Yamanapalli_to_Mahamuthara_103"/>
      <sheetName val="_Yamanapalli_to_Mahamuthara_104"/>
      <sheetName val="_Yamanapalli_to_Mahamuthara_105"/>
      <sheetName val="_Yamanapalli_to_Mahamuthara_106"/>
      <sheetName val="_Yamanapalli_to_Mahamuthara_107"/>
      <sheetName val="_Yamanapalli_to_Mahamuthara_108"/>
      <sheetName val="_Yamanapalli_to_Mahamuthara_109"/>
      <sheetName val="_Yamanapalli_to_Mahamuthara_110"/>
      <sheetName val="_Yamanapalli_to_Mahamuthara_111"/>
      <sheetName val="_Yamanapalli_to_Mahamuthara_112"/>
      <sheetName val="_Yamanapalli_to_Mahamuthara_113"/>
      <sheetName val="_Yamanapalli_to_Mahamuthara_114"/>
      <sheetName val="_Yamanapalli_to_Mahamuthara_115"/>
      <sheetName val="_Yamanapalli_to_Mahamuthara_116"/>
      <sheetName val="_Yamanapalli_to_Mahamuthara_117"/>
      <sheetName val="_Yamanapalli_to_Mahamuthara_118"/>
      <sheetName val="_Yamanapalli_to_Mahamuthara_119"/>
      <sheetName val="_Yamanapalli_to_Mahamuthara_120"/>
      <sheetName val="_Yamanapalli_to_Mahamuthara_121"/>
      <sheetName val="_Yamanapalli_to_Mahamuthara_122"/>
      <sheetName val="_Yamanapalli_to_Mahamuthara_123"/>
      <sheetName val="_Yamanapalli_to_Mahamuthara_124"/>
      <sheetName val="_Yamanapalli_to_Mahamuthara_125"/>
      <sheetName val="_Yamanapalli_to_Mahamuthara_126"/>
      <sheetName val="_Yamanapalli_to_Mahamuthara_127"/>
      <sheetName val="_Yamanapalli_to_Mahamuthara_128"/>
      <sheetName val="_Yamanapalli_to_Mahamuthara_129"/>
      <sheetName val="_Yamanapalli_to_Mahamuthara_130"/>
      <sheetName val="_Yamanapalli_to_Mahamuthara_131"/>
      <sheetName val="_Yamanapalli_to_Mahamuthara_132"/>
      <sheetName val="_Yamanapalli_to_Mahamuthara_133"/>
      <sheetName val="_Yamanapalli_to_Mahamuthara_134"/>
      <sheetName val="_Yamanapalli_to_Mahamuthara_135"/>
      <sheetName val="_Yamanapalli_to_Mahamuthara_136"/>
      <sheetName val="_Yamanapalli_to_Mahamuthara_137"/>
      <sheetName val="_Yamanapalli_to_Mahamuthara_138"/>
      <sheetName val="_Yamanapalli_to_Mahamuthara_139"/>
      <sheetName val="_Yamanapalli_to_Mahamuthara_140"/>
      <sheetName val="_Yamanapalli_to_Mahamuthara_141"/>
      <sheetName val="_Yamanapalli_to_Mahamuthara_142"/>
      <sheetName val="_Yamanapalli_to_Mahamuthara_143"/>
      <sheetName val="_Yamanapalli_to_Mahamuthara_144"/>
      <sheetName val="_Yamanapalli_to_Mahamuthara_145"/>
      <sheetName val="_Yamanapalli_to_Mahamuthara_146"/>
      <sheetName val="_Yamanapalli_to_Mahamuthara_147"/>
      <sheetName val="_Yamanapalli_to_Mahamuthara_148"/>
      <sheetName val="_Yamanapalli_to_Mahamuthara_149"/>
      <sheetName val="_Yamanapalli_to_Mahamuthara_150"/>
      <sheetName val="_Yamanapalli_to_Mahamuthara_151"/>
      <sheetName val="_Yamanapalli_to_Mahamuthara_152"/>
      <sheetName val="_Yamanapalli_to_Mahamuthara_153"/>
      <sheetName val="_Yamanapalli_to_Mahamuthara_154"/>
      <sheetName val="_Yamanapalli_to_Mahamuthara_155"/>
      <sheetName val="_Yamanapalli_to_Mahamuthara_156"/>
      <sheetName val="_Yamanapalli_to_Mahamuthara_157"/>
      <sheetName val="_Yamanapalli_to_Mahamuthara_158"/>
      <sheetName val="_Yamanapalli_to_Mahamuthara_159"/>
      <sheetName val="_Yamanapalli_to_Mahamuthara_160"/>
      <sheetName val="_Yamanapalli_to_Mahamuthara_161"/>
      <sheetName val="_Yamanapalli_to_Mahamuthara_162"/>
      <sheetName val="_Yamanapalli_to_Mahamuthara_163"/>
      <sheetName val="Sheet9"/>
      <sheetName val="Rates"/>
      <sheetName val="A 3.7"/>
      <sheetName val="Main sheet"/>
      <sheetName val="BLD-ELEC-13-4"/>
      <sheetName val="Data-ELSR"/>
      <sheetName val="_Yamanapalli_to_Mahamuthara_164"/>
      <sheetName val="_Yamanapalli_to_Mahamuthara_165"/>
      <sheetName val="_Yamanapalli_to_Mahamuthara_166"/>
      <sheetName val="_Yamanapalli_to_Mahamuthara_167"/>
      <sheetName val="_Yamanapalli_to_Mahamuthara_168"/>
      <sheetName val="_Yamanapalli_to_Mahamuthara_169"/>
      <sheetName val="_Yamanapalli_to_Mahamuthara_170"/>
      <sheetName val="_Yamanapalli_to_Mahamuthara_171"/>
      <sheetName val="_Yamanapalli_to_Mahamuthara_172"/>
      <sheetName val="_Yamanapalli_to_Mahamuthara_173"/>
      <sheetName val="_Yamanapalli_to_Mahamuthara_174"/>
      <sheetName val="_Yamanapalli_to_Mahamuthara_175"/>
      <sheetName val="dump"/>
      <sheetName val="strong stylecolor blueDate Wise"/>
      <sheetName val="_Yamanapalli_to_Mahamuthara_176"/>
      <sheetName val="_Yamanapalli_to_Mahamuthara_177"/>
      <sheetName val="_Yamanapalli_to_Mahamuthara_178"/>
      <sheetName val="_Yamanapalli_to_Mahamuthara_179"/>
      <sheetName val="_Yamanapalli_to_Mahamuthara_180"/>
      <sheetName val="Gen Abs"/>
      <sheetName val="DATA-CD"/>
      <sheetName val="C-data"/>
      <sheetName val="cap-cwr_top"/>
      <sheetName val="compr_sta_2"/>
      <sheetName val="compr_sta_3"/>
      <sheetName val="disinfec"/>
      <sheetName val="pop_"/>
      <sheetName val="pum_hours"/>
      <sheetName val="risin_Ips_3"/>
      <sheetName val="risin_mps_2"/>
      <sheetName val="velo_1"/>
      <sheetName val="water_dem"/>
      <sheetName val="ANAL"/>
      <sheetName val="HYDRAULICS"/>
      <sheetName val="CD Data"/>
      <sheetName val="Labour &amp; Plant"/>
      <sheetName val="BASE_ALL"/>
      <sheetName val=" datas"/>
      <sheetName val="Design of two-way slab"/>
      <sheetName val="(1)FILL FIRST"/>
      <sheetName val="Rectangular Beam"/>
      <sheetName val="PS1"/>
      <sheetName val="BTR (2)"/>
      <sheetName val="bldg"/>
      <sheetName val="User input"/>
      <sheetName val="Civil Boq"/>
      <sheetName val="EDWise"/>
      <sheetName val="Sheet3"/>
      <sheetName val="Hamlet_Data_2300"/>
      <sheetName val="kC"/>
      <sheetName val="prjt"/>
      <sheetName val="C.D.Abs.Est."/>
      <sheetName val="SLAB DESIGN"/>
      <sheetName val="Yamanapalli to Mahamutharam (Ma"/>
      <sheetName val="ANGAN"/>
      <sheetName val="EST- Laxmidevipally"/>
      <sheetName val="FIRST"/>
      <sheetName val="Side walls (earth)"/>
      <sheetName val="AFFLUX CALC"/>
      <sheetName val="PROTECTION"/>
      <sheetName val="AFF DRAW"/>
      <sheetName val="TEL CALC"/>
      <sheetName val="NALA-LS"/>
      <sheetName val="X-BOX HYD"/>
      <sheetName val="X-TRAIL PIT DETAILS"/>
      <sheetName val="X-BLOCK LEVELS"/>
      <sheetName val="INSTRUCT"/>
      <sheetName val="MACRO-BACK UP"/>
      <sheetName val="DS HFL "/>
      <sheetName val="VENT DESIGN "/>
      <sheetName val="Side walls-Slab"/>
      <sheetName val="TRANSITION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m"/>
      <sheetName val="Data.F8.BTR"/>
      <sheetName val="DATA-BASE"/>
      <sheetName val="DATA-ABSTRACT"/>
      <sheetName val="LEAD"/>
      <sheetName val="DATA"/>
      <sheetName val="Lead statement"/>
      <sheetName val="SSR 2010-11 Rates"/>
      <sheetName val="GF SB Ok "/>
      <sheetName val="Rates"/>
      <sheetName val="wh_data_R"/>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Common "/>
      <sheetName val="segments-details"/>
      <sheetName val="int-Dia-hdpe"/>
      <sheetName val="habs-list"/>
      <sheetName val="int-Dia-pvc"/>
      <sheetName val="Works"/>
      <sheetName val="General"/>
      <sheetName val="Main sheet"/>
      <sheetName val="wh_data"/>
      <sheetName val="CPHEEO"/>
      <sheetName val="Cover"/>
      <sheetName val="DATA_PRG"/>
      <sheetName val="Data_Base"/>
      <sheetName val="Usage"/>
      <sheetName val="Class IV Qtr. Ele"/>
      <sheetName val="iocount"/>
      <sheetName val="p&amp;m"/>
      <sheetName val="Rate Analysis"/>
      <sheetName val="Abs_CD_2"/>
      <sheetName val="road est"/>
      <sheetName val="ECV"/>
      <sheetName val="Detailed"/>
      <sheetName val="Data-ELSR"/>
      <sheetName val="Mortars"/>
      <sheetName val=" Data -Valves"/>
      <sheetName val="upa"/>
      <sheetName val="Line"/>
      <sheetName val="BTR"/>
      <sheetName val="Cover_Page"/>
      <sheetName val="Specification_report"/>
      <sheetName val="GA_"/>
      <sheetName val="Data_-Hostel_Building__(2)"/>
      <sheetName val="Est__Expansion_joint_"/>
      <sheetName val="Sub-estimate_electrical"/>
      <sheetName val="LEAD-_"/>
      <sheetName val="Rates_SSR_2008-09"/>
      <sheetName val="Toilet_block_"/>
      <sheetName val="Bore_well_&amp;_Motor"/>
      <sheetName val="Sub-estimate_for_Sanitary_&amp;_Int"/>
      <sheetName val="Compound_wall_"/>
      <sheetName val="Doors_&amp;_Windows_"/>
      <sheetName val="MS_Windows"/>
      <sheetName val="Bitumen_trunk"/>
      <sheetName val="R99_etc"/>
      <sheetName val="Trunk_unpaved"/>
      <sheetName val="Estimate_"/>
      <sheetName val="Lead_statement"/>
      <sheetName val="Data_F8_BTR"/>
      <sheetName val="SSR_2010-11_Rates"/>
      <sheetName val="GF_SB_Ok_"/>
      <sheetName val="SSR_2014-15_Rates"/>
      <sheetName val="abs_road"/>
      <sheetName val="C_D_Abs_Est_"/>
      <sheetName val="MS_"/>
      <sheetName val="UNP-NCW_"/>
      <sheetName val="Road_data"/>
      <sheetName val="G_R_P"/>
      <sheetName val="PSC_REVISED"/>
      <sheetName val="Road_Detail_Est_"/>
      <sheetName val="Plant_&amp;__Machinery"/>
      <sheetName val="Main_sheet"/>
      <sheetName val="GROUND_FLOOR"/>
      <sheetName val="Proforma -II "/>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rdamdata"/>
      <sheetName val="lead-st"/>
      <sheetName val="v"/>
      <sheetName val="r"/>
      <sheetName val="wh_data_R"/>
      <sheetName val="data"/>
      <sheetName val="Abs_Road"/>
      <sheetName val="Estimate "/>
      <sheetName val="GROUND FLOOR"/>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civ data"/>
      <sheetName val="Lead Sheet1"/>
      <sheetName val="final abstract"/>
      <sheetName val="C-data"/>
      <sheetName val="Design"/>
      <sheetName val="P "/>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 val="hdpe-rates"/>
      <sheetName val="pvc-rates"/>
      <sheetName val="nodes"/>
      <sheetName val="int-Dia"/>
      <sheetName val="habs-list"/>
      <sheetName val="JAWAHAR-hyd-original"/>
      <sheetName val="data-WC"/>
      <sheetName val="well"/>
      <sheetName val="PUMP_DATA"/>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Sheet3"/>
      <sheetName val="Works"/>
      <sheetName val="General"/>
      <sheetName val="SSR 2010-11 Rates"/>
      <sheetName val="pt-cw"/>
      <sheetName val="PROCTOR"/>
      <sheetName val="Bridge Data 2005-06"/>
      <sheetName val="SSR 2014-15 Rates"/>
      <sheetName val="Leads Entry"/>
      <sheetName val="BTR"/>
      <sheetName val="est"/>
      <sheetName val="1v_1000_PC"/>
      <sheetName val="CD abs"/>
      <sheetName val="2v_1000_PC"/>
      <sheetName val="GenAbst"/>
      <sheetName val="Road-furniture"/>
      <sheetName val="1v_600_PC"/>
      <sheetName val="Retaining-wall"/>
      <sheetName val="6v_1000_RDVENTS"/>
      <sheetName val="road est"/>
      <sheetName val="DIgate_PVC"/>
      <sheetName val="MS "/>
      <sheetName val="Line estimates"/>
      <sheetName val="Trunk Main"/>
      <sheetName val="Basis"/>
      <sheetName val="zone-8"/>
      <sheetName val="MHNO_LEV"/>
      <sheetName val="HS 30.04.2015.Final"/>
      <sheetName val="Bed Class"/>
      <sheetName val="Cd"/>
      <sheetName val="Detail In Door Stad"/>
      <sheetName val="CAT_5"/>
      <sheetName val="SPT vs PHI"/>
      <sheetName val="co_5"/>
      <sheetName val="DATA SHEET"/>
      <sheetName val="Sheet5"/>
      <sheetName val="ewst"/>
      <sheetName val="MEXICO-C"/>
      <sheetName val="mas_hab"/>
      <sheetName val="HDPE-pipe-rates"/>
      <sheetName val="pvc-pipe-rates"/>
      <sheetName val="sand"/>
      <sheetName val="stone"/>
      <sheetName val="TOP SLAB-beams"/>
      <sheetName val="Common "/>
      <sheetName val="Gen Abs"/>
      <sheetName val="Conveayance charges"/>
      <sheetName val="Conveyance"/>
      <sheetName val="SCHEDULE"/>
      <sheetName val="schedule nos"/>
      <sheetName val="Database"/>
      <sheetName val="VALV"/>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Open"/>
      <sheetName val="Analy"/>
      <sheetName val="AE Water Supply"/>
      <sheetName val="B A"/>
      <sheetName val="Process"/>
      <sheetName val="final data"/>
      <sheetName val="Basicrates"/>
      <sheetName val="MTC-estimate"/>
      <sheetName val="other rates"/>
      <sheetName val="GN-ST-10"/>
      <sheetName val="PRECAST lightconc-II"/>
      <sheetName val="CIV INV&amp;EXP"/>
      <sheetName val="VIP03"/>
      <sheetName val="VIP_02"/>
      <sheetName val="(1)FILL FIRST"/>
      <sheetName val="(2)PROGRESIV EXP."/>
      <sheetName val="(4)F-81 Exp.side"/>
      <sheetName val="(3)F-81 RECV."/>
      <sheetName val="BASE_ALL"/>
      <sheetName val="72"/>
      <sheetName val="Schedule &quot;B&quot;"/>
      <sheetName val="abs_CWrising"/>
      <sheetName val="abs-ph"/>
      <sheetName val="abs_sum&amp;cwr"/>
      <sheetName val="cons_sq_I"/>
      <sheetName val="const_stat_exp_pipe"/>
      <sheetName val="CC Road"/>
      <sheetName val="abs_wirefencin"/>
      <sheetName val="abs_cartage_material"/>
      <sheetName val="state-protect"/>
      <sheetName val="detal_gravit"/>
      <sheetName val="RCC_clear"/>
      <sheetName val="abstra_quarter"/>
      <sheetName val="detail_room"/>
      <sheetName val="unit_barbedwire"/>
      <sheetName val="weight_pipe"/>
      <sheetName val="NEW "/>
      <sheetName val="IDCCALHYD_GOO"/>
      <sheetName val="prjt"/>
      <sheetName val="Chamber on BW "/>
      <sheetName val="Main sheet"/>
      <sheetName val="DESBASTE"/>
      <sheetName val="LLEGADA"/>
      <sheetName val="New33KVSS_E3"/>
      <sheetName val="Prop aug of Ex 33KVSS_E3a"/>
      <sheetName val="OverviewBarmer"/>
      <sheetName val="app2"/>
      <sheetName val="CONNECT"/>
      <sheetName val="Flanged Beams"/>
      <sheetName val="Rectangular Beam"/>
      <sheetName val="EDWise"/>
      <sheetName val="BWSCPlt"/>
      <sheetName val="CI"/>
      <sheetName val="G.R.P"/>
      <sheetName val="PSC REVISED"/>
      <sheetName val="Usage"/>
      <sheetName val="11.Habitations"/>
      <sheetName val="PH data"/>
      <sheetName val="Abs PMRL"/>
      <sheetName val="upa"/>
      <sheetName val="bricks"/>
      <sheetName val="PIPES BASIC RATES"/>
      <sheetName val="BASIC DATA"/>
      <sheetName val="BACK BONE"/>
      <sheetName val="BUILDING ITEMS"/>
      <sheetName val="RCC S.S PIPES NP CLASS"/>
      <sheetName val="RCC S.S PR CLASS"/>
      <sheetName val="basic rate"/>
      <sheetName val="influences on gm"/>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cell r="L5">
            <v>0</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cell r="L6">
            <v>0</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cell r="L7">
            <v>0</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cell r="L8">
            <v>0</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cell r="L9">
            <v>0</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cell r="L10">
            <v>0</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cell r="L11">
            <v>0</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cell r="L14">
            <v>0</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cell r="L15">
            <v>0</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cell r="L16">
            <v>0</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cell r="L17">
            <v>0</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cell r="L18">
            <v>0</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cell r="L19">
            <v>0</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cell r="L20">
            <v>0</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cell r="L21">
            <v>0</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cell r="L25">
            <v>0</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cell r="L26">
            <v>0</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cell r="L28">
            <v>0</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cell r="L29">
            <v>0</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cell r="L30">
            <v>0</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cell r="L31">
            <v>0</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cell r="L33">
            <v>0</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cell r="L34">
            <v>0</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cell r="L35">
            <v>0</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cell r="L40">
            <v>0</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cell r="L42">
            <v>0</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cell r="L43">
            <v>0</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cell r="L44">
            <v>0</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cell r="L45">
            <v>0</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cell r="L46">
            <v>0</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cell r="L48">
            <v>0</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cell r="L49">
            <v>0</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cell r="L50">
            <v>0</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cell r="L51">
            <v>0</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cell r="L52">
            <v>0</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cell r="L53">
            <v>0</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cell r="L54">
            <v>0</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cell r="L55">
            <v>0</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cell r="L56">
            <v>0</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cell r="L57">
            <v>0</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cell r="L58">
            <v>0</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cell r="L59">
            <v>0</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cell r="L60">
            <v>0</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cell r="L61">
            <v>0</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cell r="L62">
            <v>0</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cell r="L64">
            <v>0</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cell r="L65">
            <v>0</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cell r="L66">
            <v>0</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cell r="L67">
            <v>0</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cell r="L68">
            <v>0</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cell r="L69">
            <v>0</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cell r="L70">
            <v>0</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cell r="L71">
            <v>0</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cell r="L72">
            <v>0</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cell r="L74">
            <v>0</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cell r="L75">
            <v>0</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cell r="L76">
            <v>0</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cell r="L77">
            <v>0</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cell r="L78">
            <v>0</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cell r="L79">
            <v>0</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cell r="L80">
            <v>0</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cell r="L82">
            <v>0</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cell r="L83">
            <v>0</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cell r="L84">
            <v>0</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cell r="L85">
            <v>0</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cell r="L86">
            <v>0</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cell r="L87">
            <v>0</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cell r="L90">
            <v>0</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cell r="L91">
            <v>0</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cell r="L92">
            <v>0</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cell r="L93">
            <v>0</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cell r="L95">
            <v>0</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cell r="L96">
            <v>0</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cell r="L99">
            <v>0</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cell r="L100">
            <v>0</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cell r="L102">
            <v>0</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cell r="L103">
            <v>0</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cell r="L104">
            <v>0</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cell r="L105">
            <v>0</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cell r="L107">
            <v>0</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cell r="L109">
            <v>0</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cell r="L110">
            <v>0</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cell r="L111">
            <v>0</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cell r="L112">
            <v>0</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cell r="L115">
            <v>0</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cell r="L116">
            <v>0</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cell r="L117">
            <v>0</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cell r="L118">
            <v>0</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cell r="L119">
            <v>0</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cell r="L122">
            <v>0</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cell r="L123">
            <v>0</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cell r="L124">
            <v>0</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cell r="L126">
            <v>0</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cell r="L127">
            <v>0</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cell r="L128">
            <v>0</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cell r="L129">
            <v>0</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cell r="L130">
            <v>0</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cell r="L132">
            <v>0</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cell r="L133">
            <v>0</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cell r="L134">
            <v>0</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cell r="L144">
            <v>0</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cell r="L146">
            <v>0</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cell r="L153">
            <v>0</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cell r="L156">
            <v>0</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cell r="L158">
            <v>0</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cell r="L159">
            <v>0</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cell r="L160">
            <v>0</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cell r="L162">
            <v>0</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cell r="L163">
            <v>0</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cell r="L164">
            <v>0</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cell r="L167">
            <v>0</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cell r="L170">
            <v>0</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cell r="L171">
            <v>0</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cell r="L172">
            <v>0</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cell r="L173">
            <v>0</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cell r="L174">
            <v>0</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cell r="L175">
            <v>0</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cell r="L183">
            <v>0</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cell r="L184">
            <v>0</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cell r="L185">
            <v>0</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cell r="L186">
            <v>0</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cell r="L187">
            <v>0</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cell r="L188">
            <v>0</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cell r="L191">
            <v>0</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cell r="L192">
            <v>0</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cell r="L193">
            <v>0</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cell>
          <cell r="BY145" t="str">
            <v/>
          </cell>
          <cell r="BZ145" t="str">
            <v/>
          </cell>
          <cell r="CA145" t="str">
            <v/>
          </cell>
          <cell r="CB145" t="str">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1">
          <cell r="A1" t="str">
            <v xml:space="preserve">Table A2 - Road Sections (as given in Terms of Reference) Not Used In The Study </v>
          </cell>
        </row>
      </sheetData>
      <sheetData sheetId="20">
        <row r="1">
          <cell r="A1" t="str">
            <v xml:space="preserve">Table A2 - Road Sections (as given in Terms of Reference) Not Used In The Study </v>
          </cell>
        </row>
      </sheetData>
      <sheetData sheetId="21">
        <row r="1">
          <cell r="A1">
            <v>0</v>
          </cell>
        </row>
      </sheetData>
      <sheetData sheetId="22">
        <row r="1">
          <cell r="A1" t="str">
            <v xml:space="preserve">Table A2 - Road Sections (as given in Terms of Reference) Not Used In The Study </v>
          </cell>
        </row>
      </sheetData>
      <sheetData sheetId="23">
        <row r="1">
          <cell r="A1">
            <v>0</v>
          </cell>
        </row>
      </sheetData>
      <sheetData sheetId="24">
        <row r="1">
          <cell r="A1">
            <v>0</v>
          </cell>
        </row>
      </sheetData>
      <sheetData sheetId="25">
        <row r="1">
          <cell r="A1">
            <v>0</v>
          </cell>
        </row>
      </sheetData>
      <sheetData sheetId="26">
        <row r="1">
          <cell r="A1" t="str">
            <v xml:space="preserve">Table A2 - Road Sections (as given in Terms of Reference) Not Used In The Study </v>
          </cell>
        </row>
      </sheetData>
      <sheetData sheetId="27">
        <row r="1">
          <cell r="A1">
            <v>0</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 val="Aug,0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m"/>
      <sheetName val="Lead statement"/>
      <sheetName val="data existing_do not delete"/>
      <sheetName val="Specification"/>
      <sheetName val="Lead"/>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other rates"/>
      <sheetName val="rates"/>
      <sheetName val="Sheet1"/>
      <sheetName val="data1"/>
      <sheetName val="Data.F8.BTR"/>
      <sheetName val="Road Detail Est."/>
      <sheetName val="rdamdata"/>
      <sheetName val="SSR"/>
      <sheetName val="temp-SDData (2)"/>
      <sheetName val="id"/>
      <sheetName val="bldg"/>
      <sheetName val="Main sheet"/>
      <sheetName val="Bridge Data 2005-06"/>
      <sheetName val="Road data "/>
      <sheetName val="SPECS"/>
      <sheetName val="Sheet9"/>
      <sheetName val="DATA_PRG"/>
      <sheetName val="cer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MRoad data"/>
      <sheetName val="Convey"/>
      <sheetName val="Part-A"/>
      <sheetName val="mlead"/>
      <sheetName val="select items_PMW"/>
      <sheetName val="FINAL LEAD"/>
      <sheetName val="CFForecast detail"/>
      <sheetName val="DI Rate Analysis"/>
      <sheetName val="Economic RisingMain  Ph-I"/>
      <sheetName val="dlvoid"/>
      <sheetName val="slab"/>
      <sheetName val="DL CAL"/>
      <sheetName val="Sorted"/>
      <sheetName val="Cover"/>
      <sheetName val="1V800"/>
      <sheetName val="materials"/>
      <sheetName val="m lead"/>
      <sheetName val="Plant_&amp;__Machinery"/>
      <sheetName val="Road_data"/>
      <sheetName val="Lead_statement"/>
      <sheetName val="data_existing_do_not_delete"/>
      <sheetName val="Plant_&amp;__Machinery1"/>
      <sheetName val="Road_data1"/>
      <sheetName val="Lead_statement1"/>
      <sheetName val="data_existing_do_not_delete1"/>
      <sheetName val="road est"/>
      <sheetName val="Aug,02"/>
      <sheetName val="Basicrates"/>
      <sheetName val="C.D.Abs.Est."/>
      <sheetName val="Dn SLRB (R2)"/>
      <sheetName val="Data_"/>
      <sheetName val="Sheet1 (2)"/>
      <sheetName val="RM"/>
      <sheetName val="SLAB  DATA"/>
      <sheetName val="Sheet2"/>
      <sheetName val="Bill-12"/>
      <sheetName val="MTC-estimate"/>
      <sheetName val="Summary"/>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R_Det"/>
      <sheetName val="Note"/>
      <sheetName val="Common "/>
      <sheetName val="Usage"/>
      <sheetName val="Abs_CD_2"/>
      <sheetName val="coverpage"/>
      <sheetName val="ECV"/>
      <sheetName val="SS ENERGISE"/>
      <sheetName val="MRMECADAMoad data"/>
      <sheetName val="lead modified"/>
      <sheetName val="CC road"/>
      <sheetName val="Road Est."/>
      <sheetName val="WATER-HAMMER"/>
      <sheetName val="DET-ABS(toilet&amp;residence of ju)"/>
      <sheetName val="BTR"/>
      <sheetName val="Boppudi data sheet "/>
      <sheetName val="MPP_Gundlapally1"/>
      <sheetName val="hdpe_basic"/>
      <sheetName val="Marteru"/>
      <sheetName val="Crust"/>
      <sheetName val="Lead statement ss5"/>
      <sheetName val="section"/>
      <sheetName val="ABUT MASTER"/>
      <sheetName val="User input"/>
      <sheetName val="PVC_dia"/>
      <sheetName val="Sheet11"/>
      <sheetName val="Sheet03"/>
      <sheetName val="FIRST"/>
      <sheetName val="Works"/>
      <sheetName val="General"/>
      <sheetName val="(1)FILL FIRST"/>
      <sheetName val="PVC weights"/>
      <sheetName val="Rectangular Beam"/>
      <sheetName val="Analy"/>
      <sheetName val="Leads 05-06"/>
      <sheetName val="SCHEMATIC-EX&amp;PR"/>
      <sheetName val="ord-lost_98&amp;99"/>
      <sheetName val="STAMT"/>
      <sheetName val="1-Pop Proj"/>
      <sheetName val="Labour &amp; Plant"/>
      <sheetName val="BASE_ALL"/>
      <sheetName val="SLAB DESIGN"/>
      <sheetName val="Estt"/>
      <sheetName val="Rising Main"/>
      <sheetName val="EST"/>
      <sheetName val="Civil Boq"/>
      <sheetName val="FT-05-02IsoBOM"/>
      <sheetName val="Pile cap"/>
      <sheetName val="SSR 2014-15 Rates"/>
      <sheetName val="ESTIMATE"/>
      <sheetName val="Lookup"/>
      <sheetName val="hdpe weights"/>
      <sheetName val="Sheet5"/>
      <sheetName val="Final FRL"/>
      <sheetName val="DET R"/>
      <sheetName val="Work_sheet"/>
      <sheetName val="int-Dia"/>
      <sheetName val="nodes"/>
      <sheetName val="JAWAHAR-hyd-original"/>
      <sheetName val="RF"/>
      <sheetName val="XXXXX"/>
      <sheetName val="XXXXXXXXXXXXX"/>
      <sheetName val="drain (2)"/>
      <sheetName val="F-6 (estt) (2)"/>
      <sheetName val="spe-re"/>
      <sheetName val="TRAFFIC SIGN BOARDS"/>
      <sheetName val="1v-1000"/>
      <sheetName val="2v-1000 "/>
      <sheetName val="drain"/>
      <sheetName val="SUB DATA"/>
      <sheetName val="F7-A.CDW.BT.R5"/>
      <sheetName val="General-abstract"/>
      <sheetName val="Conveyance"/>
      <sheetName val="sectorwise"/>
      <sheetName val="BTR (2)"/>
      <sheetName val="Nspt-smp-final-ORIGINAL"/>
      <sheetName val="hyperstatic"/>
      <sheetName val="Ghanapur to Suraram jn. det"/>
      <sheetName val="01"/>
      <sheetName val="G F  (2)"/>
      <sheetName val="Global factors"/>
      <sheetName val="DATA SHEET"/>
      <sheetName val="Data_culverts"/>
      <sheetName val="PROCTOR"/>
      <sheetName val="PVC DATA General"/>
      <sheetName val="OHSR-1"/>
      <sheetName val="Rate Calc-1"/>
      <sheetName val="BWSCPlt"/>
      <sheetName val="CI"/>
      <sheetName val="G.R.P"/>
      <sheetName val="PSC REVISED"/>
      <sheetName val="AV-HDPE"/>
      <sheetName val="Di_gate-HDPE"/>
      <sheetName val="clvrt_data"/>
      <sheetName val="ww-march-02"/>
      <sheetName val="sluice-PVC"/>
      <sheetName val="Rate"/>
      <sheetName val="final abstract"/>
      <sheetName val="Proforma B"/>
      <sheetName val="REL"/>
      <sheetName val="Technical Statement"/>
      <sheetName val="SUMMERY"/>
      <sheetName val="Plant_&amp;__Machinery2"/>
      <sheetName val="Road_data2"/>
      <sheetName val="Lead_statement2"/>
      <sheetName val="data_existing_do_not_delete2"/>
      <sheetName val="Specification_report1"/>
      <sheetName val="GROUND_FLOOR1"/>
      <sheetName val="Road_Detail_Est_1"/>
      <sheetName val="Civil_SSR1"/>
      <sheetName val="WS_Data1"/>
      <sheetName val="Road_data_1"/>
      <sheetName val="other_rates1"/>
      <sheetName val="select_items_PMW"/>
      <sheetName val="FINAL_LEAD"/>
      <sheetName val="CFForecast_detail"/>
      <sheetName val="DI_Rate_Analysis"/>
      <sheetName val="Economic_RisingMain__Ph-I"/>
      <sheetName val="DL_CAL"/>
      <sheetName val="Data_F8_BTR1"/>
      <sheetName val="temp-SDData_(2)1"/>
      <sheetName val="m_lead"/>
      <sheetName val="Main_sheet1"/>
      <sheetName val="Bridge_Data_2005-061"/>
      <sheetName val="MRoad_data1"/>
      <sheetName val="Proforma_-II_"/>
      <sheetName val="C_R_G_F"/>
      <sheetName val="road_est"/>
      <sheetName val="C_D_Abs_Est_"/>
      <sheetName val="SLAB__DATA"/>
      <sheetName val="CD_Data"/>
      <sheetName val="Dn_SLRB_(R2)"/>
      <sheetName val="Sheet1_(2)"/>
      <sheetName val="Road_data_PS"/>
      <sheetName val="Road_data__PH"/>
      <sheetName val="DET-ABS(toilet&amp;residence_of_ju)"/>
      <sheetName val="FINAL_DATA"/>
      <sheetName val="MRMECADAMoad_data"/>
      <sheetName val="lead_modified"/>
      <sheetName val="GF_SB_Ok_"/>
      <sheetName val="d-safe_DELUXE"/>
      <sheetName val="Data_o"/>
      <sheetName val="Bitumen_trunk"/>
      <sheetName val="R99_etc"/>
      <sheetName val="Trunk_unpaved"/>
      <sheetName val="sup_dat"/>
      <sheetName val="Design_of_two-way_slab"/>
      <sheetName val="Data_Road"/>
      <sheetName val="road_safety_datas"/>
      <sheetName val="Hydraulic_Design_(Pipe)"/>
      <sheetName val="Sub_-__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BHANDUP"/>
      <sheetName val="stone"/>
      <sheetName val="EDWise"/>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ROADS"/>
      <sheetName val="BALAN1"/>
      <sheetName val="coverpage"/>
      <sheetName val="mlead"/>
      <sheetName val="Levels"/>
      <sheetName val="Cover"/>
      <sheetName val="census91"/>
      <sheetName val="0000000000000"/>
      <sheetName val="maya"/>
      <sheetName val="C-data"/>
      <sheetName val="Lead statement"/>
      <sheetName val="MRATES"/>
      <sheetName val="Nspt-smp-final-ORIGINAL"/>
      <sheetName val="Labour"/>
      <sheetName val="DES"/>
      <sheetName val="HP PIPE  DATA"/>
      <sheetName val="SLAB  DATA"/>
      <sheetName val="DATA_PRG"/>
      <sheetName val="id"/>
      <sheetName val="wh"/>
      <sheetName val="Material"/>
      <sheetName val="Plant &amp;  Machinery"/>
      <sheetName val="civ data"/>
      <sheetName val="Boq"/>
      <sheetName val="pvc_basic"/>
      <sheetName val="overviewbarmer"/>
      <sheetName val="Master_data"/>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suppl-data"/>
      <sheetName val="Flight-1"/>
      <sheetName val="joinery data"/>
      <sheetName val="not req 3"/>
      <sheetName val="DATA-2005-06"/>
      <sheetName val="Format-A (B)"/>
      <sheetName val="Format-A"/>
      <sheetName val="Format-A (HQ)"/>
      <sheetName val="Sheet2 (2)"/>
      <sheetName val="Format-A (S)"/>
      <sheetName val="UG"/>
      <sheetName val="Design"/>
      <sheetName val="Prjt"/>
      <sheetName val="ABS"/>
      <sheetName val="QTY"/>
      <sheetName val="int-Dia-hdpe"/>
      <sheetName val="int-Dia-pvc"/>
      <sheetName val="segments-details"/>
      <sheetName val="habs-list"/>
      <sheetName val=" Targets Homes site"/>
      <sheetName val="Specification report"/>
      <sheetName val="Process"/>
      <sheetName val="Datas"/>
      <sheetName val="LEAD S 10-11"/>
      <sheetName val="Abs_CD_2"/>
      <sheetName val="road est"/>
      <sheetName val="ECV"/>
      <sheetName val="Sub -  Analysis"/>
      <sheetName val="Labour rates"/>
      <sheetName val="ESTIMATE"/>
      <sheetName val="Master data"/>
      <sheetName val="C&amp;S monthwise"/>
      <sheetName val="C&amp;S"/>
      <sheetName val="CC"/>
      <sheetName val="General"/>
      <sheetName val="Materials"/>
      <sheetName val="Works"/>
      <sheetName val="1"/>
      <sheetName val="2"/>
      <sheetName val="3"/>
      <sheetName val="4"/>
      <sheetName val="XXXXX"/>
      <sheetName val="XXXXXXXXXXXXX"/>
      <sheetName val="drain (2)"/>
      <sheetName val="F-6 (estt) (2)"/>
      <sheetName val="spe-re"/>
      <sheetName val="TRAFFIC SIGN BOARDS"/>
      <sheetName val="1v-1000"/>
      <sheetName val="2v-1000 "/>
      <sheetName val="drain"/>
      <sheetName val="SUB DATA"/>
      <sheetName val="F7-A.CDW.BT.R5"/>
      <sheetName val="General-abstract"/>
      <sheetName val="Conveyance"/>
      <sheetName val="Bitumen trunk"/>
      <sheetName val="Feeder"/>
      <sheetName val="R99 etc"/>
      <sheetName val="Trunk unpaved"/>
      <sheetName val="Data_Base"/>
      <sheetName val="Data_Renuals"/>
      <sheetName val="sectorwise"/>
      <sheetName val="Legal Risk Analysis"/>
      <sheetName val="Cover-MEstt."/>
      <sheetName val="Estimate_1"/>
      <sheetName val="PRECAST_lightconc-II1"/>
      <sheetName val="data_existing_do_not_delete1"/>
      <sheetName val="Road_data1"/>
      <sheetName val="Lead_statement"/>
      <sheetName val="Plant_&amp;__Machinery"/>
      <sheetName val="civ_data"/>
      <sheetName val="HP_PIPE__DATA"/>
      <sheetName val="SLAB__DATA"/>
      <sheetName val="Road_Detail_Est_"/>
      <sheetName val="11_Habitations"/>
      <sheetName val="C_&amp;_G_RHS"/>
      <sheetName val="Sheet1_(2)"/>
      <sheetName val="Data_F8_BTR"/>
      <sheetName val="Proforma-I_(2)"/>
      <sheetName val="abs_road"/>
      <sheetName val="TS_memo"/>
      <sheetName val="not_req_3"/>
      <sheetName val="Data_o"/>
      <sheetName val="GF_SB_Ok_"/>
      <sheetName val="MRoad_data"/>
      <sheetName val="Common_"/>
      <sheetName val="final_abstract"/>
      <sheetName val="E_&amp;_R"/>
      <sheetName val="Rate_Analysis"/>
      <sheetName val="SPT_vs_PHI"/>
      <sheetName val="hdpe_weights"/>
      <sheetName val="PVC_weights"/>
      <sheetName val="_data_sheet_"/>
      <sheetName val="Civil_Boq"/>
      <sheetName val="WITH_STACKING_CHARGES"/>
      <sheetName val="labour coeff"/>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Lead statement ss5"/>
      <sheetName val="DATA-BASE"/>
      <sheetName val="DATA-ABSTRACT"/>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C.D.Abs.Est."/>
      <sheetName val="maya"/>
      <sheetName val="detls"/>
      <sheetName val="Bitumen trunk"/>
      <sheetName val="Feeder"/>
      <sheetName val="R99 etc"/>
      <sheetName val="Trunk unpaved"/>
      <sheetName val="GROUND FLOOR"/>
      <sheetName val="Levels"/>
      <sheetName val="RMR"/>
      <sheetName val="Data.F8.BTR"/>
      <sheetName val="Boq"/>
      <sheetName val="Input"/>
      <sheetName val="abs road"/>
      <sheetName val="coverpage"/>
      <sheetName val="Road data"/>
      <sheetName val="TS memo"/>
      <sheetName val="CD_Data"/>
      <sheetName val="CD 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RAFT"/>
      <sheetName val="scour depth"/>
      <sheetName val="nodes"/>
      <sheetName val="int-Dia"/>
      <sheetName val="Convey"/>
      <sheetName val="Pop"/>
      <sheetName val="EDWise"/>
      <sheetName val="Bill-12"/>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Rates"/>
      <sheetName val="PH data"/>
      <sheetName val="Sheet2"/>
      <sheetName val="Lead Distance"/>
      <sheetName val="C-data"/>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Staff Acco."/>
      <sheetName val="Summary"/>
      <sheetName val="Iocount"/>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 val="ABS"/>
      <sheetName val="Data rough"/>
      <sheetName val="other rates"/>
      <sheetName val="ITB COST"/>
      <sheetName val="Watersoft (2)"/>
      <sheetName val="stone"/>
      <sheetName val="index"/>
      <sheetName val="sg-clay(d)"/>
      <sheetName val="Data_Bit_I"/>
      <sheetName val="MRMECADAMoad data"/>
      <sheetName val="ssr-rates"/>
      <sheetName val="hdpe_rates"/>
      <sheetName val="hdpe_wt-r"/>
      <sheetName val="pvc-rates"/>
      <sheetName val="PVC weights"/>
      <sheetName val="water-hammar-strenght"/>
      <sheetName val="BWSCPlt"/>
      <sheetName val="CI"/>
      <sheetName val="G.R.P"/>
      <sheetName val="PSC REVISED"/>
      <sheetName val="BM-HOOP"/>
      <sheetName val="Sorted"/>
      <sheetName val="t_prsr"/>
      <sheetName val="wh"/>
      <sheetName val="PIPES BASIC RATES"/>
      <sheetName val="Data Road"/>
      <sheetName val="ROAD-Lead"/>
      <sheetName val="Global factors"/>
      <sheetName val="Design"/>
      <sheetName val="data1"/>
      <sheetName val="C.D.Data (Morth)"/>
      <sheetName val="DET-ABS(toilet&amp;residence of ju)"/>
      <sheetName val="GUNTUR"/>
      <sheetName val="List (2)"/>
      <sheetName val="DET R"/>
      <sheetName val="hdpe-rates"/>
      <sheetName val="Usage"/>
      <sheetName val="Cover"/>
      <sheetName val="factors"/>
      <sheetName val="IDCCALHYD_GOO"/>
      <sheetName val="Abstrct_3"/>
      <sheetName val="Part_A3"/>
      <sheetName val="Plant_&amp;__Machinery2"/>
      <sheetName val="Lead_statement_ss52"/>
      <sheetName val="Abstr#t_2"/>
      <sheetName val="Bridge_Data_2005-061"/>
      <sheetName val="Lead_statement1"/>
      <sheetName val="MRoad_data1"/>
      <sheetName val="Bitumen_trunk1"/>
      <sheetName val="R99_etc1"/>
      <sheetName val="Trunk_unpaved1"/>
      <sheetName val="Data_F8_BTR1"/>
      <sheetName val="GROUND_FLOOR1"/>
      <sheetName val="abs_road1"/>
      <sheetName val="Road_data1"/>
      <sheetName val="TS_memo1"/>
      <sheetName val="C_D_Abs_Est_1"/>
      <sheetName val="Main_sheet"/>
      <sheetName val="CD_Data2"/>
      <sheetName val="scour_depth"/>
      <sheetName val="Common_1"/>
      <sheetName val="Road_Detail_Est_"/>
      <sheetName val="data_existing_do_not_delete"/>
      <sheetName val="Rate_analysis-civil"/>
      <sheetName val="PH_data"/>
      <sheetName val="Lead_Distance"/>
      <sheetName val="GF_Columns"/>
      <sheetName val="Estimate_"/>
      <sheetName val="Mix_Design"/>
      <sheetName val="Specification_report"/>
      <sheetName val="PVC_weights"/>
      <sheetName val="Data_rough"/>
      <sheetName val="G_R_P"/>
      <sheetName val="PSC_REVISED"/>
      <sheetName val="other_rates"/>
      <sheetName val="ITB_COST"/>
      <sheetName val="Watersoft_(2)"/>
      <sheetName val="Staff_Acco_"/>
      <sheetName val="Flanged_Beams"/>
      <sheetName val="Rectangular_Beam"/>
      <sheetName val="final_abstract"/>
      <sheetName val="DL_C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data existing_do not delete"/>
      <sheetName val="SUMP1420KL@HW"/>
      <sheetName val="Sheet2"/>
      <sheetName val="Estimate "/>
      <sheetName val="Material"/>
      <sheetName val="Plant &amp;  Machinery"/>
      <sheetName val="pvc_basic"/>
      <sheetName val="HDPE"/>
      <sheetName val="Valves"/>
      <sheetName val="MS Rates"/>
      <sheetName val="banilad"/>
      <sheetName val="R_Det"/>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Boq (Main Building)"/>
      <sheetName val="MTC-estimate"/>
      <sheetName val="other rates"/>
      <sheetName val="DI"/>
      <sheetName val="pvc"/>
      <sheetName val="hdpe_basic"/>
      <sheetName val="datas"/>
      <sheetName val="Hire Charges"/>
      <sheetName val="rdamdata"/>
      <sheetName val="mlead"/>
      <sheetName val="Cover"/>
      <sheetName val="Work_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ilad"/>
      <sheetName val="Mactan"/>
      <sheetName val="Mandaue"/>
      <sheetName val="Summary"/>
      <sheetName val="Summary (2)"/>
      <sheetName val="Bridge Data 2005-06"/>
      <sheetName val="Plant &amp;  Machinery"/>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MRATES"/>
      <sheetName val="Boq"/>
      <sheetName val="v"/>
      <sheetName val="data existing_do not delete"/>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 val="DATA"/>
      <sheetName val="Lead"/>
      <sheetName val="Data.F8.BTR"/>
      <sheetName val="leads"/>
      <sheetName val="rdamdata"/>
      <sheetName val="data existing_do not delete"/>
      <sheetName val="Material"/>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Plant &amp;  Machinery"/>
      <sheetName val="Data_F8_BTR"/>
      <sheetName val="Plant_&amp;__Machinery"/>
      <sheetName val="Labour"/>
      <sheetName val="maya"/>
      <sheetName val="Specification"/>
      <sheetName val="Lɥad"/>
      <sheetName val="HDPE"/>
      <sheetName val="DI"/>
      <sheetName val="pvc"/>
      <sheetName val="Estimate "/>
      <sheetName val="SECPROP"/>
      <sheetName val="CABLENOS."/>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Specification report"/>
      <sheetName val="Analy"/>
      <sheetName val="1-Pop Proj"/>
      <sheetName val="banilad"/>
      <sheetName val="Main sheet"/>
      <sheetName val="DATA_PRG"/>
      <sheetName val="Sheet1"/>
      <sheetName val="Mactan"/>
      <sheetName val="Mandaue"/>
      <sheetName val="wh"/>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Cover"/>
      <sheetName val="Convey"/>
      <sheetName val="Usage"/>
      <sheetName val="Bed Class"/>
      <sheetName val="CPIPE"/>
      <sheetName val="CPIPE2"/>
      <sheetName val="Cs"/>
      <sheetName val="DVALUE"/>
      <sheetName val="THK"/>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C-data"/>
      <sheetName val="Lead_statement_ss5"/>
      <sheetName val="clvrt_data"/>
      <sheetName val="ssr-rates"/>
      <sheetName val="Plant 㫨  Machinery"/>
      <sheetName val="Plant_㫨__Machinery"/>
      <sheetName val="Rates-May-14"/>
      <sheetName val="TOP SLAB-beams"/>
      <sheetName val="int-Dia-pvc"/>
      <sheetName val="hdpe_basic"/>
      <sheetName val="20kL-design-final"/>
      <sheetName val="Data-ELSR"/>
      <sheetName val="Sheet2"/>
      <sheetName val="sup dat"/>
      <sheetName val="HDPE-pipe-rates"/>
      <sheetName val="pvc-pipe-rates"/>
      <sheetName val="Bill-12"/>
      <sheetName val="wh_data"/>
      <sheetName val="wh_data_R"/>
      <sheetName val="CPHEEO"/>
      <sheetName val="input"/>
      <sheetName val="GF SB Ok "/>
      <sheetName val="Sheet5"/>
      <sheetName val="ABS"/>
      <sheetName val="Data o"/>
      <sheetName val="VI Floor Beam "/>
      <sheetName val="Boq Block A"/>
      <sheetName val="final abstract"/>
      <sheetName val="detailed"/>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Bed Fall"/>
      <sheetName val="Title"/>
      <sheetName val="Ventway Calculations"/>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Main"/>
      <sheetName val="CPIPE 1"/>
      <sheetName val="MS Rates"/>
      <sheetName val="TOS-F"/>
      <sheetName val="Leads Entry"/>
      <sheetName val="ewst"/>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 val="Mortars"/>
      <sheetName val=" Data -Valves"/>
      <sheetName val="(4)F-81 Exp.side"/>
      <sheetName val="cap-cwr_top"/>
      <sheetName val="compr_sta_2"/>
      <sheetName val="compr_sta_3"/>
      <sheetName val="design "/>
      <sheetName val="disinfec"/>
      <sheetName val="duti_desi"/>
      <sheetName val="pop_"/>
      <sheetName val="pum_hours"/>
      <sheetName val="risin_Ips_3"/>
      <sheetName val="risin_mps_2"/>
      <sheetName val="risin_sourc-1"/>
      <sheetName val="velo_1"/>
      <sheetName val="water_dem"/>
      <sheetName val="HYDRAULICS"/>
      <sheetName val="Check List"/>
      <sheetName val="Recovery"/>
      <sheetName val="CC Road"/>
      <sheetName val="Census_of_India_2001"/>
      <sheetName val="rate analysis "/>
      <sheetName val="FACE"/>
      <sheetName val="Design of two-way slab"/>
      <sheetName val="BASE_ALL"/>
      <sheetName val="LIST"/>
      <sheetName val="Area Sheet NO 1"/>
      <sheetName val="DataInput"/>
      <sheetName val="DataInput-1"/>
      <sheetName val="DI Rate Analysis"/>
      <sheetName val="Economic RisingMain  Ph-I"/>
      <sheetName val="Designs"/>
      <sheetName val="INPUT-DATA"/>
      <sheetName val="STAMT"/>
      <sheetName val="Pier Design(with offset)"/>
      <sheetName val="WTP-Pr"/>
      <sheetName val="Sheet9"/>
      <sheetName val="NEW "/>
      <sheetName val="Form_E6"/>
      <sheetName val="E8"/>
      <sheetName val="E11"/>
      <sheetName val="DREV"/>
      <sheetName val="CREV"/>
      <sheetName val="DESBASTE"/>
      <sheetName val="Transfer"/>
      <sheetName val="Elect."/>
      <sheetName val="Chapter 6Abt"/>
      <sheetName val="LabourRates"/>
      <sheetName val="51"/>
      <sheetName val="Suppl-data"/>
      <sheetName val="factors"/>
      <sheetName val="PRECAST lightconc-II"/>
      <sheetName val="GN-ST-10"/>
      <sheetName val="SSR 2015-16"/>
      <sheetName val="habs-list"/>
      <sheetName val="nodes"/>
      <sheetName val="PS Data"/>
      <sheetName val="GP_Hab"/>
      <sheetName val="NameInput"/>
      <sheetName val="Rates InPut SSR"/>
      <sheetName val="AV-DI"/>
      <sheetName val="AV-HDPE"/>
      <sheetName val="DI gate-DI"/>
      <sheetName val="DIgate_PVC "/>
      <sheetName val="Conv. 13-14"/>
      <sheetName val="sand"/>
      <sheetName val="stone"/>
      <sheetName val="WATER-HAMMER"/>
      <sheetName val="Mix Design"/>
      <sheetName val="Cost of O &amp; O"/>
      <sheetName val="DATA 2021-22"/>
      <sheetName val="Staff Civil o&amp;m draft policy"/>
      <sheetName val="LEAD S 10-11"/>
      <sheetName val="Detail In Door Stad"/>
      <sheetName val="IDCCALHYD_GOO"/>
      <sheetName val="Civil Boq"/>
      <sheetName val="Summary"/>
      <sheetName val="Rate Analysis"/>
      <sheetName val="RMR.PS"/>
      <sheetName val="BTR.PS"/>
      <sheetName val="Road data.PS"/>
      <sheetName val="Road data-TDR"/>
      <sheetName val="Data_F8_BTR4"/>
      <sheetName val="Plant_&amp;__Machinery4"/>
      <sheetName val="Lead_statement_ss54"/>
      <sheetName val="TOP_SLAB-beams"/>
      <sheetName val="Plant_㫨__Machinery1"/>
      <sheetName val="Common_"/>
      <sheetName val="hdpe_weights"/>
      <sheetName val="PVC_weights"/>
      <sheetName val="VC_80"/>
      <sheetName val="VC_450"/>
      <sheetName val="PH_data"/>
      <sheetName val="Delivery_mains"/>
      <sheetName val="Ins_&amp;_Bonds"/>
      <sheetName val="A-3_1"/>
      <sheetName val="Client_req"/>
      <sheetName val="MRoad_data"/>
      <sheetName val="final_abstract"/>
      <sheetName val="Sheet1_(2)"/>
      <sheetName val="wt_of_CID_joint"/>
      <sheetName val="AC_DAta"/>
      <sheetName val="Pipe_Pilne_MAch"/>
      <sheetName val="Indurhty_2016-17"/>
      <sheetName val="Lead  RATES"/>
      <sheetName val="inWords"/>
      <sheetName val="segments-details"/>
      <sheetName val="int-Dia-hdpe"/>
      <sheetName val="OSWI Qlfy"/>
      <sheetName val="AEOS Qlfy"/>
      <sheetName val="RCC Pier Checking"/>
      <sheetName val="T-BEAM (longitudinal)"/>
      <sheetName val="DECK SLAB DESIGN"/>
      <sheetName val="IRC TABLES"/>
      <sheetName val="m1"/>
      <sheetName val="Data well"/>
      <sheetName val="gen_abstrct"/>
      <sheetName val="1V800"/>
      <sheetName val="CONVEYANCE  (2)"/>
      <sheetName val="int-Dia"/>
      <sheetName val="Ghanapur to Suraram jn. det"/>
      <sheetName val="Sheet3-1"/>
      <sheetName val="BALAN1"/>
      <sheetName val="ultmom"/>
      <sheetName val="EDWise"/>
      <sheetName val="Labour rates"/>
      <sheetName val="hdpe-rates"/>
      <sheetName val="pvc-rates"/>
      <sheetName val="Rate"/>
      <sheetName val="drains-data"/>
      <sheetName val="CC Rd Data"/>
      <sheetName val="GSB"/>
      <sheetName val="ALL ABSTRACT"/>
      <sheetName val="Medchal LEAD"/>
      <sheetName val="BoreWell"/>
      <sheetName val="Council hall"/>
      <sheetName val="Transport Shed"/>
      <sheetName val="Compost Plat"/>
      <sheetName val="Security Room"/>
      <sheetName val="Office Room"/>
      <sheetName val="Waste Receiving Platform"/>
      <sheetName val="DRCC Sheds"/>
      <sheetName val="C&amp;D Shed"/>
      <sheetName val="Compost Platform"/>
      <sheetName val="Compost Screening Storage Shed"/>
      <sheetName val="Est-Drain "/>
      <sheetName val="Drain section"/>
      <sheetName val="Mechanical Equipment"/>
      <sheetName val="Building Data"/>
      <sheetName val="Gate &amp; Chain link fencQty Civil"/>
      <sheetName val="Electrical &amp; Plumbing"/>
      <sheetName val="SHEDS STEEL QTY"/>
      <sheetName val="Mortars,"/>
      <sheetName val="data-Bld-20-21"/>
      <sheetName val="Civil SSR"/>
      <sheetName val="datas-CC Drain"/>
      <sheetName val="WS SSR"/>
      <sheetName val="WS Data"/>
      <sheetName val="conveyance"/>
      <sheetName val="ELE-INT"/>
      <sheetName val="ELE-ANALYSIS"/>
      <sheetName val="QUANTITY SHEET"/>
      <sheetName val="240 Meter Yard"/>
      <sheetName val="steel(240M Yard)"/>
      <sheetName val="Est-elec"/>
      <sheetName val="Est-plumbing"/>
      <sheetName val="Dismantling"/>
      <sheetName val="Datas-Dismantling"/>
      <sheetName val="X-2"/>
      <sheetName val="Rates_SSR_2008-09"/>
      <sheetName val="RMR_PS"/>
      <sheetName val="BTR_PS"/>
      <sheetName val="Road_data_PS"/>
      <sheetName val="Road_data-TDR"/>
      <sheetName val="BOQ_(2)"/>
      <sheetName val="Data_F8_BTR5"/>
      <sheetName val="Plant_&amp;__Machinery5"/>
      <sheetName val="Lead_statement_ss55"/>
      <sheetName val="data_existing_do_not_delete4"/>
      <sheetName val="TOP_SLAB-beams1"/>
      <sheetName val="Plant_㫨__Machinery2"/>
      <sheetName val="PH_data1"/>
      <sheetName val="Bitumen_trunk4"/>
      <sheetName val="R99_etc4"/>
      <sheetName val="Trunk_unpaved4"/>
      <sheetName val="abs_road4"/>
      <sheetName val="Road_data4"/>
      <sheetName val="Class_IV_Qtr__Ele4"/>
      <sheetName val="Bridge_Data_2005-064"/>
      <sheetName val="Lead_statement4"/>
      <sheetName val="GROUND_FLOOR4"/>
      <sheetName val="hdpe_weights1"/>
      <sheetName val="PVC_weights1"/>
      <sheetName val="VC_801"/>
      <sheetName val="VC_4501"/>
      <sheetName val="Rates_SSR_2008-091"/>
      <sheetName val="Ins_&amp;_Bonds1"/>
      <sheetName val="A-3_11"/>
      <sheetName val="Client_req1"/>
      <sheetName val="MRoad_data1"/>
      <sheetName val="Sheet1_(2)1"/>
      <sheetName val="wt_of_CID_joint1"/>
      <sheetName val="AC_DAta1"/>
      <sheetName val="Pipe_Pilne_MAch1"/>
      <sheetName val="Indurhty_2016-171"/>
      <sheetName val="Delivery_mains1"/>
      <sheetName val="Exp"/>
      <sheetName val="A 3_7"/>
      <sheetName val="not req 3"/>
      <sheetName val="Cable-data"/>
      <sheetName val="MRMECADAMoad data"/>
      <sheetName val="TTL"/>
      <sheetName val="CAP"/>
      <sheetName val="Di_gate-HDPE"/>
      <sheetName val="GM&amp;PM WE1 EST"/>
      <sheetName val="airvalve-AC PN 1.60"/>
      <sheetName val="AV_GRP ms bwsc"/>
      <sheetName val="BWSCP"/>
      <sheetName val="Soft-sluice-AC,GRP PN 1.6"/>
      <sheetName val="soft-sluice-BWSC-MS"/>
      <sheetName val="DI sluice valve"/>
      <sheetName val="11.Habitations"/>
      <sheetName val="SSR 2014-15 Rates"/>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sheetData sheetId="480"/>
      <sheetData sheetId="48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Cover"/>
      <sheetName val="t_prsr"/>
      <sheetName val="id"/>
      <sheetName val="p&amp;m"/>
      <sheetName val="wh"/>
      <sheetName val="Buildings"/>
      <sheetName val="Hire"/>
      <sheetName val="Conveyance"/>
      <sheetName val="RMR"/>
      <sheetName val="final abstract"/>
      <sheetName val="AV-HDPE"/>
      <sheetName val="Di_gate-HDPE"/>
      <sheetName val="mlead"/>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Met"/>
      <sheetName val="Material"/>
      <sheetName val="Basicrates"/>
      <sheetName val="sup dat"/>
      <sheetName val="Road data"/>
      <sheetName val="temp-SDData (2)"/>
      <sheetName val="Plant &amp;  Machinery"/>
      <sheetName val="civ data"/>
      <sheetName val="CR-Vchambers"/>
      <sheetName val="Works"/>
      <sheetName val="General"/>
      <sheetName val="Civil Data (2013-14)"/>
      <sheetName val="EDWise"/>
      <sheetName val="abs road"/>
      <sheetName val="Abs_CD_2"/>
      <sheetName val="coverpage"/>
      <sheetName val="road est"/>
      <sheetName val="ECV"/>
      <sheetName val="SEW4"/>
      <sheetName val="CH-8"/>
      <sheetName val="Detailed RD  estimate"/>
      <sheetName val="HP cd 3 Rof 1000"/>
      <sheetName val="1V of 2m slab"/>
      <sheetName val="2V of 3.0Mslab"/>
      <sheetName val="HP cD3rows of 1000mm"/>
      <sheetName val="Abs"/>
      <sheetName val="Prjt"/>
      <sheetName val="72"/>
      <sheetName val="Schedule &quot;B&quot;"/>
      <sheetName val="Design of two-way slab"/>
      <sheetName val="FIRST"/>
      <sheetName val="Ene"/>
      <sheetName val="CODE BOOK REFERENCE"/>
      <sheetName val="Eg-2"/>
      <sheetName val="Eg-1"/>
      <sheetName val="Eg-3"/>
      <sheetName val="Eg-4"/>
      <sheetName val="abs_CWrising"/>
      <sheetName val="abs-ph"/>
      <sheetName val="abs_sum&amp;cwr"/>
      <sheetName val="cons_sq_I"/>
      <sheetName val="const_stat_exp_pipe"/>
      <sheetName val="abs_wirefencin"/>
      <sheetName val="abs_cartage_material"/>
      <sheetName val="index"/>
      <sheetName val="state-protect"/>
      <sheetName val="detal_gravit"/>
      <sheetName val="RCC_clear"/>
      <sheetName val="abstra_quarter"/>
      <sheetName val="detail_room"/>
      <sheetName val="unit_barbedwire"/>
      <sheetName val="weight_pipe"/>
      <sheetName val="Chamber on BW "/>
      <sheetName val="Rates-May-14"/>
      <sheetName val="Sheet2"/>
      <sheetName val="Lead_statement"/>
      <sheetName val="SSR_2010-11_Rates"/>
      <sheetName val="Estimate_"/>
      <sheetName val="data_existing_do_not_delete"/>
      <sheetName val="01"/>
      <sheetName val="not req 3"/>
      <sheetName val="LEAD (2)"/>
      <sheetName val="Rate Analysis"/>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t_prsr"/>
      <sheetName val="id"/>
      <sheetName val="maya"/>
      <sheetName val="DATA"/>
      <sheetName val="Boq Block A"/>
      <sheetName val="BWSCPlt"/>
      <sheetName val="CI"/>
      <sheetName val="DI"/>
      <sheetName val="G.R.P"/>
      <sheetName val="HDPE"/>
      <sheetName val="PSC REVISED"/>
      <sheetName val="pvc"/>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m"/>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 "/>
      <sheetName val="Class IV Qtr. Ele"/>
      <sheetName val="Lead statement"/>
      <sheetName val="SSR 2010-11 Rates"/>
      <sheetName val="data existing_do not delete"/>
      <sheetName val="Bridge Data 2005-06"/>
      <sheetName val="economic PM"/>
      <sheetName val="Material"/>
      <sheetName val="Labour"/>
      <sheetName val="hdpe_basic"/>
      <sheetName val="pvc_basic"/>
      <sheetName val="labour rates"/>
      <sheetName val="Mp-team 1"/>
      <sheetName val="11.Habitations"/>
      <sheetName val="pumping main"/>
      <sheetName val="EDWise"/>
      <sheetName val="01"/>
      <sheetName val="banilad"/>
      <sheetName val="Mactan"/>
      <sheetName val="Mandaue"/>
      <sheetName val="Works"/>
      <sheetName val="RMR"/>
      <sheetName val="Sheet9"/>
      <sheetName val="m1"/>
      <sheetName val="DetEst"/>
      <sheetName val="Global factors"/>
      <sheetName val="Detailed"/>
      <sheetName val="basic-data"/>
      <sheetName val="mem-property"/>
      <sheetName val="Lead Distance"/>
      <sheetName val="airvalve-AC PN 1.60"/>
      <sheetName val="Soft-sluice-AC,GRP PN 1.6"/>
      <sheetName val="soft-sluice-BWSC-MS"/>
      <sheetName val="DI sluice valve"/>
      <sheetName val="pop"/>
      <sheetName val="Work_sheet"/>
      <sheetName val="Lead statement ss5"/>
      <sheetName val="Hyd_Stmt"/>
      <sheetName val="Rate"/>
      <sheetName val="Elect."/>
      <sheetName val="Bitumen trunk"/>
      <sheetName val="Feeder"/>
      <sheetName val="R99 etc"/>
      <sheetName val="Trunk unpaved"/>
      <sheetName val="HS 30.04.2015.Final"/>
      <sheetName val="RATES"/>
      <sheetName val="Quarry"/>
      <sheetName val="Line"/>
      <sheetName val="CRUST"/>
      <sheetName val="QDTS"/>
      <sheetName val="Summary"/>
      <sheetName val="ww-march-02"/>
      <sheetName val="Staff Acco."/>
      <sheetName val="ssr-rates"/>
      <sheetName val="SCHEDULE"/>
      <sheetName val="Database"/>
      <sheetName val="schedule nos"/>
      <sheetName val="hdpe weights"/>
      <sheetName val="PVC weights"/>
      <sheetName val="detls"/>
      <sheetName val="hdpe-rates"/>
      <sheetName val="pvc-rates"/>
      <sheetName val="water-hammar-strenght"/>
      <sheetName val="Watersoft (2)"/>
      <sheetName val="FORM7"/>
      <sheetName val="D2_CO"/>
      <sheetName val="LABOUR RATE"/>
      <sheetName val="Material Rate"/>
      <sheetName val="Bed Class"/>
      <sheetName val="Cd"/>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Build-up"/>
      <sheetName val="mas_hab"/>
      <sheetName val="l"/>
      <sheetName val="zone-8"/>
      <sheetName val="MHNO_LEV"/>
      <sheetName val="rdamdata"/>
      <sheetName val="lead-st"/>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Common "/>
      <sheetName val="bom"/>
      <sheetName val="R2"/>
      <sheetName val="Usage"/>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mlead"/>
      <sheetName val="Gen_Abs"/>
      <sheetName val="abs road"/>
      <sheetName val="HS final- 23.07.19 Se Aprd"/>
      <sheetName val="Attributes"/>
      <sheetName val="C.D.Abs.Est."/>
      <sheetName val="sand"/>
      <sheetName val="stone"/>
      <sheetName val="Road Detail Est."/>
      <sheetName val="HDPE-pipe-rates"/>
      <sheetName val="LIST"/>
      <sheetName val="PlanAlign"/>
      <sheetName val="DESIGN"/>
      <sheetName val="Leads Entry"/>
      <sheetName val="analysis"/>
      <sheetName val="Legal Risk Analysis"/>
      <sheetName val="GROUND FLOOR"/>
      <sheetName val="Specification"/>
      <sheetName val="R_Det"/>
      <sheetName val="Specification repor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ow r="9">
          <cell r="C9">
            <v>350</v>
          </cell>
        </row>
      </sheetData>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ow r="9">
          <cell r="C9">
            <v>350</v>
          </cell>
        </row>
      </sheetData>
      <sheetData sheetId="140">
        <row r="9">
          <cell r="C9">
            <v>350</v>
          </cell>
        </row>
      </sheetData>
      <sheetData sheetId="141">
        <row r="9">
          <cell r="C9">
            <v>350</v>
          </cell>
        </row>
      </sheetData>
      <sheetData sheetId="142">
        <row r="9">
          <cell r="C9">
            <v>350</v>
          </cell>
        </row>
      </sheetData>
      <sheetData sheetId="143">
        <row r="9">
          <cell r="C9">
            <v>350</v>
          </cell>
        </row>
      </sheetData>
      <sheetData sheetId="144">
        <row r="9">
          <cell r="C9">
            <v>350</v>
          </cell>
        </row>
      </sheetData>
      <sheetData sheetId="145">
        <row r="9">
          <cell r="C9">
            <v>350</v>
          </cell>
        </row>
      </sheetData>
      <sheetData sheetId="146">
        <row r="9">
          <cell r="C9">
            <v>350</v>
          </cell>
        </row>
      </sheetData>
      <sheetData sheetId="147">
        <row r="9">
          <cell r="C9">
            <v>350</v>
          </cell>
        </row>
      </sheetData>
      <sheetData sheetId="148">
        <row r="9">
          <cell r="C9">
            <v>350</v>
          </cell>
        </row>
      </sheetData>
      <sheetData sheetId="149">
        <row r="9">
          <cell r="C9">
            <v>350</v>
          </cell>
        </row>
      </sheetData>
      <sheetData sheetId="150">
        <row r="9">
          <cell r="C9">
            <v>350</v>
          </cell>
        </row>
      </sheetData>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v"/>
      <sheetName val="DATA_PRG"/>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GenAbst"/>
      <sheetName val="Rates"/>
      <sheetName val="abs road"/>
      <sheetName val="RMR"/>
      <sheetName val="R_Det"/>
      <sheetName val="0000000000000"/>
      <sheetName val="mlead"/>
      <sheetName val="other rates"/>
      <sheetName val="Line"/>
      <sheetName val="Gen Info"/>
      <sheetName val="basdat"/>
      <sheetName val="hdpe_basic"/>
      <sheetName val="Boq Block A"/>
      <sheetName val="sand"/>
      <sheetName val="Specification"/>
      <sheetName val="leads"/>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Intput"/>
      <sheetName val="Well"/>
      <sheetName val="Load"/>
      <sheetName val="DATA-BASE"/>
      <sheetName val="DATA-ABSTRACT"/>
      <sheetName val="habs-list"/>
      <sheetName val="Marteru"/>
      <sheetName val="PUMP_DATA"/>
      <sheetName val="BOQ"/>
      <sheetName val="G.O MS 35"/>
      <sheetName val="CC"/>
      <sheetName val="Materials"/>
      <sheetName val="SSR 2014-15 Rates"/>
      <sheetName val="Levels"/>
      <sheetName val="TS memo"/>
      <sheetName val="coverpage"/>
      <sheetName val="procurement"/>
      <sheetName val="WTP-Pr"/>
      <sheetName val="XL4Test5"/>
      <sheetName val="1-Pop Proj"/>
      <sheetName val="NEW "/>
      <sheetName val="Sheet2"/>
      <sheetName val="LABOUR RATE"/>
      <sheetName val="Material Rate"/>
      <sheetName val="Flanged Beams"/>
      <sheetName val="Rectangular Beam"/>
      <sheetName val="CONNECT"/>
      <sheetName val="Designs"/>
      <sheetName val="Valves"/>
      <sheetName val="MS Rates"/>
      <sheetName val="EDWise"/>
      <sheetName val="INPUT-DATA"/>
      <sheetName val="IDCCALHYD_GOO"/>
      <sheetName val="m"/>
      <sheetName val="slab"/>
      <sheetName val="cap-cwr_top"/>
      <sheetName val="compr_sta_2"/>
      <sheetName val="compr_sta_3"/>
      <sheetName val="design "/>
      <sheetName val="disinfec"/>
      <sheetName val="duti_desi"/>
      <sheetName val="pop_"/>
      <sheetName val="pum_hours"/>
      <sheetName val="risin_Ips_3"/>
      <sheetName val="risin_mps_2"/>
      <sheetName val="risin_sourc-1"/>
      <sheetName val="velo_1"/>
      <sheetName val="water_dem"/>
      <sheetName val="INPUT SHEET"/>
      <sheetName val="RES-PLANNING"/>
      <sheetName val="Macro1"/>
      <sheetName val="int-Dia"/>
      <sheetName val="nodes"/>
      <sheetName val="STAMT"/>
      <sheetName val="Main sheet"/>
      <sheetName val="FIRST"/>
      <sheetName val="Ene"/>
      <sheetName val="CODE BOOK REFERENCE"/>
      <sheetName val="Eg-2"/>
      <sheetName val="Eg-3"/>
      <sheetName val="Sheet11"/>
      <sheetName val="N- Ward Codes"/>
      <sheetName val="HYDRAULICS"/>
      <sheetName val="FACE"/>
      <sheetName val="DataInput"/>
      <sheetName val="DataInput-1"/>
      <sheetName val="DI Rate Analysis"/>
      <sheetName val="Economic RisingMain  Ph-I"/>
      <sheetName val="Rising Main"/>
      <sheetName val="Check List"/>
      <sheetName val="PH data"/>
      <sheetName val="Recovery"/>
      <sheetName val="TOP SLAB-beams"/>
      <sheetName val="BM"/>
      <sheetName val="final abstract"/>
      <sheetName val="Build-up"/>
      <sheetName val="wh"/>
      <sheetName val="ssr-rates"/>
      <sheetName val="Class IV Qtr. Ele"/>
      <sheetName val="01"/>
      <sheetName val="CS-Taps"/>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MRATES"/>
      <sheetName val="EDWise"/>
      <sheetName val="Red oxide Primer Paint grade-II"/>
      <sheetName val="lead-st"/>
      <sheetName val="data"/>
      <sheetName val="Sheet1 (2)"/>
      <sheetName val="Material"/>
      <sheetName val="Plant &amp;  Machinery"/>
      <sheetName val="RMR"/>
      <sheetName val="Levels"/>
      <sheetName val="Road Detail Est."/>
      <sheetName val="Road data"/>
      <sheetName val="Sheet1"/>
      <sheetName val="Cover"/>
      <sheetName val="int-Dia-hdpe"/>
      <sheetName val="Data.F8.BTR"/>
      <sheetName val="BALAN1"/>
      <sheetName val="Labour"/>
      <sheetName val="mlead"/>
      <sheetName val="DATA-BASE"/>
      <sheetName val="DATA-ABSTRACT"/>
      <sheetName val="C.D.Abs.Est."/>
      <sheetName val="RATES"/>
      <sheetName val="DATA ENTRY SHEET"/>
      <sheetName val="TOTAL DATA"/>
      <sheetName val="HP PIPE  DATA"/>
      <sheetName val="SLAB  DATA"/>
      <sheetName val="Sheet2"/>
      <sheetName val="Design"/>
      <sheetName val="not req 3"/>
      <sheetName val="sup dat"/>
      <sheetName val="DATA_PRG"/>
      <sheetName val="Work_sheet"/>
      <sheetName val="quarry"/>
      <sheetName val="final abstract"/>
      <sheetName val="BTR"/>
      <sheetName val="Line"/>
      <sheetName val="dlvoid"/>
      <sheetName val="index"/>
      <sheetName val="Intro"/>
      <sheetName val="Sheet1_(2)"/>
      <sheetName val="Plant_&amp;__Machinery"/>
      <sheetName val="Red_oxide_Primer_Paint_grade-II"/>
      <sheetName val="Road_Detail_Est_"/>
      <sheetName val="Road_data"/>
      <sheetName val="Data_F8_BTR"/>
      <sheetName val="abs road"/>
      <sheetName val="coverpage"/>
      <sheetName val="TS memo"/>
      <sheetName val="m"/>
      <sheetName val="pvc_basic"/>
      <sheetName val="MRoad data"/>
      <sheetName val="FINAL DATA"/>
      <sheetName val="RA"/>
      <sheetName val="road safety datas"/>
      <sheetName val="civ data"/>
      <sheetName val="mas_hab"/>
      <sheetName val="bom"/>
      <sheetName val="GZL"/>
      <sheetName val="Bitumen trunk"/>
      <sheetName val="Feeder"/>
      <sheetName val="R99 etc"/>
      <sheetName val="Trunk unpaved"/>
      <sheetName val="Project cost"/>
      <sheetName val="C-data"/>
      <sheetName val="hdpe_basic"/>
      <sheetName val="estimate"/>
      <sheetName val="Side wall dsn Formula"/>
      <sheetName val="Abs_CD_2"/>
      <sheetName val="road est"/>
      <sheetName val="ECV"/>
      <sheetName val="R_Det"/>
      <sheetName val="Mp-team 1"/>
      <sheetName val="SPT vs PHI"/>
      <sheetName val="Dom"/>
      <sheetName val="Format-A (B)"/>
      <sheetName val="Format-A"/>
      <sheetName val="Format-A (HQ)"/>
      <sheetName val="Sheet2 (2)"/>
      <sheetName val="Format-A (S)"/>
      <sheetName val="Prjt"/>
      <sheetName val="BLK3"/>
      <sheetName val="BLK2"/>
      <sheetName val="E &amp; R"/>
      <sheetName val="radar"/>
      <sheetName val="UG"/>
      <sheetName val="Lead statement"/>
      <sheetName val="SSR 2014-15 Rates"/>
      <sheetName val="detls"/>
      <sheetName val="maya"/>
      <sheetName val="DATA-2005-06"/>
      <sheetName val="Roadlist"/>
      <sheetName val="Exp"/>
      <sheetName val="Datas"/>
      <sheetName val="Data_Bit_I"/>
      <sheetName val="Bill_amt_qty_cc_1"/>
      <sheetName val="SubAnlysis"/>
      <sheetName val="Summary"/>
      <sheetName val="Boq"/>
      <sheetName val="Process"/>
      <sheetName val="Rubber Gaskets"/>
      <sheetName val="Road data-TDR"/>
      <sheetName val="C&amp;S monthwise"/>
      <sheetName val="General"/>
      <sheetName val="Abs"/>
      <sheetName val="Red_oxide_Primer_Paint_grade-I1"/>
      <sheetName val="Sheet1_(2)1"/>
      <sheetName val="Plant_&amp;__Machinery1"/>
      <sheetName val="Road_Detail_Est_1"/>
      <sheetName val="Road_data1"/>
      <sheetName val="Data_F8_BTR1"/>
      <sheetName val="sup_dat"/>
      <sheetName val="not_req_3"/>
      <sheetName val="MRoad_data"/>
      <sheetName val="C_D_Abs_Est_"/>
      <sheetName val="DATA_ENTRY_SHEET"/>
      <sheetName val="TOTAL_DATA"/>
      <sheetName val="HP_PIPE__DATA"/>
      <sheetName val="SLAB__DATA"/>
      <sheetName val="Bitumen_trunk"/>
      <sheetName val="R99_etc"/>
      <sheetName val="Trunk_unpaved"/>
      <sheetName val="Project_cost"/>
      <sheetName val="final_abstract"/>
      <sheetName val="Lead_statement"/>
      <sheetName val="SSR_2014-15_Rates"/>
      <sheetName val="abs_road"/>
      <sheetName val="TS_memo"/>
      <sheetName val="Mp-team_1"/>
      <sheetName val="FINAL_DATA"/>
      <sheetName val="sheet9"/>
      <sheetName val="Global fact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refreshError="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t_prsr"/>
      <sheetName val="id"/>
      <sheetName val="sch"/>
      <sheetName val="Material"/>
      <sheetName val="BWSCPlt"/>
      <sheetName val="CI"/>
      <sheetName val="DI"/>
      <sheetName val="G.R.P"/>
      <sheetName val="HDPE"/>
      <sheetName val="PSC REVISED"/>
      <sheetName val="pvc"/>
      <sheetName val="Main sheet"/>
      <sheetName val="Legal Risk Analysis"/>
      <sheetName val="CC Road"/>
      <sheetName val="PH High Lift Sump@SS.Tank-D"/>
      <sheetName val="Road Detail Est."/>
      <sheetName val="INPUT-DATA"/>
      <sheetName val="Lead statement"/>
      <sheetName val="Boq Block A"/>
      <sheetName val="Work_sheet"/>
      <sheetName val="SSR 2014-15 Rates"/>
      <sheetName val="estimate "/>
      <sheetName val="segments-details"/>
      <sheetName val="int-Dia-hdpe"/>
      <sheetName val="int-Dia-pvc"/>
      <sheetName val="TBAL9697 -group wise  sdpl"/>
      <sheetName val="dBase"/>
      <sheetName val="DATA_PRG"/>
      <sheetName val="factors"/>
      <sheetName val="Lead "/>
      <sheetName val="Data EW"/>
      <sheetName val="Labour"/>
      <sheetName val="Plant &amp;  Machinery"/>
      <sheetName val="data existing_do not delete"/>
      <sheetName val="pvc_basic"/>
      <sheetName val="Levels"/>
      <sheetName val="Lead"/>
      <sheetName val="Leads"/>
      <sheetName val="Sheet2"/>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C&amp;S monthwise"/>
      <sheetName val="WT AVG LEAD"/>
      <sheetName val="EDWise"/>
      <sheetName val="maya"/>
      <sheetName val="sup dat"/>
      <sheetName val="Sheet3"/>
      <sheetName val="CCTV_EST1"/>
      <sheetName val="final abstract"/>
      <sheetName val="TS memo"/>
      <sheetName val="Abs"/>
      <sheetName val="habs-list"/>
      <sheetName val="C&amp;S"/>
      <sheetName val="Materials"/>
      <sheetName val="Rates"/>
      <sheetName val="Leads Entry"/>
      <sheetName val="Class IV Qtr. Ele"/>
      <sheetName val="Sheet1 (2)"/>
      <sheetName val="DATA-BASE"/>
      <sheetName val="DATA-ABSTRACT"/>
      <sheetName val="data_existing_do_not_delete"/>
      <sheetName val="Bitumen_trunk"/>
      <sheetName val="R99_etc"/>
      <sheetName val="Trunk_unpaved"/>
      <sheetName val="Lead_"/>
      <sheetName val="Data_EW"/>
      <sheetName val="Class_IV_Qtr__Ele"/>
      <sheetName val="Road_data1"/>
      <sheetName val="Staff_Acco_2"/>
      <sheetName val="Staff_Acco_3"/>
      <sheetName val="GROUND_FLOOR1"/>
      <sheetName val="Data_F8_BTR1"/>
      <sheetName val="abs_road1"/>
      <sheetName val="Bridge_Data_2005-061"/>
      <sheetName val="Common_1"/>
      <sheetName val="data_existing_do_not_delete1"/>
      <sheetName val="G_R_P1"/>
      <sheetName val="PSC_REVISED1"/>
      <sheetName val="Legal_Risk_Analysis1"/>
      <sheetName val="CC_Road1"/>
      <sheetName val="Main_sheet1"/>
      <sheetName val="Lead_statement1"/>
      <sheetName val="PH_High_Lift_Sump@SS_Tank-D1"/>
      <sheetName val="Road_Detail_Est_1"/>
      <sheetName val="pvc-pipe-rates"/>
      <sheetName val="Boq"/>
      <sheetName val="VATTE_PALEM_CD3_WORKS"/>
      <sheetName val="Basicrates"/>
      <sheetName val="0000000000000"/>
      <sheetName val="GenAbst"/>
      <sheetName val="C-1"/>
      <sheetName val="C-2"/>
      <sheetName val="C-3"/>
      <sheetName val="C-4"/>
      <sheetName val="C-5"/>
      <sheetName val="C-6"/>
      <sheetName val="C-7"/>
      <sheetName val="C-8"/>
      <sheetName val="C-9"/>
      <sheetName val="Bld.SoR-21-22"/>
      <sheetName val="Pipes &amp; Valves-SSR-21-22"/>
      <sheetName val="data-RCC-PE &amp; SS-SRC cement."/>
      <sheetName val="data-SWG pipes"/>
      <sheetName val="MH-0.90m dia-1.10m to 1.60m"/>
      <sheetName val="MH-1.20m dia-1.65 to 2.30m"/>
      <sheetName val="MH.1.5m dia-2.40 to 3m"/>
      <sheetName val="data-MH"/>
      <sheetName val="data-WS-20-21"/>
      <sheetName val="data-DI &amp; MS pipes"/>
      <sheetName val="DI &amp; CI-Spe-1"/>
      <sheetName val="Valves"/>
      <sheetName val="data-Chamber-1"/>
      <sheetName val="Lead-21-22"/>
      <sheetName val="Convey -21-22"/>
      <sheetName val="Mortars"/>
      <sheetName val="1-Pop Proj"/>
      <sheetName val="MS Rates"/>
      <sheetName val="WT_AVG_LEAD"/>
      <sheetName val="Plant_&amp;__Machinery"/>
      <sheetName val="Boq_Block_A"/>
      <sheetName val="TBAL9697_-group_wise__sdpl"/>
      <sheetName val="other_rates"/>
      <sheetName val="Leads_Entry"/>
      <sheetName val="bom"/>
      <sheetName val="LIST"/>
      <sheetName val="PlanAlign"/>
      <sheetName val="DESIGN"/>
      <sheetName val="GF SB Ok "/>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refreshError="1"/>
      <sheetData sheetId="122" refreshError="1"/>
      <sheetData sheetId="123"/>
      <sheetData sheetId="124"/>
      <sheetData sheetId="125"/>
      <sheetData sheetId="126"/>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Class IV Qtr. Ele"/>
      <sheetName val="t_prsr"/>
      <sheetName val="id"/>
      <sheetName val="HDPE"/>
      <sheetName val="DI"/>
      <sheetName val="pvc"/>
      <sheetName val="pvc_basic"/>
      <sheetName val="hdpe_basic"/>
      <sheetName val="C-data"/>
      <sheetName val="GN-ST-10"/>
      <sheetName val="Levels"/>
      <sheetName val="GF SB Ok "/>
      <sheetName val="Estimate "/>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DATA-2005-06"/>
      <sheetName val="SSR"/>
      <sheetName val="_5wgdhabfinal00_01"/>
      <sheetName val="CI"/>
      <sheetName val="G.R.P"/>
      <sheetName val="PSC REVISED"/>
      <sheetName val="MRATES"/>
      <sheetName val="Suppl-data"/>
      <sheetName val="Labels"/>
      <sheetName val="DATA SHEET FOR 2016-17"/>
      <sheetName val="maya"/>
      <sheetName val="BM-HOOP"/>
      <sheetName val="Basicrates"/>
      <sheetName val="mlead"/>
      <sheetName val="sup dat"/>
      <sheetName val="Global factors"/>
      <sheetName val="hdpe weights"/>
      <sheetName val="PVC weights"/>
      <sheetName val="index"/>
      <sheetName val="GR.slab-reinft"/>
      <sheetName val="Bill-12"/>
      <sheetName val="CONNECT"/>
      <sheetName val="basdat"/>
      <sheetName val="LABOUR RATE"/>
      <sheetName val="Material Rate"/>
      <sheetName val="Flanged Beams"/>
      <sheetName val="Rectangular Beam"/>
      <sheetName val="Valves"/>
      <sheetName val="MS Rates"/>
      <sheetName val="IDCCALHYD_GOO"/>
      <sheetName val="NEW "/>
      <sheetName val="Rates"/>
      <sheetName val="Input"/>
      <sheetName val="EDWise"/>
      <sheetName val="1-Pop Proj"/>
      <sheetName val="slab"/>
      <sheetName val="app2"/>
      <sheetName val="VIP03"/>
      <sheetName val="VIP_02"/>
      <sheetName val="INPUT SHEET"/>
      <sheetName val="RES-PLANNING"/>
      <sheetName val="Macro1"/>
      <sheetName val="(1)FILL FIRST"/>
      <sheetName val="(2)PROGRESIV EXP."/>
      <sheetName val="(4)F-81 Exp.side"/>
      <sheetName val="(3)F-81 RECV."/>
      <sheetName val="INPUT-DATA"/>
      <sheetName val="final abstract"/>
      <sheetName val="BASE_ALL"/>
      <sheetName val="C.D.Abs.Est."/>
      <sheetName val="Below_Earth"/>
      <sheetName val="Designs"/>
      <sheetName val="rate analysis "/>
      <sheetName val="Pier Design(with offset)"/>
      <sheetName val="Main sheet"/>
      <sheetName val="Common "/>
      <sheetName val="FACE"/>
      <sheetName val="Check List"/>
      <sheetName val="Consumption"/>
      <sheetName val="Recovery"/>
      <sheetName val="cap-cwr_top"/>
      <sheetName val="compr_sta_2"/>
      <sheetName val="compr_sta_3"/>
      <sheetName val="design "/>
      <sheetName val="disinfec"/>
      <sheetName val="duti_desi"/>
      <sheetName val="pop_"/>
      <sheetName val="pum_hours"/>
      <sheetName val="risin_Ips_3"/>
      <sheetName val="risin_mps_2"/>
      <sheetName val="risin_sourc-1"/>
      <sheetName val="velo_1"/>
      <sheetName val="water_dem"/>
      <sheetName val="ssr_common"/>
      <sheetName val="master_lead"/>
      <sheetName val="conveyance_common"/>
      <sheetName val="handling_common"/>
      <sheetName val="labour_charges_2005-06"/>
      <sheetName val="data_existing_do_not_delete"/>
      <sheetName val="background_data"/>
      <sheetName val="Rotary_bore_well_source"/>
      <sheetName val="ohsr_verticals_20_9_55_"/>
      <sheetName val="verticals_jointing_20kl_9_55"/>
      <sheetName val="lead_20kl_ohsr"/>
      <sheetName val="data_20kl_ohsr"/>
      <sheetName val="vc_150mm_20kl_ohsr"/>
      <sheetName val="20kl_ohsr_item_wise"/>
      <sheetName val="master_data"/>
      <sheetName val="lpm_inlet_relation"/>
      <sheetName val="ohsr_litre_rate_estimate"/>
      <sheetName val="ohsr_vertical_specials_data"/>
      <sheetName val="ohsr_verticals_jointing"/>
      <sheetName val="ohsr_litre_rate_data"/>
      <sheetName val="lead_vc_ohsr"/>
      <sheetName val="data_vc_ohsr"/>
      <sheetName val="vc_ohsr"/>
      <sheetName val="lead_vc_pipe_line"/>
      <sheetName val="data_vc_pipe_line"/>
      <sheetName val="vc_150_pipe_line_estimate"/>
      <sheetName val="pipe_line_sub_estimate"/>
      <sheetName val="pvc_pipe_line_data"/>
      <sheetName val="std_flange_dimensions"/>
      <sheetName val="lead_pipe_lines"/>
      <sheetName val="pvc_pipes_rates_dgs_d_formula"/>
      <sheetName val="general_abstract"/>
      <sheetName val="cover_page"/>
      <sheetName val="pvc_pipe_details"/>
      <sheetName val="hydraulic_designs"/>
      <sheetName val="Filter_point"/>
      <sheetName val="pedestal_"/>
      <sheetName val="pumpset_submersible"/>
      <sheetName val="common_conveyance"/>
      <sheetName val="ssr_"/>
      <sheetName val="Hab_leads"/>
      <sheetName val="data_existing_do_not_delet"/>
      <sheetName val="data_existing_do_not_dele"/>
      <sheetName val="data_existing_do_not_del"/>
      <sheetName val="data_existing_do_not_de"/>
      <sheetName val="data_existing_do_not_d"/>
      <sheetName val="data_existing_do_not_"/>
      <sheetName val="data_existing_do_not"/>
      <sheetName val="data_existing_do_no"/>
      <sheetName val="data_existing_do_n"/>
      <sheetName val="data_existing_do_"/>
      <sheetName val="data_existing_do"/>
      <sheetName val="data_existing_d"/>
      <sheetName val="data_existing_"/>
      <sheetName val="data_existing"/>
      <sheetName val="data_existin"/>
      <sheetName val="data_existi"/>
      <sheetName val="data_exist"/>
      <sheetName val="data_exis"/>
      <sheetName val="data_exi"/>
      <sheetName val="data_ex"/>
      <sheetName val="data_e"/>
      <sheetName val="data_"/>
      <sheetName val="master_lead1"/>
      <sheetName val="master_ead1"/>
      <sheetName val="maste_Lead1"/>
      <sheetName val="mast_Lead1"/>
      <sheetName val="mas_Lead1"/>
      <sheetName val="ma_Lead1"/>
      <sheetName val="m_Lead1"/>
      <sheetName val="_Lead1"/>
      <sheetName val="maste_lead"/>
      <sheetName val="mast_lead"/>
      <sheetName val="mas_lead"/>
      <sheetName val="ma_lead"/>
      <sheetName val="m_lead"/>
      <sheetName val="_lead"/>
      <sheetName val="cover_pag"/>
      <sheetName val="cover_pa"/>
      <sheetName val="cover_p"/>
      <sheetName val="cover_"/>
      <sheetName val="master_leadO"/>
      <sheetName val="master_lead-O"/>
      <sheetName val="maste_Lead-O"/>
      <sheetName val="mast_Lead-O"/>
      <sheetName val="mas_Lead-O"/>
      <sheetName val="ma_Lead-O"/>
      <sheetName val="m_Lead-O"/>
      <sheetName val="_Lead-O"/>
      <sheetName val="Bridge_Data_2005-06"/>
      <sheetName val="ssr_common1"/>
      <sheetName val="master_lead2"/>
      <sheetName val="conveyance_common1"/>
      <sheetName val="handling_common1"/>
      <sheetName val="labour_charges_2005-061"/>
      <sheetName val="data_existing_do_not_delete1"/>
      <sheetName val="background_data1"/>
      <sheetName val="Rotary_bore_well_source1"/>
      <sheetName val="ohsr_verticals_20_9_55_1"/>
      <sheetName val="verticals_jointing_20kl_9_551"/>
      <sheetName val="lead_20kl_ohsr1"/>
      <sheetName val="data_20kl_ohsr1"/>
      <sheetName val="vc_150mm_20kl_ohsr1"/>
      <sheetName val="20kl_ohsr_item_wise1"/>
      <sheetName val="master_data1"/>
      <sheetName val="lpm_inlet_relation1"/>
      <sheetName val="ohsr_litre_rate_estimate1"/>
      <sheetName val="ohsr_vertical_specials_data1"/>
      <sheetName val="ohsr_verticals_jointing1"/>
      <sheetName val="ohsr_litre_rate_data1"/>
      <sheetName val="lead_vc_ohsr1"/>
      <sheetName val="data_vc_ohsr1"/>
      <sheetName val="vc_ohsr1"/>
      <sheetName val="lead_vc_pipe_line1"/>
      <sheetName val="data_vc_pipe_line1"/>
      <sheetName val="vc_150_pipe_line_estimate1"/>
      <sheetName val="pipe_line_sub_estimate1"/>
      <sheetName val="pvc_pipe_line_data1"/>
      <sheetName val="std_flange_dimensions1"/>
      <sheetName val="lead_pipe_lines1"/>
      <sheetName val="pvc_pipes_rates_dgs_d_formula1"/>
      <sheetName val="general_abstract1"/>
      <sheetName val="cover_page1"/>
      <sheetName val="pvc_pipe_details1"/>
      <sheetName val="hydraulic_designs1"/>
      <sheetName val="Filter_point1"/>
      <sheetName val="pedestal_1"/>
      <sheetName val="pumpset_submersible1"/>
      <sheetName val="common_conveyance1"/>
      <sheetName val="ssr_1"/>
      <sheetName val="Hab_leads1"/>
      <sheetName val="data_existing_do_not_delet1"/>
      <sheetName val="data_existing_do_not_dele1"/>
      <sheetName val="data_existing_do_not_del1"/>
      <sheetName val="data_existing_do_not_de1"/>
      <sheetName val="data_existing_do_not_d1"/>
      <sheetName val="data_existing_do_not_1"/>
      <sheetName val="data_existing_do_not1"/>
      <sheetName val="data_existing_do_no1"/>
      <sheetName val="data_existing_do_n1"/>
      <sheetName val="data_existing_do_1"/>
      <sheetName val="data_existing_do1"/>
      <sheetName val="data_existing_d1"/>
      <sheetName val="data_existing_1"/>
      <sheetName val="data_existing1"/>
      <sheetName val="data_existin1"/>
      <sheetName val="data_existi1"/>
      <sheetName val="data_exist1"/>
      <sheetName val="data_exis1"/>
      <sheetName val="data_exi1"/>
      <sheetName val="data_ex1"/>
      <sheetName val="data_e1"/>
      <sheetName val="data_1"/>
      <sheetName val="master_lead11"/>
      <sheetName val="master_ead11"/>
      <sheetName val="maste_Lead11"/>
      <sheetName val="mast_Lead11"/>
      <sheetName val="mas_Lead11"/>
      <sheetName val="ma_Lead11"/>
      <sheetName val="m_Lead11"/>
      <sheetName val="_Lead11"/>
      <sheetName val="cover_pag1"/>
      <sheetName val="cover_pa1"/>
      <sheetName val="cover_p1"/>
      <sheetName val="cover_1"/>
      <sheetName val="master_leadO1"/>
      <sheetName val="master_lead-O1"/>
      <sheetName val="maste_Lead-O1"/>
      <sheetName val="mast_Lead-O1"/>
      <sheetName val="mas_Lead-O1"/>
      <sheetName val="ma_Lead-O1"/>
      <sheetName val="m_Lead-O1"/>
      <sheetName val="_Lead-O1"/>
      <sheetName val="Bridge_Data_2005-061"/>
      <sheetName val="mlead "/>
      <sheetName val="COST"/>
      <sheetName val="Build-up"/>
      <sheetName val="ewst"/>
      <sheetName val="Plant_&amp;__Machinery"/>
      <sheetName val="Specification_report"/>
      <sheetName val="Gen_Abs"/>
      <sheetName val="other_rates"/>
      <sheetName val="Rates_SSR_2008-09"/>
      <sheetName val="Data_F8_BTR"/>
      <sheetName val="Bitumen_trunk"/>
      <sheetName val="R99_etc"/>
      <sheetName val="Trunk_unpaved"/>
      <sheetName val="Road_data"/>
      <sheetName val="2006-07_estimate"/>
      <sheetName val="Lead_statement"/>
      <sheetName val="abs_road"/>
      <sheetName val="Works_-_Quote_Sheet"/>
      <sheetName val="boredetails"/>
      <sheetName val="SSR 2016-17 Rates"/>
      <sheetName val="SOR 2011  2012 FOR DATAS"/>
      <sheetName val="pt-cw"/>
      <sheetName val="19.air valves basic data"/>
      <sheetName val="17.basic data"/>
      <sheetName val="18.back bone"/>
      <sheetName val="41.econ pm background info"/>
      <sheetName val="CC Road"/>
      <sheetName val="Usage"/>
      <sheetName val="Gener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Staff Acco."/>
      <sheetName val="Boq"/>
      <sheetName val="Data-Road "/>
      <sheetName val="Side Drains"/>
      <sheetName val="DATA-CD "/>
      <sheetName val="Retaining walls "/>
      <sheetName val="banilad"/>
      <sheetName val="BWSCPlt"/>
      <sheetName val="CI"/>
      <sheetName val="DI"/>
      <sheetName val="G.R.P"/>
      <sheetName val="HDPE"/>
      <sheetName val="PSC REVISED"/>
      <sheetName val="p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Boq"/>
      <sheetName val="Data-Road "/>
      <sheetName val="Side Drains"/>
      <sheetName val="DATA-CD "/>
      <sheetName val="Retaining walls "/>
      <sheetName val="Staff Acco."/>
      <sheetName val="BWSCPlt"/>
      <sheetName val="CI"/>
      <sheetName val="DI"/>
      <sheetName val="G.R.P"/>
      <sheetName val="HDPE"/>
      <sheetName val="PSC REVISED"/>
      <sheetName val="pvc"/>
      <sheetName val="banil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gen"/>
      <sheetName val="segments-details"/>
      <sheetName val="int-Dia-hdpe"/>
      <sheetName val="habs-list"/>
      <sheetName val="int-Dia-pvc"/>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 val="Mactan"/>
      <sheetName val="Mandaue"/>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detls"/>
      <sheetName val="t_prsr"/>
      <sheetName val="Nspt-smp-final-ORIGINAL"/>
      <sheetName val="MRATES"/>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Sheet2"/>
      <sheetName val="PUMP_DATA"/>
      <sheetName val="gen"/>
      <sheetName val="leads"/>
      <sheetName val="DATA_PRG"/>
      <sheetName val="wh_data_R"/>
      <sheetName val="WATER-HAMMER"/>
      <sheetName val="DATA-BASE"/>
      <sheetName val="DATA-ABSTRACT"/>
      <sheetName val="3405-2014"/>
      <sheetName val="Qty"/>
      <sheetName val="Lead Distance"/>
      <sheetName val="hdpe weights"/>
      <sheetName val="C-data"/>
      <sheetName val="pvc_basic"/>
      <sheetName val="hdpe_basic"/>
      <sheetName val="Staff Acco."/>
      <sheetName val="data existing_do not delete"/>
      <sheetName val="Material"/>
      <sheetName val="TBAL9697 -group wise  sdpl"/>
      <sheetName val="Main sheet"/>
      <sheetName val="p&amp;m"/>
      <sheetName val="data-WS &amp; Sanitary-18-19."/>
      <sheetName val="PVC_dia"/>
      <sheetName val="PH data"/>
      <sheetName val="Work_sheet"/>
      <sheetName val="wh"/>
      <sheetName val="pumping main"/>
      <sheetName val="AV-HDPE"/>
      <sheetName val="Di_gate-HDPE"/>
      <sheetName val="zone-8"/>
      <sheetName val="MHNO_LEV"/>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DATA-2005-06"/>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r"/>
      <sheetName val="l"/>
      <sheetName val="GM&amp;PM EST"/>
      <sheetName val="water-hammar-strenght"/>
      <sheetName val="Civil Works"/>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HPC Bill (1) 1st"/>
      <sheetName val="m"/>
      <sheetName val="Estimate"/>
      <sheetName val="1V800"/>
      <sheetName val="HEAD"/>
      <sheetName val="maya"/>
      <sheetName val="DISCOUNT"/>
      <sheetName val="VC rate"/>
      <sheetName val="labour rates"/>
      <sheetName val="I-CO"/>
      <sheetName val="Bridge Data 2005-06"/>
      <sheetName val="Sheet3"/>
      <sheetName val="comp-st(GEN)"/>
      <sheetName val="pop"/>
      <sheetName val="JAWAHAR-hyd-original"/>
      <sheetName val="CD_Data"/>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economic PM"/>
      <sheetName val="Mp-team 1"/>
      <sheetName val="PM&amp;GM"/>
      <sheetName val="AV-DI"/>
      <sheetName val="DIgate_PVC "/>
      <sheetName val="scour-DI-CI"/>
      <sheetName val="scour-pvc-hdpe-psc-bwsc"/>
      <sheetName val="mlead"/>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 val="quarry"/>
      <sheetName val="Conveyance"/>
      <sheetName val="ST-O"/>
      <sheetName val="CG -St"/>
      <sheetName val="Detailed"/>
      <sheetName val="LEAD S 10-11"/>
      <sheetName val="10"/>
      <sheetName val="banilad"/>
      <sheetName val="11"/>
      <sheetName val="6A"/>
      <sheetName val="6B"/>
      <sheetName val="5"/>
      <sheetName val="13"/>
      <sheetName val="Mactan"/>
      <sheetName val="Mandaue"/>
      <sheetName val="1"/>
      <sheetName val="14"/>
      <sheetName val="RMR "/>
      <sheetName val="R2"/>
      <sheetName val="capacity-ohsrs"/>
      <sheetName val="Legal Risk Analysis"/>
      <sheetName val="Detailed Estimate"/>
      <sheetName val="BC data"/>
      <sheetName val="Rates SSR 2008-09"/>
      <sheetName val="RAMAPPA-Out_Flow2"/>
      <sheetName val="Specification_report1"/>
      <sheetName val="Sheet1_(2)1"/>
      <sheetName val="Common_1"/>
      <sheetName val="Data_F8_BTR1"/>
      <sheetName val="Lead_statement1"/>
      <sheetName val="GF_SB_Ok_1"/>
      <sheetName val="Bitumen_trunk1"/>
      <sheetName val="R99_etc1"/>
      <sheetName val="Trunk_unpaved1"/>
      <sheetName val="G_R_P1"/>
      <sheetName val="PSC_REVISED1"/>
      <sheetName val="Class_IV_Qtr__Ele1"/>
      <sheetName val="Road_data1"/>
      <sheetName val="abs_road1"/>
      <sheetName val="Staff_Acco_1"/>
      <sheetName val="data_existing_do_not_delete1"/>
      <sheetName val="Lead_Distance1"/>
      <sheetName val="hdpe_weights1"/>
      <sheetName val="Main_sheet1"/>
      <sheetName val="PH_data1"/>
      <sheetName val="pumping_main1"/>
      <sheetName val="data-WS_&amp;_Sanitary-18-19_1"/>
      <sheetName val="_"/>
      <sheetName val="TBAL9697_-group_wise__sdpl1"/>
      <sheetName val="DATA_SHEET"/>
      <sheetName val="PVC_weights"/>
      <sheetName val="Plant_&amp;__Machinery"/>
      <sheetName val="GM&amp;PM_EST"/>
      <sheetName val="VC_rate"/>
      <sheetName val="labour_rates"/>
      <sheetName val="Cover_Page"/>
      <sheetName val="Abs_working"/>
      <sheetName val="Dist_working"/>
      <sheetName val="OFC_working"/>
      <sheetName val="House_Hold_working"/>
      <sheetName val="HHC_COMP"/>
      <sheetName val="Civil_Works"/>
      <sheetName val="SEGMENTS_"/>
      <sheetName val="Estimate "/>
      <sheetName val=" data sheet "/>
      <sheetName val="DISCHARGE"/>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sheetData sheetId="251"/>
      <sheetData sheetId="252"/>
      <sheetData sheetId="253"/>
      <sheetData sheetId="254"/>
      <sheetData sheetId="255"/>
      <sheetData sheetId="256"/>
      <sheetData sheetId="257"/>
      <sheetData sheetId="258"/>
      <sheetData sheetId="259"/>
      <sheetData sheetId="260"/>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Work_sheet"/>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Labour"/>
      <sheetName val="data existing_do not delete"/>
      <sheetName val="0000000000000"/>
      <sheetName val="Civil Works"/>
      <sheetName val="m"/>
      <sheetName val="Main sheet"/>
      <sheetName val="Abs Estimate CIVIL (2)"/>
      <sheetName val="gen"/>
      <sheetName val="Civil (2)"/>
      <sheetName val="coverpage"/>
      <sheetName val="DataInput"/>
      <sheetName val="DataInput-1"/>
      <sheetName val="Leads"/>
      <sheetName val="DI Rate Analysis"/>
      <sheetName val="Economic RisingMain  Ph-I"/>
      <sheetName val="Data rough"/>
      <sheetName val="Common "/>
      <sheetName val="PH data"/>
      <sheetName val="Nspt-smp-final-ORIGINAL"/>
      <sheetName val="v"/>
      <sheetName val="Sheet9"/>
      <sheetName val="labour coeff"/>
      <sheetName val="p&amp;m"/>
      <sheetName val="TBAL9697 -group wise  sdpl"/>
      <sheetName val="Staff Acco."/>
      <sheetName val="dBase"/>
      <sheetName val="GF Columns"/>
      <sheetName val="PS1"/>
      <sheetName val="Sheet1 (2)"/>
      <sheetName val="Data.F8.BTR"/>
      <sheetName val="labour rates"/>
      <sheetName val="Lookup"/>
      <sheetName val="Estimate "/>
      <sheetName val="Material"/>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ELE-data"/>
      <sheetName val="D&amp;W DATA 1"/>
      <sheetName val="ABS WITH PS CHAGES"/>
      <sheetName val="GRILL DATA"/>
      <sheetName val="Grill data 2"/>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20kL-design-final"/>
      <sheetName val="CPHEEO"/>
      <sheetName val="wh_data_R"/>
      <sheetName val="HS final-2"/>
      <sheetName val="Summary"/>
      <sheetName val="Iocount"/>
      <sheetName val="Mp-team 1"/>
      <sheetName val="COLUMN"/>
      <sheetName val="Data well"/>
      <sheetName val="HPC Bill (1) 1st"/>
      <sheetName val="IDOC-Bifuracation Agt. (2)"/>
      <sheetName val="IDOC-Bifuracation Agt. (3)"/>
      <sheetName val="Schedule-A"/>
      <sheetName val="Bifurcation COT"/>
      <sheetName val="Bar chart"/>
      <sheetName val="IDOC-Bifuracation Agt."/>
      <sheetName val="Bifurcation Civil-Ab Est."/>
      <sheetName val="Bifurcation Civil-Det."/>
      <sheetName val="Abs"/>
      <sheetName val="Usage"/>
      <sheetName val="General"/>
      <sheetName val="Sheet5"/>
      <sheetName val="Estimate_"/>
      <sheetName val="Plant_&amp;__Machinery"/>
      <sheetName val="abs_road"/>
      <sheetName val="labour_rates"/>
      <sheetName val="Staff_Acco_"/>
      <sheetName val="Data_F8_BTR"/>
      <sheetName val="DATA_PRG__NO_SEIG1"/>
      <sheetName val="C_C__Road1"/>
      <sheetName val="SHE-A(CC_Road)1"/>
      <sheetName val="Dis-Office,_Library1"/>
      <sheetName val="E-_DATA_1"/>
      <sheetName val="Basic_Data1"/>
      <sheetName val="Specification_report1"/>
      <sheetName val="GROUND_FLOOR1"/>
      <sheetName val="Lead_statement1"/>
      <sheetName val="GF_SB_Ok_1"/>
      <sheetName val="G_R_P1"/>
      <sheetName val="PSC_REVISED1"/>
      <sheetName val="C_page1"/>
      <sheetName val="El_Data11"/>
      <sheetName val="C__Wall1"/>
      <sheetName val="obd_data1"/>
      <sheetName val="Bridge_Data_2005-061"/>
      <sheetName val="_1"/>
      <sheetName val="Road_Detail_Est_1"/>
      <sheetName val="Road_data1"/>
      <sheetName val="data_existing_do_not_delete1"/>
      <sheetName val="Civil_SSR1"/>
      <sheetName val="WS_SSR1"/>
      <sheetName val="WS_Data1"/>
      <sheetName val="MC_-WS-Abs1"/>
      <sheetName val="MC-WS-Det_1"/>
      <sheetName val="Boys_Hos-Stilt1"/>
      <sheetName val="Boys_Hos-GF1"/>
      <sheetName val="Boys-Typ_(1_-4)1"/>
      <sheetName val="Boys-fifth_floor1"/>
      <sheetName val="Boys_Terrace_1"/>
      <sheetName val="ABS-CVL-GH_1"/>
      <sheetName val="GH-Stilt_1"/>
      <sheetName val="GH-1st_&amp;_2nd1"/>
      <sheetName val="GHl-4th_1"/>
      <sheetName val="TS-Terrace__1"/>
      <sheetName val="TS-WS_1"/>
      <sheetName val="NQ-Typical_1"/>
      <sheetName val="NQ-Terrace_1"/>
      <sheetName val="CIVL-ABS(Canteen)_1"/>
      <sheetName val="Canteen-ABS-WS_1"/>
      <sheetName val="Canteen_GF1"/>
      <sheetName val="Canteen-WS-Det__1"/>
      <sheetName val="ABS-CVL-Kitchen_&amp;_Dining1"/>
      <sheetName val="Retaining_wall1"/>
      <sheetName val="M_C_ROAD1"/>
      <sheetName val="M_C_SITE_1"/>
      <sheetName val="Abs-sump_5_0_lit_&amp;_Pump)1"/>
      <sheetName val="Sump(5_0_Lack_Litr_&amp;_Pump1"/>
      <sheetName val="EST_17-18_Final_(2)1"/>
      <sheetName val="BOQ_Est-WS_1"/>
      <sheetName val="BOQ_Est-Civil1"/>
      <sheetName val="EST_17-18_Final1"/>
      <sheetName val="Estimate_1"/>
      <sheetName val="Main_sheet1"/>
      <sheetName val="Civil_Works1"/>
      <sheetName val="Abs_Estimate_CIVIL_(2)1"/>
      <sheetName val="Civil_(2)1"/>
      <sheetName val="Plant_&amp;__Machinery1"/>
      <sheetName val="abs_road1"/>
      <sheetName val="DI_Rate_Analysis1"/>
      <sheetName val="Economic_RisingMain__Ph-I1"/>
      <sheetName val="Data_rough1"/>
      <sheetName val="Common_1"/>
      <sheetName val="labour_rates1"/>
      <sheetName val="Lead statement ss5"/>
      <sheetName val="Config"/>
      <sheetName val="Break Dw"/>
      <sheetName val="Bill-12"/>
      <sheetName val="환율"/>
      <sheetName val="Estimate"/>
      <sheetName val="Habcodes"/>
      <sheetName val="comparative"/>
      <sheetName val="lead charges"/>
      <sheetName val="zone-2"/>
      <sheetName val="co_5"/>
      <sheetName val="Dayworks Bill"/>
      <sheetName val="Bills of Quantities"/>
      <sheetName val="Elc.Stnd.Data-20-21"/>
      <sheetName val="sg-clay(d)"/>
      <sheetName val="Data-ELSR"/>
      <sheetName val="hdpe_weights"/>
      <sheetName val="PVC_weights"/>
      <sheetName val="electrical_data_4"/>
      <sheetName val="Building_Data_gst_(2)"/>
      <sheetName val="Housing_Embaded_Taxes"/>
      <sheetName val="Infra_(2)"/>
      <sheetName val="Infra_Embaded_Taxes"/>
      <sheetName val="Sump_&amp;_ST_(2)"/>
      <sheetName val="B_Datas"/>
      <sheetName val="Building_Data_gst"/>
      <sheetName val="Sewer_Lines"/>
      <sheetName val="data-HDPE_&amp;_PVC_pipes_(2)"/>
      <sheetName val="Electrical_(2)"/>
      <sheetName val="Tax_statement"/>
      <sheetName val="MH-est_(2)"/>
      <sheetName val="Water_Supply"/>
      <sheetName val="Building_Data"/>
      <sheetName val="Sump_&amp;_ST"/>
      <sheetName val="data-HDPE_&amp;_PVC_pipes"/>
      <sheetName val="RC-Bore_wells-1"/>
      <sheetName val="RC-Bore_wells-3"/>
      <sheetName val="RC-Bore_wells-2"/>
      <sheetName val="drains_Data"/>
      <sheetName val="CC_Roads_Data"/>
      <sheetName val="Ele__DATA"/>
      <sheetName val="Lead-_16-17"/>
      <sheetName val="PH_data-16-17"/>
      <sheetName val="CI_Spe_"/>
      <sheetName val="BOQ+_final"/>
      <sheetName val="D_pochampally"/>
      <sheetName val="fire_fighting"/>
      <sheetName val="PH_data1"/>
      <sheetName val="Sheet1_(2)"/>
      <sheetName val="labour_coeff"/>
      <sheetName val="TBAL9697_-group_wise__sdpl"/>
      <sheetName val="GF_Columns"/>
      <sheetName val="final_abstract"/>
      <sheetName val="HS_final-2"/>
      <sheetName val="Mp-team_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ow r="328">
          <cell r="H328">
            <v>1076176</v>
          </cell>
        </row>
      </sheetData>
      <sheetData sheetId="424"/>
      <sheetData sheetId="425"/>
      <sheetData sheetId="426"/>
      <sheetData sheetId="427"/>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sheetData sheetId="486"/>
      <sheetData sheetId="487"/>
      <sheetData sheetId="488"/>
      <sheetData sheetId="489"/>
      <sheetData sheetId="490"/>
      <sheetData sheetId="491"/>
      <sheetData sheetId="492"/>
      <sheetData sheetId="493"/>
      <sheetData sheetId="494"/>
      <sheetData sheetId="495"/>
      <sheetData sheetId="496"/>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Relig-place"/>
      <sheetName val="Material"/>
      <sheetName val="Suppl-data"/>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 val="RateAnalysi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PH data"/>
      <sheetName val="coverpage"/>
      <sheetName val="RMR"/>
      <sheetName val="BTR (2)"/>
      <sheetName val="0000000000000"/>
      <sheetName val="Civil Boq"/>
      <sheetName val="Civil AB "/>
      <sheetName val="WS- AB "/>
      <sheetName val="Com-wall Detail AB"/>
      <sheetName val="CC Raad-AB "/>
      <sheetName val="Sheet4"/>
      <sheetName val="Conveyance 2022-23"/>
      <sheetName val="Civil SoR 2022-23"/>
      <sheetName val="WS SoR 2022-23"/>
      <sheetName val="Input "/>
      <sheetName val="Joinery"/>
      <sheetName val="LEAD 2022-23"/>
      <sheetName val="C-data  2022-23"/>
      <sheetName val="Joinery 2022-23"/>
      <sheetName val="WS Data 22-23"/>
      <sheetName val="Cover "/>
      <sheetName val="Check list"/>
      <sheetName val="Gen- AB"/>
      <sheetName val="Sump Details-AB "/>
      <sheetName val="Septic tank detail - AB  "/>
      <sheetName val="Ele- AB"/>
      <sheetName val="Detail Civil "/>
      <sheetName val="Sheet7"/>
      <sheetName val="Sheet8"/>
      <sheetName val="Detail CC Road "/>
      <sheetName val="Sheet5"/>
      <sheetName val="Sheet3"/>
      <sheetName val="Sheet6"/>
      <sheetName val="p&amp;m"/>
      <sheetName val="banilad"/>
      <sheetName val="Mactan"/>
      <sheetName val="Mandau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Bridge Data 2005-06"/>
      <sheetName val="v"/>
      <sheetName val="LEADS"/>
      <sheetName val="Plant &amp;  Machinery"/>
      <sheetName val="Material"/>
      <sheetName val="DATA-BASE"/>
      <sheetName val="DATA-ABSTRACT"/>
      <sheetName val="Bitumen trunk"/>
      <sheetName val="Feeder"/>
      <sheetName val="R99 etc"/>
      <sheetName val="Trunk unpaved"/>
      <sheetName val="SSR 2014-15 Rates"/>
      <sheetName val="Lead statement"/>
      <sheetName val="C-data"/>
      <sheetName val="DATA_PRG"/>
      <sheetName val="Lead statement ss5"/>
      <sheetName val="dBase"/>
      <sheetName val="Data-ELSR"/>
      <sheetName val="Mortars"/>
      <sheetName val=" Data -Valves"/>
      <sheetName val="Staff Acco."/>
      <sheetName val="Work_sheet"/>
      <sheetName val="inWords"/>
      <sheetName val="CPI"/>
      <sheetName val="WPI C"/>
      <sheetName val="WPI all"/>
      <sheetName val="WPI HM"/>
      <sheetName val="WPI S"/>
      <sheetName val="Datas"/>
      <sheetName val="Data.F8.BTR"/>
      <sheetName val="maya"/>
      <sheetName val="General"/>
      <sheetName val="PUMP_DATA"/>
      <sheetName val="Relig-place"/>
      <sheetName val="factors"/>
      <sheetName val="Main sheet"/>
      <sheetName val="HDPE-pipe-rates"/>
      <sheetName val="pvc-pipe-rates"/>
      <sheetName val="sg-clay(d)"/>
      <sheetName val="Intro."/>
      <sheetName val="ABS.C.D."/>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m"/>
      <sheetName val="Convey"/>
      <sheetName val="m1"/>
      <sheetName val="0000000000000"/>
      <sheetName val="r"/>
      <sheetName val="Cover"/>
      <sheetName val="Sheet1 (2)"/>
      <sheetName val="abst"/>
      <sheetName val="design"/>
      <sheetName val="BWSCPlt"/>
      <sheetName val="CI"/>
      <sheetName val="G.R.P"/>
      <sheetName val="PSC REVISED"/>
      <sheetName val="1V800"/>
      <sheetName val="data-WS &amp; Sanitary-17-18."/>
      <sheetName val="PH data"/>
      <sheetName val="MRMECADAMoad data"/>
      <sheetName val="Masonry"/>
      <sheetName val="l"/>
      <sheetName val="BTR"/>
      <sheetName val="GROUND FLOOR"/>
      <sheetName val="Levels"/>
      <sheetName val="MASTER_RATE ANALYSIS"/>
      <sheetName val="GenAbst"/>
      <sheetName val="Basicrates"/>
      <sheetName val="Pier Design(with offset)"/>
      <sheetName val="QtyUGSump"/>
      <sheetName val="TempAbs"/>
      <sheetName val="Check List"/>
      <sheetName val="Recovery"/>
      <sheetName val="INPUT-DATA"/>
      <sheetName val="FACE"/>
      <sheetName val="CC Road"/>
      <sheetName val="Census_of_India_2001"/>
      <sheetName val="cap-cwr_top"/>
      <sheetName val="compr_sta_2"/>
      <sheetName val="compr_sta_3"/>
      <sheetName val="design "/>
      <sheetName val="disinfec"/>
      <sheetName val="duti_desi"/>
      <sheetName val="pop_"/>
      <sheetName val="pum_hours"/>
      <sheetName val="risin_Ips_3"/>
      <sheetName val="risin_mps_2"/>
      <sheetName val="risin_sourc-1"/>
      <sheetName val="velo_1"/>
      <sheetName val="water_dem"/>
      <sheetName val="lead-st"/>
      <sheetName val="rdamdata"/>
      <sheetName val="Designs"/>
      <sheetName val="HYDRAULICS"/>
      <sheetName val="Road Detail Est."/>
      <sheetName val="WTP-Pr"/>
      <sheetName val="BALAN1"/>
      <sheetName val="Abs"/>
      <sheetName val="data existing_do not delete"/>
      <sheetName val="(4)F-81 Exp.side"/>
      <sheetName val="CONNECT"/>
      <sheetName val="1-Pop Proj"/>
      <sheetName val="FIRST"/>
      <sheetName val="Ene"/>
      <sheetName val="CODE BOOK REFERENCE"/>
      <sheetName val="Eg-2"/>
      <sheetName val="Eg-3"/>
      <sheetName val="Sheet11"/>
      <sheetName val="NEW "/>
      <sheetName val="slab"/>
      <sheetName val="LABOUR RATE"/>
      <sheetName val="Material Rate"/>
      <sheetName val="Flanged Beams"/>
      <sheetName val="Rectangular Beam"/>
      <sheetName val="DETAILED"/>
      <sheetName val="DREV"/>
      <sheetName val="CREV"/>
      <sheetName val="DESBASTE"/>
      <sheetName val="tab1&amp;2"/>
      <sheetName val="Consumption"/>
      <sheetName val="basdat"/>
      <sheetName val="Sheet3-1"/>
      <sheetName val="Bed Class"/>
      <sheetName val="CPIPE"/>
      <sheetName val="CPIPE2"/>
      <sheetName val="Cs"/>
      <sheetName val="DVALUE"/>
      <sheetName val="THK"/>
      <sheetName val="stone"/>
      <sheetName val="index"/>
      <sheetName val="Bill-12"/>
      <sheetName val="01"/>
      <sheetName val="THIS Road Data"/>
      <sheetName val="detls"/>
      <sheetName val="sup dat"/>
      <sheetName val="Sheet1_(2)"/>
      <sheetName val="GROUND_FLOOR"/>
      <sheetName val="labour_coeff"/>
      <sheetName val="Road_Detail_Est_"/>
      <sheetName val="THIS_Road_Data"/>
      <sheetName val="G_R_P"/>
      <sheetName val="PSC_REVISED"/>
      <sheetName val="General_1"/>
      <sheetName val="Common_1"/>
      <sheetName val="GA_1"/>
      <sheetName val="abs_road1"/>
      <sheetName val="Road_data1"/>
      <sheetName val="Plant_&amp;__Machinery1"/>
      <sheetName val="Bitumen_trunk1"/>
      <sheetName val="R99_etc1"/>
      <sheetName val="Trunk_unpaved1"/>
      <sheetName val="SSR_2014-15_Rates1"/>
      <sheetName val="Lead_statement1"/>
      <sheetName val="Staff_Acco_1"/>
      <sheetName val="Bridge_Data_2005-061"/>
      <sheetName val="Lead_statement_ss51"/>
      <sheetName val="_Data_-Valves1"/>
      <sheetName val="WPI_C1"/>
      <sheetName val="WPI_all1"/>
      <sheetName val="WPI_HM1"/>
      <sheetName val="WPI_S1"/>
      <sheetName val="Main_sheet1"/>
      <sheetName val="Data_F8_BTR1"/>
      <sheetName val="Sheet1_(2)1"/>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oq"/>
      <sheetName val="banilad"/>
      <sheetName val="t_prsr"/>
      <sheetName val="Mactan"/>
      <sheetName val="Mandaue"/>
      <sheetName val="id"/>
      <sheetName val="D2_CO"/>
      <sheetName val="Z1_DATA"/>
      <sheetName val="MHNO_LEV"/>
      <sheetName val="Intro_1"/>
      <sheetName val="WPI_CM"/>
      <sheetName val="Elc_Stnd_Data-18-19-final__(2)"/>
      <sheetName val="data-WS_&amp;_Sanitary-17-18_"/>
      <sheetName val="ABS_C_D_"/>
      <sheetName val="PH_data"/>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refreshError="1"/>
      <sheetData sheetId="90" refreshError="1"/>
      <sheetData sheetId="91" refreshError="1"/>
      <sheetData sheetId="92" refreshError="1"/>
      <sheetData sheetId="93" refreshError="1"/>
      <sheetData sheetId="94"/>
      <sheetData sheetId="95"/>
      <sheetData sheetId="96"/>
      <sheetData sheetId="97"/>
      <sheetData sheetId="98" refreshError="1"/>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Rates"/>
      <sheetName val="Road data"/>
      <sheetName val="Common "/>
      <sheetName val="Data-ELSR"/>
      <sheetName val="Mortars"/>
      <sheetName val="data-WC"/>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BALAN1"/>
      <sheetName val="ABS"/>
      <sheetName val="Data.F8.BTR"/>
      <sheetName val="mlead"/>
      <sheetName val="abs road"/>
      <sheetName val="SUMP1420KL@HW"/>
      <sheetName val="Sheet2"/>
      <sheetName val="Main sheet"/>
      <sheetName val="Quotes"/>
      <sheetName val="work_sheet"/>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sand"/>
      <sheetName val="stone"/>
      <sheetName val="index"/>
      <sheetName val="Boq"/>
      <sheetName val="Levels"/>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 val="R_Det"/>
      <sheetName val="habcodes"/>
      <sheetName val="wh_data"/>
      <sheetName val="CPHEEO"/>
      <sheetName val="wh_data_R"/>
      <sheetName val="Sheet1 (2)"/>
      <sheetName val="DISCOUNT"/>
      <sheetName val="Road Detail Est."/>
      <sheetName val=" Data -Valves"/>
      <sheetName val="04REL"/>
      <sheetName val="Format-A (B)"/>
      <sheetName val="Format-A"/>
      <sheetName val="Format-A (HQ)"/>
      <sheetName val="Sheet2 (2)"/>
      <sheetName val="Format-A (S)"/>
      <sheetName val="PH data"/>
      <sheetName val="(4)F-81 Exp.side"/>
      <sheetName val="cap-cwr_top"/>
      <sheetName val="compr_sta_2"/>
      <sheetName val="compr_sta_3"/>
      <sheetName val="design "/>
      <sheetName val="disinfec"/>
      <sheetName val="duti_desi"/>
      <sheetName val="pop_"/>
      <sheetName val="pum_hours"/>
      <sheetName val="risin_Ips_3"/>
      <sheetName val="risin_mps_2"/>
      <sheetName val="risin_sourc-1"/>
      <sheetName val="velo_1"/>
      <sheetName val="water_dem"/>
      <sheetName val="FACE"/>
      <sheetName val="CC Road"/>
      <sheetName val="Census_of_India_2001"/>
      <sheetName val="rate analysis "/>
      <sheetName val="INPUT-DATA"/>
      <sheetName val="Pier Design(with offset)"/>
      <sheetName val="Relig-place"/>
      <sheetName val="Check List"/>
      <sheetName val="Recovery"/>
      <sheetName val="HYDRAULICS"/>
      <sheetName val="Designs"/>
      <sheetName val="DataInput"/>
      <sheetName val="DataInput-1"/>
      <sheetName val="DI Rate Analysis"/>
      <sheetName val="Economic RisingMain  Ph-I"/>
      <sheetName val="1-Pop Proj"/>
      <sheetName val="Sheet3-1"/>
      <sheetName val="LIST"/>
      <sheetName val="Area Sheet NO 1"/>
      <sheetName val="N- Ward Codes"/>
      <sheetName val="STAMT"/>
      <sheetName val="data existing_do not delete"/>
      <sheetName val="CONNECT"/>
      <sheetName val="WTP-Pr"/>
      <sheetName val="EDWise"/>
      <sheetName val="slab"/>
      <sheetName val="DREV"/>
      <sheetName val="CREV"/>
      <sheetName val="Sheet9"/>
      <sheetName val="LLEGADA"/>
      <sheetName val="app2"/>
      <sheetName val="HDPE-pipe-rates"/>
      <sheetName val="pvc-pipe-rates"/>
      <sheetName val="Gen Info"/>
      <sheetName val="DATA-2005-06"/>
      <sheetName val="Process"/>
      <sheetName val="Design"/>
      <sheetName val="data_sein"/>
      <sheetName val="Sanction dump"/>
      <sheetName val="0000000000000"/>
      <sheetName val="Datas"/>
      <sheetName val="SubAnlysis"/>
      <sheetName val="SubAnalysis"/>
      <sheetName val="Fee Rate Summary"/>
      <sheetName val="civil-works"/>
      <sheetName val="Sketch"/>
      <sheetName val="civ data"/>
      <sheetName val="PROCTOR"/>
      <sheetName val="CDdata_(2)7"/>
      <sheetName val="cwaydata_(2)7"/>
      <sheetName val="CDdata_(3)7"/>
      <sheetName val="Lead_statement_ss55"/>
      <sheetName val="Road_data1"/>
      <sheetName val="Common_1"/>
      <sheetName val="Lead_statement1"/>
      <sheetName val="CD_works1"/>
      <sheetName val="Main_sheet"/>
      <sheetName val="1__Add"/>
      <sheetName val="2__Fill"/>
      <sheetName val="3__Split"/>
      <sheetName val="4__Transpose"/>
      <sheetName val="5__Sort_&amp;_filter"/>
      <sheetName val="6__Tables"/>
      <sheetName val="7__Drop-downs"/>
      <sheetName val="8__Analyze"/>
      <sheetName val="9__Charts"/>
      <sheetName val="10__PivotTables"/>
      <sheetName val="Learn_more"/>
      <sheetName val="Cover_Page"/>
      <sheetName val="Sp__Rep_"/>
      <sheetName val="Sp_Rep_2"/>
      <sheetName val="CC_est_3_00_lakhs"/>
      <sheetName val="Drain_est"/>
      <sheetName val="Input_Sheet_3_00_L"/>
      <sheetName val="Sp__Rep__(wrk_dne)"/>
      <sheetName val="CC_est_80+20_(work_done)"/>
      <sheetName val="CC_est_80+20"/>
      <sheetName val="Input_Sheet_80+20"/>
      <sheetName val="comp_report"/>
      <sheetName val="CC_Road_data"/>
      <sheetName val="Drain_DATA"/>
      <sheetName val="Sp__Rep__(2)"/>
      <sheetName val="Work_done"/>
      <sheetName val="New_lead2"/>
      <sheetName val="Base_Course_"/>
      <sheetName val="Data_F8_BTR"/>
      <sheetName val="final_abstract"/>
      <sheetName val="Plant_&amp;__Machinery"/>
      <sheetName val="MRoad_data"/>
      <sheetName val="abs_road"/>
      <sheetName val="Deck_Slab"/>
      <sheetName val="SSR_2014-15_Rates"/>
      <sheetName val="ONLINE_DUMP"/>
      <sheetName val="Detailed_Estimate"/>
      <sheetName val="MS_Rates"/>
      <sheetName val="C_D_Abs_Est_"/>
      <sheetName val="Nspt-smp-final-ORIGINAL"/>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ow r="1">
          <cell r="B1">
            <v>0</v>
          </cell>
        </row>
      </sheetData>
      <sheetData sheetId="35">
        <row r="1">
          <cell r="B1">
            <v>0</v>
          </cell>
        </row>
      </sheetData>
      <sheetData sheetId="36">
        <row r="1">
          <cell r="B1">
            <v>0</v>
          </cell>
        </row>
      </sheetData>
      <sheetData sheetId="37">
        <row r="1">
          <cell r="B1">
            <v>0</v>
          </cell>
        </row>
      </sheetData>
      <sheetData sheetId="38">
        <row r="1">
          <cell r="B1">
            <v>0</v>
          </cell>
        </row>
      </sheetData>
      <sheetData sheetId="39">
        <row r="1">
          <cell r="B1">
            <v>0</v>
          </cell>
        </row>
      </sheetData>
      <sheetData sheetId="40">
        <row r="1">
          <cell r="B1">
            <v>0</v>
          </cell>
        </row>
      </sheetData>
      <sheetData sheetId="41">
        <row r="1">
          <cell r="B1">
            <v>0</v>
          </cell>
        </row>
      </sheetData>
      <sheetData sheetId="42"/>
      <sheetData sheetId="43">
        <row r="1">
          <cell r="B1">
            <v>0</v>
          </cell>
        </row>
      </sheetData>
      <sheetData sheetId="44">
        <row r="1">
          <cell r="B1">
            <v>0</v>
          </cell>
        </row>
      </sheetData>
      <sheetData sheetId="45"/>
      <sheetData sheetId="46">
        <row r="1">
          <cell r="B1">
            <v>0</v>
          </cell>
        </row>
      </sheetData>
      <sheetData sheetId="47">
        <row r="1">
          <cell r="B1">
            <v>0</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GF I-BEAM.F"/>
      <sheetName val="labour coeff"/>
      <sheetName val="DATA-BASE"/>
      <sheetName val="DATA-ABSTRACT"/>
      <sheetName val="Data"/>
    </sheetNames>
    <sheetDataSet>
      <sheetData sheetId="0"/>
      <sheetData sheetId="1" refreshError="1"/>
      <sheetData sheetId="2" refreshError="1"/>
      <sheetData sheetId="3" refreshError="1"/>
      <sheetData sheetId="4"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 val="MRATES"/>
      <sheetName val="DataInput"/>
      <sheetName val="DataInput-1"/>
      <sheetName val="DI Rate Analysis"/>
      <sheetName val="Economic RisingMain  Ph-I"/>
      <sheetName val="Labour"/>
      <sheetName val="Material"/>
      <sheetName val="maya"/>
      <sheetName val="Fill this out first..."/>
      <sheetName val="DATA-2005-06"/>
      <sheetName val="Road data"/>
      <sheetName val="mlead"/>
      <sheetName val="RMR"/>
      <sheetName val="Abs"/>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Sheet5"/>
      <sheetName val="Lead statement ss5"/>
      <sheetName val="Bridge Data 2005-06"/>
      <sheetName val="Usage"/>
      <sheetName val="General"/>
      <sheetName val="data existing_do not delete"/>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rdamdata"/>
      <sheetName val="Levels"/>
      <sheetName val="Design of two-way slab"/>
      <sheetName val="STAMT"/>
      <sheetName val="HYDRAULICS"/>
      <sheetName val="(4)F-81 Exp.side"/>
      <sheetName val="Relig-place"/>
      <sheetName val="Main sheet"/>
      <sheetName val="rate analysis "/>
      <sheetName val="Pier Design(with offset)"/>
      <sheetName val="Data-ELSR"/>
      <sheetName val="Mortars"/>
      <sheetName val=" Data -Valves"/>
      <sheetName val="Sheet3-1"/>
      <sheetName val="PH data"/>
      <sheetName val="FIRST"/>
      <sheetName val="Ene"/>
      <sheetName val="CODE BOOK REFERENCE"/>
      <sheetName val="Eg-2"/>
      <sheetName val="Eg-3"/>
      <sheetName val="Sheet11"/>
      <sheetName val="DataInput"/>
      <sheetName val="DataInput-1"/>
      <sheetName val="DI Rate Analysis"/>
      <sheetName val="Economic RisingMain  Ph-I"/>
      <sheetName val="FACE"/>
      <sheetName val="Check List"/>
      <sheetName val="Recovery"/>
      <sheetName val="INPUT-DATA"/>
      <sheetName val="Road Detail Est."/>
      <sheetName val="Census_of_India_2001"/>
      <sheetName val="lead-st"/>
      <sheetName val="cap-cwr_top"/>
      <sheetName val="compr_sta_2"/>
      <sheetName val="compr_sta_3"/>
      <sheetName val="design "/>
      <sheetName val="disinfec"/>
      <sheetName val="duti_desi"/>
      <sheetName val="pop_"/>
      <sheetName val="pum_hours"/>
      <sheetName val="risin_Ips_3"/>
      <sheetName val="risin_mps_2"/>
      <sheetName val="risin_sourc-1"/>
      <sheetName val="velo_1"/>
      <sheetName val="water_dem"/>
      <sheetName val="CC Road"/>
      <sheetName val="Designs"/>
      <sheetName val="Rates2"/>
      <sheetName val="ELE "/>
      <sheetName val="N- Ward Codes"/>
      <sheetName val="New33KVSS_E3"/>
      <sheetName val="Prop aug of Ex 33KVSS_E3a"/>
      <sheetName val="OverviewBarmer"/>
      <sheetName val="LLEGADA"/>
      <sheetName val="Scheme Area Details_Block__ C2"/>
      <sheetName val="Detailed"/>
      <sheetName val="JACKWELL"/>
      <sheetName val="tab1&amp;2"/>
      <sheetName val="Nspt-smp-final-ORIGINAL"/>
      <sheetName val="PumpHouse1_50X1_20"/>
      <sheetName val="PumpHouse1_20X0_90"/>
      <sheetName val="PumpHouse_0_90X0_90"/>
      <sheetName val="Specification_report"/>
      <sheetName val="PumpHouse1_50X1_201"/>
      <sheetName val="PumpHouse1_20X0_901"/>
      <sheetName val="PumpHouse_0_90X0_901"/>
      <sheetName val="Specification_report1"/>
      <sheetName val="C.D.Data (Morth)"/>
      <sheetName val="Rd.Det.Est"/>
      <sheetName val="Rd.Data"/>
      <sheetName val="wh_data_R"/>
      <sheetName val="GF_SB_Ok_"/>
      <sheetName val="labour_coeff"/>
      <sheetName val="FF_WRK"/>
      <sheetName val="Plant_&amp;__Machinery"/>
      <sheetName val="Road_data"/>
      <sheetName val="final_abstract"/>
      <sheetName val="Common_"/>
      <sheetName val="Lead_statement"/>
      <sheetName val="PUMP_DATA"/>
      <sheetName val="sch"/>
      <sheetName val="t_prsr"/>
      <sheetName val="BWSCPlt"/>
      <sheetName val="CI"/>
      <sheetName val="G.R.P"/>
      <sheetName val="id"/>
      <sheetName val="PSC REVISED"/>
      <sheetName val="Staff Acco."/>
      <sheetName val="TBAL9697 -group wise  sdpl"/>
      <sheetName val="p&amp;m"/>
      <sheetName val="Sorted"/>
      <sheetName val="Work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maya"/>
      <sheetName val="pvc_basic"/>
      <sheetName val="leads"/>
      <sheetName val="p&amp;m"/>
      <sheetName val="labour coeff"/>
      <sheetName val="GF SB Ok "/>
      <sheetName val="Sheet3"/>
      <sheetName val="DATA_PRG"/>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Plant &amp;  Machinery"/>
      <sheetName val="Sheet2"/>
      <sheetName val="Material"/>
      <sheetName val="pvc_basic"/>
      <sheetName val="GF SB Ok "/>
      <sheetName val="p&amp;m"/>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Data rough"/>
      <sheetName val="rdamdata"/>
      <sheetName val="lead-st"/>
      <sheetName val="t_prsr"/>
      <sheetName val="id"/>
      <sheetName val="wh"/>
      <sheetName val="DataInput"/>
      <sheetName val="DataInput-1"/>
      <sheetName val="DI Rate Analysis"/>
      <sheetName val="Economic RisingMain  Ph-I"/>
      <sheetName val="Data.F8.BTR"/>
      <sheetName val="Plant &amp;  Machinery"/>
      <sheetName val="Labour"/>
      <sheetName val="Material"/>
      <sheetName val="pvc_basic"/>
      <sheetName val="SUMP1420KL@HW"/>
      <sheetName val="GF SB Ok "/>
      <sheetName val="DATA_PRG"/>
      <sheetName val="C-data"/>
      <sheetName val="Common "/>
      <sheetName val="boredetails"/>
      <sheetName val="DATA-BASE"/>
      <sheetName val="segments-details"/>
      <sheetName val="int-Dia-hdpe"/>
      <sheetName val="habs-list"/>
      <sheetName val="detls"/>
      <sheetName val="DATA-ABSTRACT"/>
      <sheetName val="Di_gate-HDPE"/>
      <sheetName val="sand"/>
      <sheetName val="stone"/>
      <sheetName val="Sheet9"/>
      <sheetName val="WATER-HAMMER"/>
      <sheetName val="m"/>
      <sheetName val="PUMP_DATA"/>
      <sheetName val="int-Dia"/>
      <sheetName val="nodes"/>
      <sheetName val="BWSCPlt"/>
      <sheetName val="G.R.P"/>
      <sheetName val="PSC REVISED"/>
      <sheetName val="BM-HOOP"/>
      <sheetName val="census91"/>
      <sheetName val="hdpe_basic"/>
      <sheetName val="SSR 2014-15 Rates"/>
      <sheetName val="Lead statement"/>
      <sheetName val="FF WRK"/>
      <sheetName val="Works"/>
      <sheetName val="RMR"/>
      <sheetName val="General"/>
      <sheetName val="Estimate "/>
      <sheetName val="RAFT"/>
      <sheetName val="3405-2014"/>
      <sheetName val="Watersoft (2)"/>
      <sheetName val="water-hammar-strenght"/>
      <sheetName val="AV-HDPE"/>
      <sheetName val="Lead"/>
      <sheetName val="Lead statement ss5"/>
      <sheetName val="Habcodes"/>
      <sheetName val="p&amp;m"/>
      <sheetName val="Basicdata-f"/>
      <sheetName val="Scour-f"/>
      <sheetName val="ABS"/>
      <sheetName val="Main sheet"/>
      <sheetName val="Revised rates(SSR 2015-16)"/>
      <sheetName val="Sump_cal"/>
      <sheetName val="11.Habitations"/>
      <sheetName val="wh_data_R"/>
      <sheetName val="CPHEEO"/>
      <sheetName val="SEGMENTS-nodes"/>
      <sheetName val="wh_data"/>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data existing_do not delete"/>
      <sheetName val="Wall W3"/>
      <sheetName val="final abstract"/>
      <sheetName val="Cover"/>
      <sheetName val="JAWAHAR-hyd-original"/>
      <sheetName val="Work_sheet"/>
      <sheetName val="PRECAST lightconc-II"/>
      <sheetName val="1V800"/>
      <sheetName val="Levels"/>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GM&amp;PM EST- final "/>
      <sheetName val="r"/>
      <sheetName val="HS final-2"/>
      <sheetName val="int-dia-pvc"/>
      <sheetName val="_5wgdhabfinal00_01"/>
      <sheetName val="Nspt-smp-final-ORIGINAL"/>
      <sheetName val="Comp OHSR EST-1"/>
      <sheetName val="Abstract"/>
      <sheetName val="Comp HDPE"/>
      <sheetName val="Comp OFC"/>
      <sheetName val="Comp HH"/>
      <sheetName val="Rate Calc-1"/>
      <sheetName val="OHSR-1 RC EST"/>
      <sheetName val="SSR 17-18"/>
      <sheetName val="SPC"/>
      <sheetName val="Pipe line"/>
      <sheetName val="DATA SHEET (6)"/>
      <sheetName val="Lead ST (3)"/>
      <sheetName val="DATA SHEET (7)"/>
      <sheetName val="Intro"/>
      <sheetName val="dlvoid"/>
      <sheetName val="직매22kv"/>
      <sheetName val="Data-2011-12"/>
      <sheetName val="clvrt_data"/>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REL"/>
      <sheetName val="Iocount"/>
      <sheetName val="m1"/>
      <sheetName val="labour rates"/>
      <sheetName val="ewst"/>
      <sheetName val="FORM7"/>
      <sheetName val="I-CO"/>
      <sheetName val="leads-c"/>
      <sheetName val=" data sheet "/>
      <sheetName val="pvc-pipe-rates"/>
      <sheetName val="coverpage"/>
      <sheetName val="Road data"/>
      <sheetName val="DISCOUNT"/>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other rates"/>
      <sheetName val="Qty"/>
      <sheetName val="MRoad data"/>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 val="Compound wall  Ok"/>
      <sheetName val="Footings"/>
      <sheetName val="BTR"/>
      <sheetName val="Line"/>
      <sheetName val="Lead  RATES"/>
      <sheetName val="Labour Charges"/>
      <sheetName val="SEGMENTS"/>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TOP SLAB-beams"/>
      <sheetName val="labour &amp; Centering"/>
      <sheetName val="C.D.Abs.Est."/>
      <sheetName val="Buildings"/>
      <sheetName val="Irrigation"/>
      <sheetName val="Hire"/>
      <sheetName val="Conveyance"/>
      <sheetName val="MRates R "/>
      <sheetName val="lead charges"/>
      <sheetName val="BW_x0000_¦h_x0004__x001b_"/>
      <sheetName val=""/>
      <sheetName val="R2"/>
      <sheetName val="Specification"/>
      <sheetName val="GM&amp;PM WE1 EST"/>
      <sheetName val="AV_GRP ms bwsc"/>
      <sheetName val="airvalve-AC PN 1.60"/>
      <sheetName val="Soft-sluice-AC,GRP PN 1.6"/>
      <sheetName val="soft-sluice-BWSC-MS"/>
      <sheetName val="DI sluice valve"/>
      <sheetName val="TEO Valve"/>
      <sheetName val="Marteru"/>
      <sheetName val="DsnConcept"/>
      <sheetName val="list"/>
      <sheetName val="WORK TABLE"/>
      <sheetName val="PH data"/>
      <sheetName val="SCHEDULE"/>
      <sheetName val="Database"/>
      <sheetName val="schedule nos"/>
      <sheetName val="BW"/>
      <sheetName val="Tees"/>
      <sheetName val="Hystmnt_(2)3"/>
      <sheetName val="Global_factors2"/>
      <sheetName val="Revised_rates(SSR_2014-15)2"/>
      <sheetName val="ew_OG2"/>
      <sheetName val="MS_data2"/>
      <sheetName val="MS_2"/>
      <sheetName val="DI_Weights2"/>
      <sheetName val="Wt_of_HDPE2"/>
      <sheetName val="hdpe_weights2"/>
      <sheetName val="PVC_weights2"/>
      <sheetName val="PSC_-pv2"/>
      <sheetName val="GAJWEL_SEC_EST2"/>
      <sheetName val="Specification_report2"/>
      <sheetName val="DI_Rate_Analysis2"/>
      <sheetName val="Economic_RisingMain__Ph-I2"/>
      <sheetName val="Data_rough1"/>
      <sheetName val="Data_F8_BTR1"/>
      <sheetName val="Plant_&amp;__Machinery1"/>
      <sheetName val="GF_SB_Ok_1"/>
      <sheetName val="SSR_2014-15_Rates1"/>
      <sheetName val="Lead_statement1"/>
      <sheetName val="FF_WRK1"/>
      <sheetName val="Estimate_1"/>
      <sheetName val="Common_1"/>
      <sheetName val="G_R_P1"/>
      <sheetName val="PSC_REVISED1"/>
      <sheetName val="Watersoft_(2)1"/>
      <sheetName val="Lead_statement_ss51"/>
      <sheetName val="Main_sheet1"/>
      <sheetName val="Revised_rates(SSR_2015-16)1"/>
      <sheetName val="11_Habitations1"/>
      <sheetName val="Staff_Acco_1"/>
      <sheetName val="Sheet1_(2)1"/>
      <sheetName val="wt_of_CID_joint1"/>
      <sheetName val="AC_DAta1"/>
      <sheetName val="Pipe_Pilne_MAch1"/>
      <sheetName val="Indurhty_2016-171"/>
      <sheetName val="final_abstract1"/>
      <sheetName val="data_existing_do_not_delete1"/>
      <sheetName val="Wall_W31"/>
      <sheetName val="Design_of_two-way_slab"/>
      <sheetName val="Data_Road"/>
      <sheetName val="HS_final-2"/>
      <sheetName val="Comp_OHSR_EST-1"/>
      <sheetName val="Comp_HDPE"/>
      <sheetName val="Comp_OFC"/>
      <sheetName val="Comp_HH"/>
      <sheetName val="Rate_Calc-1"/>
      <sheetName val="OHSR-1_RC_EST"/>
      <sheetName val="SSR_17-18"/>
      <sheetName val="GM&amp;PM_EST-_final_"/>
      <sheetName val="Pipe_line"/>
      <sheetName val="DATA_SHEET_(6)"/>
      <sheetName val="Lead_ST_(3)"/>
      <sheetName val="DATA_SHEET_(7)"/>
      <sheetName val="labour_rates"/>
      <sheetName val="_data_sheet_"/>
      <sheetName val="Sector_Estimate___Mylapur"/>
      <sheetName val="Road_data"/>
      <sheetName val="PRECAST_lightconc-II"/>
      <sheetName val="Bridge_Data_2005-06"/>
      <sheetName val="lable_I"/>
      <sheetName val="CD_Data"/>
      <sheetName val="LEAD_(2)"/>
      <sheetName val="economic_PM"/>
      <sheetName val="DI_gate-DI"/>
      <sheetName val="DIgate_PVC_"/>
      <sheetName val="INPUT_SHEET"/>
      <sheetName val="Bitumen_trunk"/>
      <sheetName val="R99_etc"/>
      <sheetName val="Trunk_unpaved"/>
      <sheetName val="pumping_main"/>
      <sheetName val="LABOUR_RATE"/>
      <sheetName val="Material_Rate"/>
      <sheetName val="ITB_COST"/>
      <sheetName val="sup_dat"/>
      <sheetName val="General_Abs"/>
      <sheetName val="MRoad_data"/>
      <sheetName val="K_AV-HDPE"/>
      <sheetName val="DI-AV-HDPE-_Final_"/>
      <sheetName val="DI-_Final"/>
      <sheetName val="DI_SV_on_DI-final_"/>
      <sheetName val="DI_Sluice_HDPE"/>
      <sheetName val="HDPE-Final_"/>
      <sheetName val="SLAB__DATA"/>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refreshError="1"/>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refreshError="1"/>
      <sheetData sheetId="426"/>
      <sheetData sheetId="427"/>
      <sheetData sheetId="428"/>
      <sheetData sheetId="429"/>
      <sheetData sheetId="430"/>
      <sheetData sheetId="431"/>
      <sheetData sheetId="432"/>
      <sheetData sheetId="433"/>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Bridge Data 2005-06"/>
      <sheetName val="Plant &amp;  Machinery"/>
      <sheetName val="sup dat"/>
      <sheetName val="Common "/>
      <sheetName val="Nspt-smp-final-ORIGINAL"/>
      <sheetName val="Work_sheet"/>
      <sheetName val="Sheet1 (2)"/>
      <sheetName val="GN-ST-10"/>
      <sheetName val="Class IV Qtr. Ele"/>
      <sheetName val="data existing_do not delete"/>
      <sheetName val="habs-list"/>
      <sheetName val="nodes"/>
      <sheetName val="other rates"/>
      <sheetName val="Sheet2"/>
      <sheetName val="in Put sheet"/>
      <sheetName val="Part-A"/>
      <sheetName val="Data.F8.BTR"/>
      <sheetName val="RMR"/>
      <sheetName val="Plant_㫨__Machinery"/>
      <sheetName val="Plant 㫨  Machinery"/>
      <sheetName val="clvrt_data"/>
      <sheetName val="Sheet9"/>
      <sheetName val="Bitumen trunk"/>
      <sheetName val="R99 etc"/>
      <sheetName val="Trunk unpaved"/>
      <sheetName val="mas_hab"/>
      <sheetName val="Rates"/>
      <sheetName val="Estimate "/>
      <sheetName val="final abstract"/>
      <sheetName val="Rates2"/>
      <sheetName val="Specification report"/>
      <sheetName val="ssr-rates"/>
      <sheetName val="l"/>
      <sheetName val="HDPE"/>
      <sheetName val="DI"/>
      <sheetName val="pvc"/>
      <sheetName val="hdpe_basic"/>
      <sheetName val="pvc_basic"/>
      <sheetName val="Fie,d Data"/>
      <sheetName val="hdpe-rates"/>
      <sheetName val="hdpe weights"/>
      <sheetName val="pvc-rates"/>
      <sheetName val="PVC weights"/>
      <sheetName val="MRATES"/>
      <sheetName val="DATA_ENTRY"/>
      <sheetName val="BTLeads"/>
      <sheetName val="GF SB Ok "/>
      <sheetName val="GN_ST_10"/>
      <sheetName val="pvc-pipe-rates"/>
      <sheetName val="LEAD S 10-11"/>
      <sheetName val="Usage"/>
      <sheetName val="General"/>
      <sheetName val="PRECAST lightconc-II"/>
      <sheetName val="Gen Abs"/>
      <sheetName val="CD_Data"/>
      <sheetName val="sch"/>
      <sheetName val="entitlements"/>
      <sheetName val="fnote"/>
      <sheetName val="QDTS"/>
      <sheetName val="Line"/>
      <sheetName val="Road data"/>
      <sheetName val="Conv. 13-14"/>
      <sheetName val="GEN-ABS Del"/>
      <sheetName val="BTR"/>
      <sheetName val="1V800"/>
      <sheetName val="Road Detail Est."/>
      <sheetName val="water-hammar-strenght"/>
      <sheetName val="AV-HDPE"/>
      <sheetName val="Di_gate-HDPE"/>
      <sheetName val="index"/>
      <sheetName val="Rates SSR 2008-09"/>
      <sheetName val="int-Dia"/>
      <sheetName val="sand"/>
      <sheetName val="stone"/>
      <sheetName val="GBW"/>
      <sheetName val="Boq"/>
      <sheetName val="Usage "/>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Rates-May-14"/>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GM&amp;PM EST- final "/>
      <sheetName val="Detailed"/>
      <sheetName val="Door&amp;Window data"/>
      <sheetName val="LOCAL RATES"/>
      <sheetName val="Main sheet"/>
      <sheetName val="COVERPAGE"/>
      <sheetName val="CRUST"/>
      <sheetName val="mlead"/>
      <sheetName val="road est"/>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Sump_cal"/>
      <sheetName val="pumping main"/>
      <sheetName val="co_5"/>
      <sheetName val="p&amp;m"/>
      <sheetName val="Feeder"/>
      <sheetName val="slab"/>
      <sheetName val="Staff Acco."/>
      <sheetName val="t_prsr"/>
      <sheetName val="wh"/>
      <sheetName val="ultmom"/>
      <sheetName val="INPUT-DATA"/>
      <sheetName val="Flanged Beams"/>
      <sheetName val="SALIENT"/>
      <sheetName val="Rectangular Beam"/>
      <sheetName val="Input"/>
      <sheetName val="section"/>
      <sheetName val="P "/>
      <sheetName val="iocount"/>
      <sheetName val="FORM7"/>
      <sheetName val="wh_data_R"/>
      <sheetName val="#REF"/>
      <sheetName val="Global factors"/>
      <sheetName val="Design"/>
      <sheetName val="BWSCPlt"/>
      <sheetName val="G.R.P"/>
      <sheetName val="PSC REVISED"/>
      <sheetName val="boredetails"/>
      <sheetName val="Sorted"/>
      <sheetName val="int-Dia-pvc"/>
      <sheetName val="DET R"/>
      <sheetName val="BOQ Distribution"/>
      <sheetName val="Lead- Input sheet "/>
      <sheetName val="Basicrates"/>
      <sheetName val="GA"/>
      <sheetName val="Dn LF Sluice"/>
      <sheetName val="c.d.data (morth)"/>
      <sheetName val="rd.det.est"/>
      <sheetName val="rd.data"/>
      <sheetName val="mlead "/>
      <sheetName val="cert"/>
      <sheetName val="data-WC"/>
      <sheetName val="cover (2)"/>
      <sheetName val="Rd.Est"/>
      <sheetName val="Leads Entry"/>
      <sheetName val="Data-ELSR"/>
      <sheetName val="Mortars"/>
      <sheetName val=" Data -Valves"/>
      <sheetName val="Results"/>
      <sheetName val="Ghanapur to Suraram jn. det"/>
      <sheetName val="leads-c"/>
      <sheetName val="LEAD LOOKUP"/>
      <sheetName val="IDCCALHYD_GOO"/>
      <sheetName val="LIST"/>
      <sheetName val="Area Sheet NO 1"/>
      <sheetName val="HYDRAULICS"/>
      <sheetName val="FIRST"/>
      <sheetName val="STAMT"/>
      <sheetName val="Ene"/>
      <sheetName val="CODE BOOK REFERENCE"/>
      <sheetName val="Eg-2"/>
      <sheetName val="Eg-3"/>
      <sheetName val="Sheet11"/>
      <sheetName val="Sheet3-1"/>
      <sheetName val="JACKWELL"/>
      <sheetName val="Waterhammer"/>
      <sheetName val="Design of two-way slab"/>
      <sheetName val="DataInput"/>
      <sheetName val="DataInput-1"/>
      <sheetName val="DI Rate Analysis"/>
      <sheetName val="Economic RisingMain  Ph-I"/>
      <sheetName val="DESBASTE"/>
      <sheetName val="Relig-place"/>
      <sheetName val="PH data"/>
      <sheetName val="(4)F-81 Exp.side"/>
      <sheetName val="Eg-1"/>
      <sheetName val="Eg-4"/>
      <sheetName val="E6"/>
      <sheetName val="E8"/>
      <sheetName val="E11"/>
      <sheetName val="QUOT_1"/>
      <sheetName val="cap-cwr_top"/>
      <sheetName val="compr_sta_2"/>
      <sheetName val="compr_sta_3"/>
      <sheetName val="design "/>
      <sheetName val="disinfec"/>
      <sheetName val="duti_desi"/>
      <sheetName val="pop_"/>
      <sheetName val="pum_hours"/>
      <sheetName val="risin_Ips_3"/>
      <sheetName val="risin_mps_2"/>
      <sheetName val="risin_sourc-1"/>
      <sheetName val="velo_1"/>
      <sheetName val="water_dem"/>
      <sheetName val="Pier Design(with offset)"/>
      <sheetName val="Leads 08-09"/>
      <sheetName val="ABSTRACT"/>
      <sheetName val="Sheet6"/>
      <sheetName val="Census_of_India_2001"/>
      <sheetName val="civ data"/>
      <sheetName val="Mp-team 1"/>
      <sheetName val="TOP SLAB-beams"/>
      <sheetName val="GM&amp;PM WE1 EST"/>
      <sheetName val="airvalve-AC PN 1.60"/>
      <sheetName val="Soft-sluice-AC,GRP PN 1.6"/>
      <sheetName val="soft-sluice-BWSC-MS"/>
      <sheetName val="DI sluice valve"/>
      <sheetName val="20KL-12m"/>
      <sheetName val="PS1"/>
      <sheetName val="SUMP1420KL@HW"/>
      <sheetName val="Machinery"/>
      <sheetName val="Abs_CD_2"/>
      <sheetName val="ECV"/>
      <sheetName val="Machine"/>
      <sheetName val="G F  (2)"/>
      <sheetName val="banilad"/>
      <sheetName val="Mactan"/>
      <sheetName val="Mandaue"/>
      <sheetName val="Rate Analysis"/>
      <sheetName val="Data chokanpally"/>
      <sheetName val="Ellis &amp; WS&amp;S"/>
      <sheetName val="Drip mould &amp; Elevation"/>
      <sheetName val="Trussess"/>
      <sheetName val="SPT vs PHI"/>
      <sheetName val="EDWise"/>
      <sheetName val="Proj info- dump1"/>
      <sheetName val="PR-houdump"/>
      <sheetName val="PRICE BID"/>
      <sheetName val="well"/>
      <sheetName val="Legal Risk Analysis"/>
      <sheetName val="conc-foot-gradeslab"/>
      <sheetName val="TBAL9697_-group_wise__sdpl"/>
      <sheetName val="abs_road"/>
      <sheetName val="Lead__RATES"/>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Circular Column"/>
      <sheetName val="temp-SDData (2)"/>
      <sheetName val="WATER-HAMMER"/>
      <sheetName val="MRMECADAMoad data"/>
      <sheetName val="Lookup"/>
      <sheetName val="Estt"/>
      <sheetName val="11.Habitations"/>
      <sheetName val="DATA-2005-06"/>
      <sheetName val="annexture-g1"/>
      <sheetName val="A 3.7"/>
      <sheetName val="mem-property"/>
      <sheetName val="F8"/>
      <sheetName val="labour &amp; Centering"/>
      <sheetName val="Lead (Final)"/>
      <sheetName val="Analy"/>
      <sheetName val=" datas"/>
      <sheetName val="Stability Abutment"/>
      <sheetName val="03-HYDRAULIC"/>
      <sheetName val="SLAB DESIGN"/>
      <sheetName val="Labour &amp; Plant"/>
      <sheetName val="BASE_ALL"/>
      <sheetName val="Data base"/>
      <sheetName val="1-Pop Proj"/>
      <sheetName val="Rising Main"/>
      <sheetName val="ANGAN"/>
      <sheetName val="Culverts"/>
      <sheetName val="Activity No (A) ( 12)  "/>
      <sheetName val="Hamlet_Data_2300"/>
      <sheetName val="prjt"/>
      <sheetName val="BTR (2)"/>
      <sheetName val="User input"/>
      <sheetName val="Leads 05-06"/>
      <sheetName val="Improvements"/>
      <sheetName val="Newabstract"/>
      <sheetName val="Sketch"/>
      <sheetName val="RF"/>
      <sheetName val="RAFT"/>
      <sheetName val="scour depth"/>
      <sheetName val="ManpowerStat"/>
      <sheetName val="DOC-Register"/>
      <sheetName val="FT-05-02IsoBOM"/>
      <sheetName val="Gen.Abs."/>
      <sheetName val="Shor &amp; Shuter"/>
      <sheetName val="FdnDes_Soil"/>
      <sheetName val="DVALUE"/>
      <sheetName val="THK"/>
      <sheetName val="ABS.C.D."/>
      <sheetName val="ssr-rates-pipes"/>
      <sheetName val="51"/>
      <sheetName val="works"/>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 val="GF SB Ok "/>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 val="v"/>
      <sheetName val="pvc_basic"/>
      <sheetName val="final abstract"/>
      <sheetName val="mp-team 1"/>
      <sheetName val="MRoad data"/>
      <sheetName val="Boq"/>
      <sheetName val="Design"/>
      <sheetName val="Road Detail Est."/>
      <sheetName val="road est"/>
      <sheetName val="civ data"/>
      <sheetName val="Bridge_Data_2005-061"/>
      <sheetName val="Common_"/>
      <sheetName val="Lead_statement"/>
      <sheetName val="Plant_&amp;__Machinery"/>
      <sheetName val="Road_data"/>
      <sheetName val="Staff_Acco_"/>
      <sheetName val="Staff_Acco_1"/>
      <sheetName val="GROUND_FLOOR"/>
      <sheetName val="Data_F8_BTR"/>
      <sheetName val="abs_road"/>
      <sheetName val="G_R_P"/>
      <sheetName val="PSC_REVISED"/>
      <sheetName val="Main_sheet"/>
      <sheetName val="Legal_Risk_Analysis"/>
      <sheetName val="CC_Road"/>
      <sheetName val="pvc-pipe-rates"/>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RATES"/>
      <sheetName val="MRoad data"/>
      <sheetName val="Summary"/>
      <sheetName val="Road data"/>
      <sheetName val="v"/>
      <sheetName val="Sheet9"/>
      <sheetName val="GF SB Ok "/>
      <sheetName val="Iocount"/>
      <sheetName val="Sheet5"/>
      <sheetName val="Sheet3"/>
      <sheetName val="m"/>
      <sheetName val="Class IV Qtr. Ele"/>
      <sheetName val="r"/>
      <sheetName val="pvc_basic"/>
      <sheetName val="final abstract"/>
      <sheetName val="Boq"/>
      <sheetName val="DATA_PRG"/>
      <sheetName val="sup dat"/>
      <sheetName val="labour coeff"/>
      <sheetName val="lead-st"/>
      <sheetName val="rdamdata"/>
      <sheetName val="RMR"/>
      <sheetName val="Lead statement"/>
      <sheetName val="Weightage-Sub Sht"/>
      <sheetName val="GBW"/>
      <sheetName val="R_Det"/>
      <sheetName val="C-data"/>
      <sheetName val="PRECAST lightconc-II"/>
      <sheetName val="ewst"/>
      <sheetName val="Road Detail Est."/>
      <sheetName val="Cover"/>
      <sheetName val="Data_Bit_I"/>
      <sheetName val="m1"/>
      <sheetName val="1"/>
      <sheetName val="Data.F8.BTR"/>
      <sheetName val="Cost summary"/>
      <sheetName val="Rates"/>
      <sheetName val="BTR"/>
      <sheetName val="Common "/>
      <sheetName val="HDPE-pipe-rates"/>
      <sheetName val="pvc-pipe-rates"/>
      <sheetName val="Mp-team 1"/>
      <sheetName val="Main sheet"/>
      <sheetName val="Specification"/>
      <sheetName val="Sheet1 (2)"/>
      <sheetName val="Nspt-smp-final-ORIGINAL"/>
      <sheetName val="ESTIMATE"/>
      <sheetName val="bom"/>
      <sheetName val="calcul"/>
      <sheetName val="Specification report"/>
      <sheetName val="quarry"/>
      <sheetName val="Data 07-08 "/>
      <sheetName val="ew_OG1"/>
      <sheetName val="DI_Weights1"/>
      <sheetName val="Wt_of_HDPE1"/>
      <sheetName val="hdpe_weights1"/>
      <sheetName val="PVC_weights1"/>
      <sheetName val="Plant_&amp;__Machinery"/>
      <sheetName val="Bridge_Data_2005-06"/>
      <sheetName val="MRoad_data"/>
      <sheetName val="Road_data"/>
      <sheetName val="sup_dat"/>
      <sheetName val="GF_SB_Ok_"/>
      <sheetName val="Class_IV_Qtr__Ele"/>
      <sheetName val="final_abstract"/>
      <sheetName val="labour_coeff"/>
      <sheetName val="Lead_statement"/>
      <sheetName val="Amortization Table"/>
      <sheetName val="maya"/>
      <sheetName val="Work_sheet"/>
      <sheetName val="PIPES BASIC RATES"/>
      <sheetName val="BASIC DATA"/>
      <sheetName val="BACK BONE"/>
      <sheetName val="BUILDING ITEMS"/>
      <sheetName val="RCC S.S PIPES NP CLASS"/>
      <sheetName val="RCC S.S PR CLASS"/>
      <sheetName val="data existing_do not delete"/>
      <sheetName val="Data_Base"/>
      <sheetName val="Labour rates"/>
      <sheetName val="JACKWELL"/>
      <sheetName val="DATA-2005-06"/>
      <sheetName val="Common_"/>
      <sheetName val="Road_Detail_Est_"/>
      <sheetName val="Main_sheet"/>
      <sheetName val="Weightage-Sub_Sht"/>
      <sheetName val="PRECAST_lightconc-II"/>
      <sheetName val="DISCOUNT"/>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wh_data"/>
      <sheetName val="wh_data_R"/>
      <sheetName val="CPHEEO"/>
      <sheetName val="input"/>
      <sheetName val="Main sheet"/>
      <sheetName val="GBW"/>
      <sheetName val="MRoad data"/>
      <sheetName val="table"/>
      <sheetName val="Road Detail Est."/>
      <sheetName val="Lead statement"/>
      <sheetName val="Rate Analysis"/>
      <sheetName val="concrete"/>
      <sheetName val="Drawing status-1"/>
      <sheetName val="Notes"/>
      <sheetName val="data_prg"/>
      <sheetName val="Sheet1"/>
      <sheetName val="Boq"/>
      <sheetName val="water-hammar-strenght"/>
      <sheetName val="Rates"/>
      <sheetName val="Bitumen trunk"/>
      <sheetName val="Feeder"/>
      <sheetName val="R99 etc"/>
      <sheetName val="Trunk unpaved"/>
      <sheetName val="C-data"/>
      <sheetName val="Cover"/>
      <sheetName val="Levels"/>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Data o"/>
      <sheetName val="Valves"/>
      <sheetName val="MS Rates"/>
      <sheetName val="C.D.Abs.Est."/>
      <sheetName val="Amortization Table"/>
      <sheetName val="GROUND FLOOR"/>
      <sheetName val="segments-details"/>
      <sheetName val="int-Dia-hdpe"/>
      <sheetName val="habs-list"/>
      <sheetName val="int-Dia-pvc"/>
      <sheetName val="Bitumen_trunk"/>
      <sheetName val="R99_etc"/>
      <sheetName val="Trunk_unpaved"/>
      <sheetName val="NGKL_SPLRRM__ROAD_MODEL"/>
      <sheetName val="Data_F8_BTR"/>
      <sheetName val="GROUND_FLOOR"/>
      <sheetName val="sup_dat"/>
      <sheetName val="Bridge_Data_2005-061"/>
      <sheetName val="Road_data1"/>
      <sheetName val="GF_SB_Ok_1"/>
      <sheetName val="Common_1"/>
      <sheetName val="G_R_P1"/>
      <sheetName val="PSC_REVISED1"/>
      <sheetName val="data_existing_do_not_delete1"/>
      <sheetName val="Plant_&amp;__Machinery1"/>
      <sheetName val="Mp-team_11"/>
      <sheetName val="Bitumen_trunk1"/>
      <sheetName val="R99_etc1"/>
      <sheetName val="Trunk_unpaved1"/>
      <sheetName val="Main_sheet1"/>
      <sheetName val="MRoad_data1"/>
      <sheetName val="Road_Detail_Est_1"/>
      <sheetName val="Dormitory"/>
      <sheetName val="Design"/>
      <sheetName val="t_prsr"/>
      <sheetName val="maya"/>
      <sheetName val="id"/>
      <sheetName val="boredetails"/>
      <sheetName val="eq_data"/>
      <sheetName val="dlvoid"/>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refreshError="1"/>
      <sheetData sheetId="125"/>
      <sheetData sheetId="126"/>
      <sheetData sheetId="127"/>
      <sheetData sheetId="128" refreshError="1"/>
      <sheetData sheetId="129" refreshError="1"/>
      <sheetData sheetId="130" refreshError="1"/>
      <sheetData sheetId="131" refreshError="1"/>
      <sheetData sheetId="132"/>
      <sheetData sheetId="133" refreshError="1"/>
      <sheetData sheetId="134" refreshError="1"/>
      <sheetData sheetId="135" refreshError="1"/>
      <sheetData sheetId="136"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m1"/>
      <sheetName val="DATA"/>
      <sheetName val="Detailed"/>
      <sheetName val="FIRE ESTIMATE"/>
      <sheetName val="Road Detail Est."/>
      <sheetName val="Labour"/>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m"/>
      <sheetName val="Mactan"/>
      <sheetName val="Mandaue"/>
      <sheetName val="Data-Road "/>
      <sheetName val="Side Drains"/>
      <sheetName val="DATA-CD "/>
      <sheetName val="Retaining walls "/>
      <sheetName val="data_existing_do_not_delete"/>
      <sheetName val="Road_Detail_Est_"/>
      <sheetName val="FIRE_ESTIMATE"/>
      <sheetName val="Lead statement"/>
      <sheetName val="DATA-BASE"/>
      <sheetName val="DATA-ABSTRACT"/>
      <sheetName val="bundqty"/>
      <sheetName val="CCTV_EST1"/>
      <sheetName val="Legal Risk Analysis"/>
      <sheetName val="CC Road"/>
      <sheetName val="Weightage-Sub Sht"/>
      <sheetName val="Data.F8.BTR"/>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data"/>
      <sheetName val="Data.F8.BTR"/>
      <sheetName val="sectorwise"/>
      <sheetName val="Plant &amp;  Machinery"/>
      <sheetName val="r"/>
      <sheetName val="data existing_do not delete"/>
      <sheetName val="Det. Secty bld"/>
      <sheetName val="v"/>
      <sheetName val="MRATES"/>
      <sheetName val="TBAL9697 -group wise  sdpl"/>
      <sheetName val="Sheet1 (2)"/>
      <sheetName val="Lead"/>
      <sheetName val="Dormitory"/>
      <sheetName val="wh_data_R"/>
      <sheetName val="maya"/>
      <sheetName val="Lookup"/>
      <sheetName val="Specification report"/>
      <sheetName val="GROUND FLOOR"/>
      <sheetName val="coverpage"/>
      <sheetName val="Road data"/>
      <sheetName val="Road Detail Est."/>
      <sheetName val="PANEL ANNEXURE"/>
      <sheetName val="Newabstract"/>
      <sheetName val="Rates SSR 2008-09"/>
      <sheetName val="m1"/>
      <sheetName val="Marteru"/>
      <sheetName val="beam-reinft"/>
      <sheetName val="p&amp;m"/>
      <sheetName val="m"/>
      <sheetName val="l"/>
      <sheetName val="RMR"/>
      <sheetName val="Sheet1"/>
      <sheetName val="Data o"/>
      <sheetName val="Rates"/>
      <sheetName val="Rubber Gaskets"/>
      <sheetName val="Lead statement"/>
      <sheetName val="Usage "/>
      <sheetName val="detls"/>
      <sheetName val="OverviewBarmer"/>
      <sheetName val="GL"/>
      <sheetName val="Co-eff"/>
      <sheetName val="Detailed"/>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General"/>
      <sheetName val="road est"/>
      <sheetName val="Data_Bit_I"/>
      <sheetName val="ewst"/>
      <sheetName val="Input"/>
      <sheetName val="HDPE-pipe-rates"/>
      <sheetName val="bom"/>
      <sheetName val="C-data"/>
      <sheetName val="Cover"/>
      <sheetName val="mlead"/>
      <sheetName val="comp-st(GEN)"/>
      <sheetName val="hdpe_basic"/>
      <sheetName val="pvc_basic"/>
      <sheetName val="Global factors"/>
      <sheetName val="hdpe-rates"/>
      <sheetName val="hdpe weights"/>
      <sheetName val="pvc-rates"/>
      <sheetName val="PVC weights"/>
      <sheetName val="concrete"/>
      <sheetName val="Iocount"/>
      <sheetName val="INDIGINEOUS ITEMS "/>
      <sheetName val="CPHEEO"/>
      <sheetName val="Sheet5"/>
      <sheetName val="habs-list"/>
      <sheetName val="nodes"/>
      <sheetName val="Main sheet"/>
      <sheetName val="Data rough"/>
      <sheetName val="bundqty"/>
      <sheetName val="Drawing status"/>
      <sheetName val="sub -  analysis"/>
      <sheetName val="labour rates"/>
      <sheetName val="Lead  RATES"/>
      <sheetName val="GN-ST-10"/>
      <sheetName val="t_prsr"/>
      <sheetName val="id"/>
      <sheetName val="SPT vs PHI"/>
      <sheetName val="Usage"/>
      <sheetName val="Common "/>
      <sheetName val="Weightage-Sub Sht"/>
      <sheetName val="Sheet2"/>
      <sheetName val="wh_data"/>
      <sheetName val="Form_E6"/>
      <sheetName val="E6"/>
      <sheetName val="E8"/>
      <sheetName val="E11"/>
      <sheetName val="Nspt-final-at-18_5mstg2"/>
      <sheetName val="Nspt-final-empy-249_5m2"/>
      <sheetName val="Chart1-U_and_P2"/>
      <sheetName val="jpt_to_Girnibai-Out_Flow2"/>
      <sheetName val="chart-Jpt-Girnibai-OUT-flow_(22"/>
      <sheetName val="chart-Jpt-Girnibai-OUT-flow_(32"/>
      <sheetName val="G_R_P1"/>
      <sheetName val="PSC_REVISED1"/>
      <sheetName val="data_existing_do_not_delete1"/>
      <sheetName val="Plant_&amp;__Machinery1"/>
      <sheetName val="Det__Secty_bld1"/>
      <sheetName val="Usage_"/>
      <sheetName val="sub_-__analysis"/>
      <sheetName val="labour_rates"/>
      <sheetName val="Bitumen trunk"/>
      <sheetName val="Feeder"/>
      <sheetName val="R99 etc"/>
      <sheetName val="Trunk unpaved"/>
      <sheetName val="New33KVSS_E3"/>
      <sheetName val="Prop aug of Ex 33KVSS_E3a"/>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Rates SSR 2008-09"/>
      <sheetName val="DATA_PRG"/>
      <sheetName val="Marteru"/>
      <sheetName val="Sheet3"/>
      <sheetName val="hdpe-rates"/>
      <sheetName val="hdpe weights"/>
      <sheetName val="ssr-rates"/>
      <sheetName val="pvc-rates"/>
      <sheetName val="PVC weights"/>
      <sheetName val="concrete"/>
      <sheetName val="STAFFSCHED "/>
      <sheetName val="detls"/>
      <sheetName val="abs road"/>
      <sheetName val="coverpage"/>
      <sheetName val="R_Det"/>
      <sheetName val="v"/>
      <sheetName val="Usage "/>
      <sheetName val="comp-st(GEN)"/>
      <sheetName val="ww-march-02"/>
      <sheetName val="BOQ"/>
      <sheetName val="hdpe_basic"/>
      <sheetName val="ewst"/>
      <sheetName val="GF Columns"/>
      <sheetName val="New33KVSS_E3"/>
      <sheetName val="Prop aug of Ex 33KVSS_E3a"/>
      <sheetName val="mp-team 1"/>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Pop"/>
      <sheetName val="habs-list"/>
      <sheetName val="Data_Bit_I"/>
      <sheetName val="Sheet9"/>
      <sheetName val="Estimate"/>
      <sheetName val="Road Detail Est."/>
      <sheetName val="road est"/>
      <sheetName val="comparative"/>
      <sheetName val="TBAL9697 -group wise  sdpl"/>
      <sheetName val="Lead"/>
      <sheetName val="WATER-HAMMER"/>
      <sheetName val="Sheet2"/>
      <sheetName val="bom"/>
      <sheetName val="pumping main"/>
      <sheetName val="HS 30.04.2015.Final"/>
      <sheetName val="ID"/>
      <sheetName val="Sorted"/>
      <sheetName val="Detailed"/>
      <sheetName val="nandipet intra"/>
      <sheetName val="HS final-2"/>
      <sheetName val="Z1_DATA"/>
      <sheetName val="MHNO_LEV"/>
      <sheetName val="t_prsr"/>
      <sheetName val="Detailed Estimate"/>
      <sheetName val="C-data"/>
      <sheetName val="General"/>
      <sheetName val="20kL-design-final"/>
      <sheetName val="bundqty"/>
      <sheetName val="sup dat"/>
      <sheetName val="Det. Secty bld"/>
      <sheetName val="GSB_Quantity"/>
      <sheetName val="sectorwise"/>
      <sheetName val="FORM7"/>
      <sheetName val="Drawing status-1"/>
      <sheetName val="Notes"/>
      <sheetName val="Lead-2014-15"/>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Levels"/>
      <sheetName val="m1"/>
      <sheetName val="General"/>
      <sheetName val="int-Dia"/>
      <sheetName val="EDWise"/>
      <sheetName val="economic PM"/>
      <sheetName val="HDPE-pipe-rates"/>
      <sheetName val="pvc-pipe-rates"/>
      <sheetName val="DATA_PRG"/>
      <sheetName val="water-hammar-strenght"/>
      <sheetName val="Data_"/>
      <sheetName val="Rate"/>
      <sheetName val="Lead statement"/>
      <sheetName val="hab-details"/>
      <sheetName val="Rates"/>
      <sheetName val="Rates SSR 2008-09"/>
      <sheetName val="Iocount"/>
      <sheetName val="Mp-team 1"/>
      <sheetName val="GF Columns"/>
      <sheetName val="G F  (2)"/>
      <sheetName val="Mortars"/>
      <sheetName val="Usage"/>
      <sheetName val="Common "/>
      <sheetName val="BWSCPlt"/>
      <sheetName val="CI"/>
      <sheetName val="G.R.P"/>
      <sheetName val="PSC REVISED"/>
      <sheetName val="Global_factors"/>
      <sheetName val="Data_F8_BTR"/>
      <sheetName val="Bridge Data 2005-06"/>
      <sheetName val="leads"/>
      <sheetName val="sectorwise"/>
      <sheetName val="Usage "/>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wh_data_R"/>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b asic rates"/>
      <sheetName val="v"/>
      <sheetName val="JAWAHAR-hyd-original"/>
      <sheetName val="comp-st(GEN)"/>
      <sheetName val="beam-reinft"/>
      <sheetName val="cover1"/>
      <sheetName val="RevenueInput"/>
      <sheetName val="inpro"/>
      <sheetName val="mdl"/>
      <sheetName val="comp"/>
      <sheetName val="FORM7"/>
      <sheetName val="Labour &amp; Plant"/>
      <sheetName val="BM-HOOP"/>
      <sheetName val=" data sheet "/>
      <sheetName val="mas_hab"/>
      <sheetName val="SPT vs PHI"/>
      <sheetName val="Sorted"/>
      <sheetName val="PLAN_FEB97"/>
      <sheetName val="Abs"/>
      <sheetName val="labour &amp; Centering"/>
      <sheetName val="data-WC"/>
      <sheetName val="20kL-design-final"/>
      <sheetName val="zone-2"/>
      <sheetName val="co_5"/>
      <sheetName val="bundqty"/>
      <sheetName val="Detailed"/>
      <sheetName val="DISCOUNT"/>
      <sheetName val="coverpage"/>
      <sheetName val="lead-st"/>
      <sheetName val="rdamdata"/>
      <sheetName val="Bitumen trunk"/>
      <sheetName val="Feeder"/>
      <sheetName val="R99 etc"/>
      <sheetName val="Trunk unpaved"/>
      <sheetName val="LEAD (2)"/>
      <sheetName val="Main sheet"/>
      <sheetName val="abs road"/>
      <sheetName val="estimate "/>
      <sheetName val="Detailed Estimate"/>
      <sheetName val="Road Detail Est."/>
      <sheetName val="mlead"/>
      <sheetName val="Quarry"/>
      <sheetName val="STAFFSCHED "/>
      <sheetName val="Weightage-Sub Sht"/>
      <sheetName val="capacity-ohsrs"/>
      <sheetName val="1.background info"/>
      <sheetName val="_5wgdhabfinal00_01"/>
      <sheetName val="maya"/>
      <sheetName val="Lead(4380)"/>
      <sheetName val="segments-details"/>
      <sheetName val="int-Dia-hdpe"/>
      <sheetName val="wh_data"/>
      <sheetName val="CPHEEO"/>
      <sheetName val="input"/>
      <sheetName val="id"/>
      <sheetName val="data existing_do not delete"/>
      <sheetName val="ESTIMATE"/>
      <sheetName val="Sheet6"/>
      <sheetName val="pop"/>
      <sheetName val="SSR 2014-15 Rates"/>
      <sheetName val="Sheet1 (2)"/>
      <sheetName val="Data_Base"/>
      <sheetName val="Det Est"/>
      <sheetName val="SUMP1420KL@HW"/>
      <sheetName val="10Cr"/>
      <sheetName val="5Cr"/>
      <sheetName val="sand"/>
      <sheetName val="stone"/>
      <sheetName val="Challan"/>
      <sheetName val="A 3_7"/>
      <sheetName val="SUMMERY"/>
      <sheetName val="BTR (2)"/>
      <sheetName val="HEAD"/>
      <sheetName val="TBAL9697 -group wise  sdpl"/>
      <sheetName val="hdpe_rates"/>
      <sheetName val="Hydraulic Design (Pipe)"/>
      <sheetName val="Enquire"/>
      <sheetName val="TS memo"/>
      <sheetName val="final abstract"/>
      <sheetName val="재1"/>
      <sheetName val="OverviewBarmer"/>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 val="Specification report"/>
      <sheetName val="Boq"/>
      <sheetName val="Weightage-Sub Sht"/>
      <sheetName val="GF Columns"/>
      <sheetName val="Lookup"/>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General"/>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Lead statement"/>
      <sheetName val="hdpe_rates"/>
      <sheetName val="DATA_PRG"/>
      <sheetName val="DISCOUNT"/>
      <sheetName val="concrete"/>
      <sheetName val="labour coeff"/>
      <sheetName val="PVC_dia"/>
      <sheetName val="wh_data_R"/>
      <sheetName val="wh_data"/>
      <sheetName val="CPHEEO"/>
      <sheetName val="input"/>
      <sheetName val="pipe-est_(18)1"/>
      <sheetName val="pipe-est_(18)-11"/>
      <sheetName val="pipe-est_(13habs)100%1"/>
      <sheetName val="pipe-est_(13habs)-bypass-Glsr1"/>
      <sheetName val="specification_report1"/>
      <sheetName val="hdpe_weights"/>
      <sheetName val="PVC_weights"/>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Data_Bit_I"/>
      <sheetName val="0000000000000"/>
      <sheetName val="Levels"/>
      <sheetName val="Proforma -II "/>
      <sheetName val="hdpe_wt-r"/>
      <sheetName val="Detailed"/>
      <sheetName val="pvc_basic"/>
      <sheetName val="Headings"/>
      <sheetName val="Main sheet"/>
      <sheetName val="Elc.Stnd.Data-19-20"/>
      <sheetName val="b asic rates"/>
      <sheetName val="Summary"/>
      <sheetName val="GF Columns"/>
      <sheetName val="abs road"/>
      <sheetName val="road est"/>
      <sheetName val="PRECAST lightconc-II"/>
      <sheetName val="Boq"/>
      <sheetName val="sectorwise"/>
      <sheetName val="maya"/>
      <sheetName val="data existing_do not delete"/>
      <sheetName val="Process"/>
      <sheetName val="C-data"/>
      <sheetName val="Drawing status-1"/>
      <sheetName val="Notes"/>
      <sheetName val="G.R.P"/>
      <sheetName val="Rates2"/>
      <sheetName val="Hamlet_Data_2300"/>
      <sheetName val="data-WS &amp; Sanitary-18-19"/>
      <sheetName val="New33KVSS_E3"/>
      <sheetName val="Prop aug of Ex 33KVSS_E3a"/>
      <sheetName val="QTY"/>
      <sheetName val="pipe-est_(18)2"/>
      <sheetName val="pipe-est_(18)-12"/>
      <sheetName val="pipe-est_(13habs)100%2"/>
      <sheetName val="pipe-est_(13habs)-bypass-Glsr2"/>
      <sheetName val="specification_report2"/>
      <sheetName val="hdpe_weights1"/>
      <sheetName val="PVC_weights1"/>
      <sheetName val="sup_dat"/>
      <sheetName val="Road_data"/>
      <sheetName val="labour_coeff"/>
      <sheetName val="Bridge_Data_2005-06"/>
      <sheetName val="abs_road"/>
      <sheetName val="road_est"/>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Habcodes"/>
      <sheetName val="comp-st(GEN)"/>
      <sheetName val="TBAL9697 -group wise  sdpl"/>
      <sheetName val="Sheet1 (2)"/>
      <sheetName val="Road Detail Est."/>
      <sheetName val="mlead"/>
      <sheetName val="index"/>
      <sheetName val="abs road"/>
      <sheetName val="R_Det"/>
      <sheetName val="Nspt-smp-final-ORIGINAL"/>
      <sheetName val="Data Road"/>
      <sheetName val="3405-2014"/>
      <sheetName val="Bridge Data 2005-06"/>
      <sheetName val="m1"/>
      <sheetName val="nodes"/>
      <sheetName val="Data_Base"/>
      <sheetName val="data existing_do not delete"/>
      <sheetName val="detls"/>
      <sheetName val="GF SB Ok "/>
      <sheetName val="ewst"/>
      <sheetName val="work_sheet"/>
      <sheetName val="labour rates"/>
      <sheetName val="Lookup"/>
      <sheetName val="Estimate"/>
      <sheetName val="Abs"/>
      <sheetName val="FORM7"/>
      <sheetName val="Sheet3"/>
      <sheetName val="Sheet5"/>
      <sheetName val="PVC"/>
      <sheetName val="AC"/>
      <sheetName val="ew OG"/>
      <sheetName val="Revised rates(SSR 2015-16)"/>
      <sheetName val="HDPE"/>
      <sheetName val="ew-DiMs"/>
      <sheetName val="mas_hab"/>
      <sheetName val="int-Dia"/>
      <sheetName val="20kL-design-final"/>
      <sheetName val="Civil Boq"/>
      <sheetName val="ww-march-02"/>
      <sheetName val="SCHEDULE"/>
      <sheetName val="Database"/>
      <sheetName val="schedule nos"/>
      <sheetName val=" data sheet "/>
      <sheetName val="Pop"/>
      <sheetName val="_5wgdhabfinal00_01"/>
      <sheetName val="PM&amp;GM"/>
      <sheetName val="AV-PVC"/>
      <sheetName val="DI gate-DI"/>
      <sheetName val="DIgate_PVC "/>
      <sheetName val="zone-2"/>
      <sheetName val="sand"/>
      <sheetName val="stone"/>
      <sheetName val="0000000000000"/>
      <sheetName val="DI"/>
      <sheetName val="C.D.Data (Morth)"/>
      <sheetName val="Rd.Det.Est"/>
      <sheetName val="Rd.Data"/>
      <sheetName val="Road data-TDR"/>
      <sheetName val="Sheet1"/>
      <sheetName val="sectorwise"/>
      <sheetName val="RAFT"/>
      <sheetName val="GF Columns"/>
      <sheetName val="concre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B1:AG46"/>
  <sheetViews>
    <sheetView zoomScale="85" zoomScaleNormal="85" zoomScaleSheetLayoutView="85" workbookViewId="0">
      <pane xSplit="1" ySplit="3" topLeftCell="H16" activePane="bottomRight" state="frozen"/>
      <selection pane="topRight" activeCell="B1" sqref="B1"/>
      <selection pane="bottomLeft" activeCell="A4" sqref="A4"/>
      <selection pane="bottomRight" activeCell="T19" sqref="T19"/>
    </sheetView>
  </sheetViews>
  <sheetFormatPr defaultColWidth="9.28515625" defaultRowHeight="14.3"/>
  <cols>
    <col min="1" max="1" width="9.28515625" style="46"/>
    <col min="2" max="2" width="6.7109375" style="46" customWidth="1"/>
    <col min="3" max="3" width="6.140625" style="46" customWidth="1"/>
    <col min="4" max="4" width="9.7109375" style="46" bestFit="1" customWidth="1"/>
    <col min="5" max="5" width="58" style="46" customWidth="1"/>
    <col min="6" max="6" width="7.7109375" style="46" bestFit="1" customWidth="1"/>
    <col min="7" max="9" width="9.28515625" style="46"/>
    <col min="10" max="10" width="11.28515625" style="46" bestFit="1" customWidth="1"/>
    <col min="11" max="16" width="9.28515625" style="46"/>
    <col min="17" max="17" width="10.7109375" style="46" bestFit="1" customWidth="1"/>
    <col min="18" max="18" width="13.140625" style="46" bestFit="1" customWidth="1"/>
    <col min="19" max="19" width="10.7109375" style="46" bestFit="1" customWidth="1"/>
    <col min="20" max="20" width="23.7109375" style="46" customWidth="1"/>
    <col min="21" max="16384" width="9.28515625" style="46"/>
  </cols>
  <sheetData>
    <row r="1" spans="2:33" ht="23.8" customHeight="1" thickBot="1">
      <c r="B1" s="603" t="s">
        <v>205</v>
      </c>
      <c r="C1" s="603" t="s">
        <v>278</v>
      </c>
      <c r="D1" s="603" t="s">
        <v>279</v>
      </c>
      <c r="E1" s="603" t="s">
        <v>280</v>
      </c>
      <c r="F1" s="603" t="s">
        <v>202</v>
      </c>
      <c r="G1" s="602" t="s">
        <v>164</v>
      </c>
      <c r="H1" s="600" t="s">
        <v>164</v>
      </c>
      <c r="I1" s="600"/>
      <c r="J1" s="600"/>
      <c r="K1" s="600" t="s">
        <v>281</v>
      </c>
      <c r="L1" s="600"/>
      <c r="M1" s="600"/>
      <c r="N1" s="600" t="s">
        <v>282</v>
      </c>
      <c r="O1" s="600"/>
      <c r="P1" s="600"/>
      <c r="Q1" s="600" t="s">
        <v>283</v>
      </c>
      <c r="R1" s="600"/>
      <c r="S1" s="600"/>
      <c r="T1" s="600" t="s">
        <v>284</v>
      </c>
    </row>
    <row r="2" spans="2:33" ht="14.8" customHeight="1" thickBot="1">
      <c r="B2" s="603"/>
      <c r="C2" s="603"/>
      <c r="D2" s="603"/>
      <c r="E2" s="603"/>
      <c r="F2" s="603"/>
      <c r="G2" s="602"/>
      <c r="H2" s="601" t="s">
        <v>285</v>
      </c>
      <c r="I2" s="601" t="s">
        <v>286</v>
      </c>
      <c r="J2" s="601" t="s">
        <v>287</v>
      </c>
      <c r="K2" s="601" t="s">
        <v>288</v>
      </c>
      <c r="L2" s="601" t="s">
        <v>289</v>
      </c>
      <c r="M2" s="601" t="s">
        <v>290</v>
      </c>
      <c r="N2" s="601" t="s">
        <v>291</v>
      </c>
      <c r="O2" s="601" t="s">
        <v>292</v>
      </c>
      <c r="P2" s="601" t="s">
        <v>293</v>
      </c>
      <c r="Q2" s="601" t="s">
        <v>294</v>
      </c>
      <c r="R2" s="601" t="s">
        <v>295</v>
      </c>
      <c r="S2" s="601" t="s">
        <v>296</v>
      </c>
      <c r="T2" s="600"/>
    </row>
    <row r="3" spans="2:33" ht="26.7" customHeight="1" thickBot="1">
      <c r="B3" s="603"/>
      <c r="C3" s="603"/>
      <c r="D3" s="604"/>
      <c r="E3" s="603"/>
      <c r="F3" s="603"/>
      <c r="G3" s="602"/>
      <c r="H3" s="601"/>
      <c r="I3" s="601"/>
      <c r="J3" s="601"/>
      <c r="K3" s="601"/>
      <c r="L3" s="601"/>
      <c r="M3" s="601"/>
      <c r="N3" s="601"/>
      <c r="O3" s="601"/>
      <c r="P3" s="601"/>
      <c r="Q3" s="601"/>
      <c r="R3" s="601"/>
      <c r="S3" s="601"/>
      <c r="T3" s="600"/>
    </row>
    <row r="4" spans="2:33" ht="109.4">
      <c r="B4" s="47">
        <v>1</v>
      </c>
      <c r="C4" s="6">
        <v>49</v>
      </c>
      <c r="D4" s="48" t="s">
        <v>297</v>
      </c>
      <c r="E4" s="1" t="s">
        <v>56</v>
      </c>
      <c r="F4" s="2" t="s">
        <v>2</v>
      </c>
      <c r="G4" s="8">
        <v>32.677</v>
      </c>
      <c r="H4" s="8"/>
      <c r="I4" s="49"/>
      <c r="J4" s="49"/>
      <c r="K4" s="50">
        <v>0.4</v>
      </c>
      <c r="L4" s="50">
        <v>0.8</v>
      </c>
      <c r="M4" s="50">
        <v>0.51200000000000001</v>
      </c>
      <c r="N4" s="51">
        <v>44</v>
      </c>
      <c r="O4" s="51">
        <v>75</v>
      </c>
      <c r="P4" s="51">
        <f>60/1000</f>
        <v>0.06</v>
      </c>
      <c r="Q4" s="52">
        <f>H4*K4*N4</f>
        <v>0</v>
      </c>
      <c r="R4" s="52">
        <f>I4*L4*O4</f>
        <v>0</v>
      </c>
      <c r="S4" s="52">
        <f>J4*M4*P4</f>
        <v>0</v>
      </c>
      <c r="T4" s="52">
        <f>SUM(Q4:S4)</f>
        <v>0</v>
      </c>
    </row>
    <row r="5" spans="2:33" ht="109.4">
      <c r="B5" s="53">
        <v>2</v>
      </c>
      <c r="C5" s="6">
        <v>50</v>
      </c>
      <c r="D5" s="48" t="s">
        <v>298</v>
      </c>
      <c r="E5" s="1" t="s">
        <v>57</v>
      </c>
      <c r="F5" s="2" t="s">
        <v>7</v>
      </c>
      <c r="G5" s="8">
        <v>2</v>
      </c>
      <c r="H5" s="8"/>
      <c r="I5" s="54"/>
      <c r="J5" s="54"/>
      <c r="K5" s="55">
        <v>0.4</v>
      </c>
      <c r="L5" s="55">
        <v>0.8</v>
      </c>
      <c r="M5" s="55">
        <v>0.51200000000000001</v>
      </c>
      <c r="N5" s="56">
        <v>44</v>
      </c>
      <c r="O5" s="56">
        <v>75</v>
      </c>
      <c r="P5" s="56">
        <f t="shared" ref="P5:P17" si="0">60/1000</f>
        <v>0.06</v>
      </c>
      <c r="Q5" s="57">
        <f t="shared" ref="Q5:S17" si="1">H5*K5*N5</f>
        <v>0</v>
      </c>
      <c r="R5" s="57">
        <f t="shared" si="1"/>
        <v>0</v>
      </c>
      <c r="S5" s="57">
        <f t="shared" si="1"/>
        <v>0</v>
      </c>
      <c r="T5" s="57">
        <f t="shared" ref="T5:T17" si="2">SUM(Q5:S5)</f>
        <v>0</v>
      </c>
    </row>
    <row r="6" spans="2:33" ht="109.4">
      <c r="B6" s="53">
        <v>3</v>
      </c>
      <c r="C6" s="6">
        <v>51</v>
      </c>
      <c r="D6" s="48" t="s">
        <v>299</v>
      </c>
      <c r="E6" s="1" t="s">
        <v>58</v>
      </c>
      <c r="F6" s="2" t="s">
        <v>7</v>
      </c>
      <c r="G6" s="8">
        <v>5</v>
      </c>
      <c r="H6" s="8"/>
      <c r="I6" s="54"/>
      <c r="J6" s="54"/>
      <c r="K6" s="55">
        <v>0.4</v>
      </c>
      <c r="L6" s="55">
        <v>0.8</v>
      </c>
      <c r="M6" s="55">
        <v>0.51200000000000001</v>
      </c>
      <c r="N6" s="56">
        <v>44</v>
      </c>
      <c r="O6" s="56">
        <v>75</v>
      </c>
      <c r="P6" s="56">
        <f t="shared" si="0"/>
        <v>0.06</v>
      </c>
      <c r="Q6" s="57">
        <f t="shared" si="1"/>
        <v>0</v>
      </c>
      <c r="R6" s="57">
        <f t="shared" si="1"/>
        <v>0</v>
      </c>
      <c r="S6" s="57">
        <f t="shared" si="1"/>
        <v>0</v>
      </c>
      <c r="T6" s="57">
        <f t="shared" si="2"/>
        <v>0</v>
      </c>
    </row>
    <row r="7" spans="2:33" ht="77.95" customHeight="1">
      <c r="B7" s="53">
        <v>4</v>
      </c>
      <c r="C7" s="6">
        <v>52</v>
      </c>
      <c r="D7" s="48" t="s">
        <v>300</v>
      </c>
      <c r="E7" s="1" t="s">
        <v>59</v>
      </c>
      <c r="F7" s="2" t="s">
        <v>2</v>
      </c>
      <c r="G7" s="8">
        <v>48.7</v>
      </c>
      <c r="H7" s="8"/>
      <c r="I7" s="54"/>
      <c r="J7" s="54"/>
      <c r="K7" s="55">
        <v>0.4</v>
      </c>
      <c r="L7" s="55">
        <v>0.8</v>
      </c>
      <c r="M7" s="55">
        <v>0.51200000000000001</v>
      </c>
      <c r="N7" s="56">
        <v>44</v>
      </c>
      <c r="O7" s="56">
        <v>75</v>
      </c>
      <c r="P7" s="56">
        <f t="shared" si="0"/>
        <v>0.06</v>
      </c>
      <c r="Q7" s="57">
        <f t="shared" si="1"/>
        <v>0</v>
      </c>
      <c r="R7" s="57">
        <f t="shared" si="1"/>
        <v>0</v>
      </c>
      <c r="S7" s="57">
        <f t="shared" si="1"/>
        <v>0</v>
      </c>
      <c r="T7" s="57">
        <f t="shared" si="2"/>
        <v>0</v>
      </c>
    </row>
    <row r="8" spans="2:33" ht="187.5">
      <c r="B8" s="53">
        <v>5</v>
      </c>
      <c r="C8" s="6">
        <v>53</v>
      </c>
      <c r="D8" s="48" t="s">
        <v>301</v>
      </c>
      <c r="E8" s="1" t="s">
        <v>60</v>
      </c>
      <c r="F8" s="2" t="s">
        <v>2</v>
      </c>
      <c r="G8" s="7">
        <v>15.27</v>
      </c>
      <c r="H8" s="7">
        <v>2.67</v>
      </c>
      <c r="I8" s="54"/>
      <c r="J8" s="54">
        <v>1084</v>
      </c>
      <c r="K8" s="55">
        <v>0.4</v>
      </c>
      <c r="L8" s="55">
        <v>0.8</v>
      </c>
      <c r="M8" s="55">
        <v>0.51200000000000001</v>
      </c>
      <c r="N8" s="56">
        <v>44</v>
      </c>
      <c r="O8" s="56">
        <v>75</v>
      </c>
      <c r="P8" s="56">
        <f t="shared" si="0"/>
        <v>0.06</v>
      </c>
      <c r="Q8" s="57">
        <f t="shared" si="1"/>
        <v>46.992000000000004</v>
      </c>
      <c r="R8" s="57">
        <f t="shared" si="1"/>
        <v>0</v>
      </c>
      <c r="S8" s="57">
        <f t="shared" si="1"/>
        <v>33.30048</v>
      </c>
      <c r="T8" s="57">
        <f t="shared" si="2"/>
        <v>80.292480000000012</v>
      </c>
    </row>
    <row r="9" spans="2:33" ht="234.35">
      <c r="B9" s="53">
        <v>7</v>
      </c>
      <c r="C9" s="6">
        <v>54</v>
      </c>
      <c r="D9" s="48" t="s">
        <v>302</v>
      </c>
      <c r="E9" s="3" t="s">
        <v>61</v>
      </c>
      <c r="F9" s="2" t="s">
        <v>4</v>
      </c>
      <c r="G9" s="7">
        <v>191.03</v>
      </c>
      <c r="H9" s="7">
        <v>3.01</v>
      </c>
      <c r="I9" s="54"/>
      <c r="J9" s="54">
        <v>1356</v>
      </c>
      <c r="K9" s="55">
        <v>0.4</v>
      </c>
      <c r="L9" s="55">
        <v>0.8</v>
      </c>
      <c r="M9" s="55">
        <v>0.51200000000000001</v>
      </c>
      <c r="N9" s="56">
        <v>44</v>
      </c>
      <c r="O9" s="56">
        <v>75</v>
      </c>
      <c r="P9" s="56">
        <f t="shared" si="0"/>
        <v>0.06</v>
      </c>
      <c r="Q9" s="57">
        <f t="shared" si="1"/>
        <v>52.975999999999999</v>
      </c>
      <c r="R9" s="57">
        <f t="shared" si="1"/>
        <v>0</v>
      </c>
      <c r="S9" s="57">
        <f t="shared" si="1"/>
        <v>41.656320000000001</v>
      </c>
      <c r="T9" s="57">
        <f t="shared" si="2"/>
        <v>94.632319999999993</v>
      </c>
    </row>
    <row r="10" spans="2:33" ht="265.60000000000002">
      <c r="B10" s="53">
        <v>8</v>
      </c>
      <c r="C10" s="6">
        <v>55</v>
      </c>
      <c r="D10" s="48" t="s">
        <v>303</v>
      </c>
      <c r="E10" s="1" t="s">
        <v>62</v>
      </c>
      <c r="F10" s="2" t="s">
        <v>63</v>
      </c>
      <c r="G10" s="7">
        <v>0.1</v>
      </c>
      <c r="H10" s="7"/>
      <c r="I10" s="54"/>
      <c r="J10" s="54"/>
      <c r="K10" s="55">
        <v>0.4</v>
      </c>
      <c r="L10" s="55">
        <v>0.8</v>
      </c>
      <c r="M10" s="55">
        <v>0.51200000000000001</v>
      </c>
      <c r="N10" s="56">
        <v>44</v>
      </c>
      <c r="O10" s="56">
        <v>75</v>
      </c>
      <c r="P10" s="56">
        <f t="shared" si="0"/>
        <v>0.06</v>
      </c>
      <c r="Q10" s="57">
        <f t="shared" si="1"/>
        <v>0</v>
      </c>
      <c r="R10" s="57">
        <f t="shared" si="1"/>
        <v>0</v>
      </c>
      <c r="S10" s="57">
        <f t="shared" si="1"/>
        <v>0</v>
      </c>
      <c r="T10" s="57">
        <f t="shared" si="2"/>
        <v>0</v>
      </c>
    </row>
    <row r="11" spans="2:33" ht="203.1">
      <c r="B11" s="53">
        <v>9</v>
      </c>
      <c r="C11" s="6">
        <v>56</v>
      </c>
      <c r="D11" s="48" t="s">
        <v>304</v>
      </c>
      <c r="E11" s="1" t="s">
        <v>64</v>
      </c>
      <c r="F11" s="2" t="s">
        <v>4</v>
      </c>
      <c r="G11" s="7">
        <v>11.04</v>
      </c>
      <c r="H11" s="7">
        <v>0.248</v>
      </c>
      <c r="I11" s="54"/>
      <c r="J11" s="54"/>
      <c r="K11" s="55">
        <v>0.4</v>
      </c>
      <c r="L11" s="55">
        <v>0.8</v>
      </c>
      <c r="M11" s="55">
        <v>0.51200000000000001</v>
      </c>
      <c r="N11" s="56">
        <v>44</v>
      </c>
      <c r="O11" s="56">
        <v>75</v>
      </c>
      <c r="P11" s="56">
        <f t="shared" si="0"/>
        <v>0.06</v>
      </c>
      <c r="Q11" s="57">
        <f t="shared" si="1"/>
        <v>4.3648000000000007</v>
      </c>
      <c r="R11" s="57">
        <f t="shared" si="1"/>
        <v>0</v>
      </c>
      <c r="S11" s="57">
        <f t="shared" si="1"/>
        <v>0</v>
      </c>
      <c r="T11" s="57">
        <f t="shared" si="2"/>
        <v>4.3648000000000007</v>
      </c>
    </row>
    <row r="12" spans="2:33" ht="203.1">
      <c r="B12" s="53">
        <v>10</v>
      </c>
      <c r="C12" s="6">
        <v>57</v>
      </c>
      <c r="D12" s="48" t="s">
        <v>305</v>
      </c>
      <c r="E12" s="1" t="s">
        <v>65</v>
      </c>
      <c r="F12" s="2" t="s">
        <v>4</v>
      </c>
      <c r="G12" s="7">
        <v>547.15</v>
      </c>
      <c r="H12" s="7">
        <v>7.31</v>
      </c>
      <c r="I12" s="54"/>
      <c r="J12" s="54"/>
      <c r="K12" s="55">
        <v>0.4</v>
      </c>
      <c r="L12" s="55">
        <v>0.8</v>
      </c>
      <c r="M12" s="55">
        <v>0.51200000000000001</v>
      </c>
      <c r="N12" s="56">
        <v>44</v>
      </c>
      <c r="O12" s="56">
        <v>75</v>
      </c>
      <c r="P12" s="56">
        <f t="shared" si="0"/>
        <v>0.06</v>
      </c>
      <c r="Q12" s="57">
        <f t="shared" si="1"/>
        <v>128.65600000000001</v>
      </c>
      <c r="R12" s="57">
        <f t="shared" si="1"/>
        <v>0</v>
      </c>
      <c r="S12" s="57">
        <f t="shared" si="1"/>
        <v>0</v>
      </c>
      <c r="T12" s="57">
        <f t="shared" si="2"/>
        <v>128.65600000000001</v>
      </c>
    </row>
    <row r="13" spans="2:33" ht="109.4">
      <c r="B13" s="53">
        <v>12</v>
      </c>
      <c r="C13" s="6">
        <v>59</v>
      </c>
      <c r="D13" s="48" t="s">
        <v>306</v>
      </c>
      <c r="E13" s="1" t="s">
        <v>66</v>
      </c>
      <c r="F13" s="2" t="s">
        <v>2</v>
      </c>
      <c r="G13" s="7">
        <v>0</v>
      </c>
      <c r="H13" s="7"/>
      <c r="I13" s="54"/>
      <c r="J13" s="54"/>
      <c r="K13" s="55">
        <v>0.4</v>
      </c>
      <c r="L13" s="55">
        <v>0.8</v>
      </c>
      <c r="M13" s="55">
        <v>0.51200000000000001</v>
      </c>
      <c r="N13" s="56">
        <v>44</v>
      </c>
      <c r="O13" s="56">
        <v>75</v>
      </c>
      <c r="P13" s="56">
        <f t="shared" si="0"/>
        <v>0.06</v>
      </c>
      <c r="Q13" s="57">
        <f t="shared" si="1"/>
        <v>0</v>
      </c>
      <c r="R13" s="57">
        <f t="shared" si="1"/>
        <v>0</v>
      </c>
      <c r="S13" s="57">
        <f t="shared" si="1"/>
        <v>0</v>
      </c>
      <c r="T13" s="57">
        <f t="shared" si="2"/>
        <v>0</v>
      </c>
    </row>
    <row r="14" spans="2:33" ht="121.6" customHeight="1">
      <c r="B14" s="53">
        <v>39</v>
      </c>
      <c r="C14" s="4">
        <v>15</v>
      </c>
      <c r="D14" s="48" t="s">
        <v>307</v>
      </c>
      <c r="E14" s="9" t="s">
        <v>193</v>
      </c>
      <c r="F14" s="10"/>
      <c r="G14" s="10"/>
      <c r="H14" s="58"/>
      <c r="I14" s="54"/>
      <c r="J14" s="54"/>
      <c r="K14" s="55">
        <v>0.4</v>
      </c>
      <c r="L14" s="55">
        <v>0.8</v>
      </c>
      <c r="M14" s="55">
        <v>0.51200000000000001</v>
      </c>
      <c r="N14" s="56">
        <v>44</v>
      </c>
      <c r="O14" s="56">
        <v>75</v>
      </c>
      <c r="P14" s="56">
        <f t="shared" si="0"/>
        <v>0.06</v>
      </c>
      <c r="Q14" s="57">
        <f t="shared" si="1"/>
        <v>0</v>
      </c>
      <c r="R14" s="57">
        <f t="shared" si="1"/>
        <v>0</v>
      </c>
      <c r="S14" s="57">
        <f t="shared" si="1"/>
        <v>0</v>
      </c>
      <c r="T14" s="57">
        <f t="shared" si="2"/>
        <v>0</v>
      </c>
    </row>
    <row r="15" spans="2:33" ht="109.4">
      <c r="B15" s="53">
        <v>40</v>
      </c>
      <c r="C15" s="6">
        <v>16</v>
      </c>
      <c r="D15" s="48" t="s">
        <v>308</v>
      </c>
      <c r="E15" s="9" t="s">
        <v>194</v>
      </c>
      <c r="F15" s="4"/>
      <c r="G15" s="4"/>
      <c r="H15" s="8"/>
      <c r="I15" s="54"/>
      <c r="J15" s="54"/>
      <c r="K15" s="55">
        <v>0.4</v>
      </c>
      <c r="L15" s="55">
        <v>0.8</v>
      </c>
      <c r="M15" s="55">
        <v>0.51200000000000001</v>
      </c>
      <c r="N15" s="56">
        <v>44</v>
      </c>
      <c r="O15" s="56">
        <v>75</v>
      </c>
      <c r="P15" s="56">
        <f t="shared" si="0"/>
        <v>0.06</v>
      </c>
      <c r="Q15" s="57">
        <f t="shared" si="1"/>
        <v>0</v>
      </c>
      <c r="R15" s="57">
        <f t="shared" si="1"/>
        <v>0</v>
      </c>
      <c r="S15" s="57">
        <f t="shared" si="1"/>
        <v>0</v>
      </c>
      <c r="T15" s="57">
        <f t="shared" si="2"/>
        <v>0</v>
      </c>
    </row>
    <row r="16" spans="2:33" ht="104.8" customHeight="1">
      <c r="B16" s="53">
        <v>41</v>
      </c>
      <c r="C16" s="4">
        <v>17</v>
      </c>
      <c r="D16" s="48" t="s">
        <v>309</v>
      </c>
      <c r="E16" s="9" t="s">
        <v>195</v>
      </c>
      <c r="F16" s="11"/>
      <c r="G16" s="11"/>
      <c r="H16" s="59"/>
      <c r="I16" s="54"/>
      <c r="J16" s="54"/>
      <c r="K16" s="55">
        <v>0.4</v>
      </c>
      <c r="L16" s="55">
        <v>0.8</v>
      </c>
      <c r="M16" s="55">
        <v>0.51200000000000001</v>
      </c>
      <c r="N16" s="56">
        <v>44</v>
      </c>
      <c r="O16" s="56">
        <v>75</v>
      </c>
      <c r="P16" s="56">
        <f t="shared" si="0"/>
        <v>0.06</v>
      </c>
      <c r="Q16" s="57">
        <f t="shared" si="1"/>
        <v>0</v>
      </c>
      <c r="R16" s="57">
        <f t="shared" si="1"/>
        <v>0</v>
      </c>
      <c r="S16" s="57">
        <f t="shared" si="1"/>
        <v>0</v>
      </c>
      <c r="T16" s="57">
        <f t="shared" si="2"/>
        <v>0</v>
      </c>
      <c r="X16" s="60"/>
      <c r="Y16" s="61"/>
      <c r="Z16" s="62"/>
      <c r="AA16" s="63"/>
      <c r="AB16" s="63"/>
      <c r="AC16" s="64"/>
      <c r="AD16" s="65"/>
      <c r="AG16" s="66"/>
    </row>
    <row r="17" spans="2:33" ht="143.69999999999999" customHeight="1">
      <c r="B17" s="53">
        <v>42</v>
      </c>
      <c r="C17" s="6">
        <v>18</v>
      </c>
      <c r="D17" s="48" t="s">
        <v>310</v>
      </c>
      <c r="E17" s="5" t="s">
        <v>185</v>
      </c>
      <c r="F17" s="4"/>
      <c r="G17" s="4"/>
      <c r="H17" s="8"/>
      <c r="I17" s="54"/>
      <c r="J17" s="54"/>
      <c r="K17" s="55">
        <v>0.4</v>
      </c>
      <c r="L17" s="55">
        <v>0.8</v>
      </c>
      <c r="M17" s="55">
        <v>0.51200000000000001</v>
      </c>
      <c r="N17" s="56">
        <v>44</v>
      </c>
      <c r="O17" s="56">
        <v>75</v>
      </c>
      <c r="P17" s="56">
        <f t="shared" si="0"/>
        <v>0.06</v>
      </c>
      <c r="Q17" s="57">
        <f t="shared" si="1"/>
        <v>0</v>
      </c>
      <c r="R17" s="57">
        <f t="shared" si="1"/>
        <v>0</v>
      </c>
      <c r="S17" s="57">
        <f t="shared" si="1"/>
        <v>0</v>
      </c>
      <c r="T17" s="57">
        <f t="shared" si="2"/>
        <v>0</v>
      </c>
      <c r="X17" s="60"/>
      <c r="Y17" s="61"/>
      <c r="Z17" s="62"/>
      <c r="AA17" s="63"/>
      <c r="AB17" s="63"/>
      <c r="AC17" s="64"/>
      <c r="AD17" s="65"/>
      <c r="AG17" s="66"/>
    </row>
    <row r="18" spans="2:33">
      <c r="T18" s="67">
        <f>ROUND(SUM(T4:T17),0)</f>
        <v>308</v>
      </c>
    </row>
    <row r="26" spans="2:33">
      <c r="H26" s="68" t="s">
        <v>320</v>
      </c>
      <c r="I26" s="68"/>
      <c r="J26" s="69" t="s">
        <v>567</v>
      </c>
      <c r="K26" s="69"/>
      <c r="L26" s="68" t="s">
        <v>568</v>
      </c>
      <c r="M26" s="68"/>
      <c r="N26" s="70" t="s">
        <v>569</v>
      </c>
      <c r="O26" s="70"/>
    </row>
    <row r="27" spans="2:33">
      <c r="H27" s="46" t="s">
        <v>313</v>
      </c>
      <c r="I27" s="71">
        <v>4.7222222222222221E-2</v>
      </c>
      <c r="J27" s="72"/>
      <c r="K27" s="46">
        <v>191.03</v>
      </c>
      <c r="L27" s="72" t="s">
        <v>164</v>
      </c>
      <c r="M27" s="46">
        <v>11.04</v>
      </c>
      <c r="N27" s="72" t="s">
        <v>325</v>
      </c>
      <c r="O27" s="46">
        <v>547.15</v>
      </c>
    </row>
    <row r="28" spans="2:33">
      <c r="H28" s="46" t="s">
        <v>164</v>
      </c>
      <c r="I28" s="46">
        <v>15.27</v>
      </c>
      <c r="J28" s="72" t="s">
        <v>164</v>
      </c>
      <c r="K28" s="46">
        <f>K27*0.1</f>
        <v>19.103000000000002</v>
      </c>
      <c r="L28" s="72"/>
      <c r="M28" s="46">
        <f>M27*0.016</f>
        <v>0.17663999999999999</v>
      </c>
      <c r="N28" s="72"/>
      <c r="O28" s="46">
        <f>O27*0.008</f>
        <v>4.3772000000000002</v>
      </c>
    </row>
    <row r="29" spans="2:33">
      <c r="H29" s="46" t="s">
        <v>314</v>
      </c>
      <c r="I29" s="46">
        <f>0.61*0.21*0.11</f>
        <v>1.4090999999999999E-2</v>
      </c>
      <c r="J29" s="72" t="s">
        <v>570</v>
      </c>
      <c r="K29" s="71">
        <v>4.4444444444444446E-2</v>
      </c>
      <c r="L29" s="72" t="s">
        <v>319</v>
      </c>
      <c r="M29" s="46">
        <f>M28*1.33</f>
        <v>0.23493120000000001</v>
      </c>
      <c r="N29" s="72" t="s">
        <v>319</v>
      </c>
      <c r="O29" s="46">
        <f>O28*1.33</f>
        <v>5.821676000000001</v>
      </c>
    </row>
    <row r="30" spans="2:33">
      <c r="H30" s="46" t="s">
        <v>315</v>
      </c>
      <c r="I30" s="73">
        <f>I28/I29</f>
        <v>1083.670427932723</v>
      </c>
      <c r="J30" s="72" t="s">
        <v>314</v>
      </c>
      <c r="K30" s="46">
        <f>0.61*0.21*0.11</f>
        <v>1.4090999999999999E-2</v>
      </c>
      <c r="L30" s="72" t="s">
        <v>570</v>
      </c>
      <c r="M30" s="71">
        <v>4.5833333333333337E-2</v>
      </c>
      <c r="N30" s="72" t="s">
        <v>570</v>
      </c>
      <c r="O30" s="71">
        <v>4.5833333333333337E-2</v>
      </c>
    </row>
    <row r="31" spans="2:33">
      <c r="H31" s="46" t="s">
        <v>316</v>
      </c>
      <c r="I31" s="46">
        <f>0.6*0.2*0.1</f>
        <v>1.2E-2</v>
      </c>
      <c r="J31" s="72" t="s">
        <v>315</v>
      </c>
      <c r="K31" s="73">
        <f>K28/K30</f>
        <v>1355.6880278191754</v>
      </c>
      <c r="L31" s="72" t="s">
        <v>571</v>
      </c>
      <c r="M31" s="46">
        <f>(1/7)*M29</f>
        <v>3.3561599999999997E-2</v>
      </c>
      <c r="N31" s="72" t="s">
        <v>571</v>
      </c>
      <c r="O31" s="46">
        <f>(1/7)*O29</f>
        <v>0.83166800000000007</v>
      </c>
    </row>
    <row r="32" spans="2:33">
      <c r="H32" s="46" t="s">
        <v>317</v>
      </c>
      <c r="I32" s="46">
        <f>I30*I31</f>
        <v>13.004045135192676</v>
      </c>
      <c r="J32" s="72" t="s">
        <v>316</v>
      </c>
      <c r="K32" s="46">
        <f>0.6*0.2*0.1</f>
        <v>1.2E-2</v>
      </c>
      <c r="L32" s="72" t="s">
        <v>572</v>
      </c>
      <c r="M32" s="74">
        <f>(6/7)*M29</f>
        <v>0.20136959999999998</v>
      </c>
      <c r="N32" s="72" t="s">
        <v>572</v>
      </c>
      <c r="O32" s="74">
        <f>(6/7)*O29</f>
        <v>4.9900080000000004</v>
      </c>
    </row>
    <row r="33" spans="7:22">
      <c r="H33" s="46" t="s">
        <v>318</v>
      </c>
      <c r="I33" s="46">
        <f>I28-I32</f>
        <v>2.2659548648073233</v>
      </c>
      <c r="J33" s="72" t="s">
        <v>317</v>
      </c>
      <c r="K33" s="46">
        <f>K32*K31</f>
        <v>16.268256333830106</v>
      </c>
      <c r="L33" s="72" t="s">
        <v>570</v>
      </c>
      <c r="M33" s="71">
        <v>4.4444444444444446E-2</v>
      </c>
      <c r="N33" s="72" t="s">
        <v>570</v>
      </c>
      <c r="O33" s="71">
        <v>4.4444444444444446E-2</v>
      </c>
    </row>
    <row r="34" spans="7:22">
      <c r="H34" s="46" t="s">
        <v>319</v>
      </c>
      <c r="I34" s="46">
        <f>I33*1.33</f>
        <v>3.01371997019374</v>
      </c>
      <c r="J34" s="72" t="s">
        <v>318</v>
      </c>
      <c r="K34" s="46">
        <f>K28-K33</f>
        <v>2.8347436661698957</v>
      </c>
      <c r="L34" s="72"/>
      <c r="M34" s="46">
        <f>M27*0.004</f>
        <v>4.4159999999999998E-2</v>
      </c>
      <c r="N34" s="72"/>
      <c r="O34" s="46">
        <f>O27*0.004</f>
        <v>2.1886000000000001</v>
      </c>
    </row>
    <row r="35" spans="7:22">
      <c r="H35" s="46" t="s">
        <v>311</v>
      </c>
      <c r="I35" s="46">
        <f>(1/9)*I34</f>
        <v>0.33485777446597109</v>
      </c>
      <c r="J35" s="72" t="s">
        <v>319</v>
      </c>
      <c r="K35" s="46">
        <f>K34*1.33</f>
        <v>3.7702090760059614</v>
      </c>
      <c r="L35" s="46" t="s">
        <v>319</v>
      </c>
      <c r="M35" s="46">
        <f>M34*1.33</f>
        <v>5.8732800000000002E-2</v>
      </c>
      <c r="N35" s="72" t="s">
        <v>319</v>
      </c>
      <c r="O35" s="46">
        <f>O34*1.33</f>
        <v>2.9108380000000005</v>
      </c>
    </row>
    <row r="36" spans="7:22">
      <c r="H36" s="46" t="s">
        <v>312</v>
      </c>
      <c r="I36" s="73">
        <f>(8/9)*I34</f>
        <v>2.6788621957277687</v>
      </c>
      <c r="J36" s="72" t="s">
        <v>311</v>
      </c>
      <c r="K36" s="46">
        <f>(1/5)*K35</f>
        <v>0.75404181520119229</v>
      </c>
      <c r="L36" s="72" t="s">
        <v>571</v>
      </c>
      <c r="M36" s="46">
        <f>M35*(1/5)</f>
        <v>1.1746560000000001E-2</v>
      </c>
      <c r="N36" s="72" t="s">
        <v>571</v>
      </c>
      <c r="O36" s="46">
        <f>(1/5)*O35</f>
        <v>0.58216760000000012</v>
      </c>
    </row>
    <row r="37" spans="7:22">
      <c r="J37" s="72" t="s">
        <v>312</v>
      </c>
      <c r="K37" s="73">
        <f>(4/5)*K35</f>
        <v>3.0161672608047692</v>
      </c>
      <c r="L37" s="72" t="s">
        <v>572</v>
      </c>
      <c r="M37" s="74">
        <f>(4/5)*M35</f>
        <v>4.6986240000000006E-2</v>
      </c>
      <c r="N37" s="72" t="s">
        <v>572</v>
      </c>
      <c r="O37" s="74">
        <f>(4/5)*O35</f>
        <v>2.3286704000000005</v>
      </c>
    </row>
    <row r="38" spans="7:22">
      <c r="L38" s="46" t="s">
        <v>573</v>
      </c>
      <c r="M38" s="73">
        <f>M37+M32</f>
        <v>0.24835583999999999</v>
      </c>
      <c r="N38" s="72" t="s">
        <v>573</v>
      </c>
      <c r="O38" s="73">
        <f>O37+O32</f>
        <v>7.3186784000000014</v>
      </c>
    </row>
    <row r="39" spans="7:22">
      <c r="V39" s="71"/>
    </row>
    <row r="46" spans="7:22">
      <c r="G46" s="46">
        <f>15*37</f>
        <v>555</v>
      </c>
    </row>
  </sheetData>
  <mergeCells count="23">
    <mergeCell ref="N1:P1"/>
    <mergeCell ref="G1:G3"/>
    <mergeCell ref="B1:B3"/>
    <mergeCell ref="C1:C3"/>
    <mergeCell ref="D1:D3"/>
    <mergeCell ref="E1:E3"/>
    <mergeCell ref="F1:F3"/>
    <mergeCell ref="Q1:S1"/>
    <mergeCell ref="T1:T3"/>
    <mergeCell ref="H2:H3"/>
    <mergeCell ref="I2:I3"/>
    <mergeCell ref="J2:J3"/>
    <mergeCell ref="K2:K3"/>
    <mergeCell ref="L2:L3"/>
    <mergeCell ref="S2:S3"/>
    <mergeCell ref="M2:M3"/>
    <mergeCell ref="N2:N3"/>
    <mergeCell ref="O2:O3"/>
    <mergeCell ref="P2:P3"/>
    <mergeCell ref="Q2:Q3"/>
    <mergeCell ref="R2:R3"/>
    <mergeCell ref="H1:J1"/>
    <mergeCell ref="K1:M1"/>
  </mergeCells>
  <pageMargins left="0.39370078740157483" right="0.31496062992125984" top="0.55118110236220474" bottom="0.35433070866141736" header="0.31496062992125984" footer="0.31496062992125984"/>
  <pageSetup paperSize="9" scale="64" fitToHeight="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92D050"/>
  </sheetPr>
  <dimension ref="A1:AF820"/>
  <sheetViews>
    <sheetView tabSelected="1" view="pageBreakPreview" zoomScale="79" zoomScaleNormal="70" zoomScaleSheetLayoutView="79" workbookViewId="0">
      <pane ySplit="3" topLeftCell="A668" activePane="bottomLeft" state="frozen"/>
      <selection pane="bottomLeft" activeCell="D673" sqref="D673"/>
    </sheetView>
  </sheetViews>
  <sheetFormatPr defaultColWidth="8.7109375" defaultRowHeight="32.450000000000003" customHeight="1" outlineLevelRow="1"/>
  <cols>
    <col min="1" max="1" width="7" style="467" customWidth="1"/>
    <col min="2" max="2" width="5.140625" style="467" customWidth="1"/>
    <col min="3" max="3" width="10" style="467" customWidth="1"/>
    <col min="4" max="4" width="64.7109375" style="545" customWidth="1"/>
    <col min="5" max="5" width="8.140625" style="467" customWidth="1"/>
    <col min="6" max="6" width="9.140625" style="467" bestFit="1" customWidth="1"/>
    <col min="7" max="7" width="12.42578125" style="467" customWidth="1"/>
    <col min="8" max="8" width="18" style="467" customWidth="1"/>
    <col min="9" max="9" width="12.42578125" style="581" customWidth="1"/>
    <col min="10" max="10" width="10.7109375" style="495" bestFit="1" customWidth="1"/>
    <col min="11" max="12" width="17.7109375" style="495" customWidth="1"/>
    <col min="13" max="13" width="17.28515625" style="495" customWidth="1"/>
    <col min="14" max="14" width="16.42578125" style="495" customWidth="1"/>
    <col min="15" max="15" width="24.7109375" style="569" customWidth="1"/>
    <col min="16" max="16" width="8" style="495" customWidth="1"/>
    <col min="17" max="17" width="12.140625" style="495" bestFit="1" customWidth="1"/>
    <col min="18" max="19" width="21.7109375" style="467" customWidth="1"/>
    <col min="20" max="20" width="21.7109375" style="497" customWidth="1"/>
    <col min="21" max="24" width="21.7109375" style="467" customWidth="1"/>
    <col min="25" max="16384" width="8.7109375" style="467"/>
  </cols>
  <sheetData>
    <row r="1" spans="1:32" s="436" customFormat="1" ht="32.450000000000003" customHeight="1">
      <c r="A1" s="607" t="s">
        <v>889</v>
      </c>
      <c r="B1" s="607"/>
      <c r="C1" s="607"/>
      <c r="D1" s="607"/>
      <c r="E1" s="607"/>
      <c r="F1" s="607"/>
      <c r="G1" s="607"/>
      <c r="H1" s="607"/>
      <c r="I1" s="607"/>
      <c r="J1" s="607"/>
      <c r="K1" s="607"/>
      <c r="L1" s="607"/>
      <c r="M1" s="607"/>
      <c r="N1" s="607"/>
      <c r="O1" s="607"/>
      <c r="P1" s="465"/>
      <c r="Q1" s="437"/>
      <c r="T1" s="466"/>
      <c r="AE1" s="467"/>
      <c r="AF1" s="468"/>
    </row>
    <row r="2" spans="1:32" ht="32.450000000000003" customHeight="1">
      <c r="A2" s="608" t="s">
        <v>610</v>
      </c>
      <c r="B2" s="609" t="s">
        <v>278</v>
      </c>
      <c r="C2" s="609" t="s">
        <v>279</v>
      </c>
      <c r="D2" s="610" t="s">
        <v>5</v>
      </c>
      <c r="E2" s="611" t="s">
        <v>811</v>
      </c>
      <c r="F2" s="611"/>
      <c r="G2" s="611"/>
      <c r="H2" s="611"/>
      <c r="I2" s="611" t="s">
        <v>812</v>
      </c>
      <c r="J2" s="611"/>
      <c r="K2" s="611"/>
      <c r="L2" s="611"/>
      <c r="M2" s="610" t="s">
        <v>170</v>
      </c>
      <c r="N2" s="610" t="s">
        <v>171</v>
      </c>
      <c r="O2" s="610" t="s">
        <v>172</v>
      </c>
      <c r="P2" s="469"/>
      <c r="Q2" s="470"/>
      <c r="R2" s="471"/>
      <c r="S2" s="471"/>
      <c r="T2" s="471"/>
      <c r="X2" s="472"/>
      <c r="Y2" s="472"/>
      <c r="Z2" s="472"/>
      <c r="AA2" s="472"/>
      <c r="AB2" s="472"/>
      <c r="AC2" s="472"/>
      <c r="AD2" s="472"/>
    </row>
    <row r="3" spans="1:32" ht="32.450000000000003" customHeight="1">
      <c r="A3" s="608"/>
      <c r="B3" s="609"/>
      <c r="C3" s="609"/>
      <c r="D3" s="610"/>
      <c r="E3" s="473" t="s">
        <v>164</v>
      </c>
      <c r="F3" s="473" t="s">
        <v>165</v>
      </c>
      <c r="G3" s="473" t="s">
        <v>166</v>
      </c>
      <c r="H3" s="473" t="s">
        <v>167</v>
      </c>
      <c r="I3" s="474" t="s">
        <v>164</v>
      </c>
      <c r="J3" s="473" t="s">
        <v>165</v>
      </c>
      <c r="K3" s="473" t="s">
        <v>166</v>
      </c>
      <c r="L3" s="473" t="s">
        <v>167</v>
      </c>
      <c r="M3" s="610"/>
      <c r="N3" s="610"/>
      <c r="O3" s="610"/>
      <c r="P3" s="475"/>
      <c r="Q3" s="476"/>
      <c r="R3" s="476"/>
      <c r="S3" s="476"/>
      <c r="T3" s="477"/>
      <c r="U3" s="478"/>
      <c r="V3" s="478"/>
      <c r="W3" s="478"/>
      <c r="X3" s="436"/>
      <c r="Y3" s="436"/>
      <c r="Z3" s="436"/>
      <c r="AA3" s="436"/>
      <c r="AB3" s="436"/>
      <c r="AC3" s="436"/>
      <c r="AD3" s="436"/>
    </row>
    <row r="4" spans="1:32" s="481" customFormat="1" ht="32.450000000000003" customHeight="1">
      <c r="A4" s="438">
        <v>1</v>
      </c>
      <c r="B4" s="438">
        <v>2</v>
      </c>
      <c r="C4" s="438">
        <v>3</v>
      </c>
      <c r="D4" s="473">
        <v>4</v>
      </c>
      <c r="E4" s="473">
        <v>5</v>
      </c>
      <c r="F4" s="473">
        <v>6</v>
      </c>
      <c r="G4" s="473">
        <v>7</v>
      </c>
      <c r="H4" s="473">
        <v>8</v>
      </c>
      <c r="I4" s="474">
        <v>9</v>
      </c>
      <c r="J4" s="473">
        <v>10</v>
      </c>
      <c r="K4" s="473">
        <v>11</v>
      </c>
      <c r="L4" s="473">
        <v>12</v>
      </c>
      <c r="M4" s="473">
        <v>13</v>
      </c>
      <c r="N4" s="473">
        <v>14</v>
      </c>
      <c r="O4" s="479">
        <v>15</v>
      </c>
      <c r="P4" s="475"/>
      <c r="Q4" s="476"/>
      <c r="R4" s="476"/>
      <c r="S4" s="476"/>
      <c r="T4" s="477"/>
      <c r="U4" s="478"/>
      <c r="V4" s="478"/>
      <c r="W4" s="478"/>
      <c r="X4" s="480"/>
      <c r="Y4" s="480"/>
      <c r="Z4" s="480"/>
      <c r="AA4" s="480"/>
      <c r="AB4" s="480"/>
      <c r="AC4" s="480"/>
      <c r="AD4" s="480"/>
    </row>
    <row r="5" spans="1:32" ht="32.450000000000003" customHeight="1">
      <c r="A5" s="436"/>
      <c r="B5" s="436"/>
      <c r="C5" s="436"/>
      <c r="D5" s="482" t="s">
        <v>175</v>
      </c>
      <c r="E5" s="473"/>
      <c r="F5" s="473"/>
      <c r="G5" s="473"/>
      <c r="H5" s="473"/>
      <c r="I5" s="474"/>
      <c r="J5" s="473"/>
      <c r="K5" s="473"/>
      <c r="L5" s="473"/>
      <c r="M5" s="473"/>
      <c r="N5" s="473"/>
      <c r="O5" s="479"/>
      <c r="P5" s="475"/>
      <c r="Q5" s="476"/>
      <c r="R5" s="483" t="s">
        <v>234</v>
      </c>
      <c r="S5" s="483" t="s">
        <v>235</v>
      </c>
      <c r="T5" s="466" t="s">
        <v>236</v>
      </c>
      <c r="U5" s="484" t="s">
        <v>237</v>
      </c>
      <c r="V5" s="478"/>
      <c r="W5" s="478"/>
      <c r="X5" s="436"/>
      <c r="Y5" s="436"/>
      <c r="Z5" s="436"/>
      <c r="AA5" s="436"/>
      <c r="AB5" s="436"/>
      <c r="AC5" s="436"/>
      <c r="AD5" s="436"/>
    </row>
    <row r="6" spans="1:32" ht="32.450000000000003" customHeight="1" outlineLevel="1">
      <c r="A6" s="485">
        <v>1</v>
      </c>
      <c r="B6" s="453">
        <f>IF(ISBLANK(A6),"",A6)</f>
        <v>1</v>
      </c>
      <c r="C6" s="486" t="str">
        <f>IF(ISBLANK(B6), "", IF(B6&lt;10, "IVF00" &amp; B6, IF(AND(B6&gt;=10, B6&lt;=99), "IVF0" &amp; B6, IF(B6&gt;99, "IVF" &amp; B6))))</f>
        <v>IVF001</v>
      </c>
      <c r="D6" s="434" t="s">
        <v>6</v>
      </c>
      <c r="E6" s="485">
        <v>2</v>
      </c>
      <c r="F6" s="487" t="s">
        <v>7</v>
      </c>
      <c r="G6" s="439">
        <v>240000</v>
      </c>
      <c r="H6" s="488">
        <f>ROUND(E6*G6,0)</f>
        <v>480000</v>
      </c>
      <c r="I6" s="489">
        <f>E6</f>
        <v>2</v>
      </c>
      <c r="J6" s="485" t="str">
        <f>F6</f>
        <v>No</v>
      </c>
      <c r="K6" s="488">
        <f>G6</f>
        <v>240000</v>
      </c>
      <c r="L6" s="488">
        <f>ROUND(I6*K6,0)</f>
        <v>480000</v>
      </c>
      <c r="M6" s="490">
        <f>IF(L6&gt;H6,L6-H6,0)</f>
        <v>0</v>
      </c>
      <c r="N6" s="488">
        <f>IF(H6&gt;L6,H6-L6,0)</f>
        <v>0</v>
      </c>
      <c r="O6" s="78" t="s">
        <v>702</v>
      </c>
      <c r="P6" s="465" t="s">
        <v>238</v>
      </c>
      <c r="Q6" s="437" t="s">
        <v>238</v>
      </c>
      <c r="R6" s="491">
        <f t="shared" ref="R6:R20" si="0">SUMIF($P$6:$P$751,Q6,$H$6:$H$751)</f>
        <v>26018225</v>
      </c>
      <c r="S6" s="491">
        <f t="shared" ref="S6:S20" si="1">SUMIF($P$6:$P$751,Q6,$L$6:$L$751)</f>
        <v>25908225</v>
      </c>
      <c r="T6" s="491">
        <f t="shared" ref="T6:T20" si="2">SUMIF($P$6:$P$751,Q6,$M$6:$M$751)</f>
        <v>0</v>
      </c>
      <c r="U6" s="491">
        <f t="shared" ref="U6:U20" si="3">SUMIF($P$6:$P$751,Q6,$N$6:$N$751)</f>
        <v>110000</v>
      </c>
      <c r="V6" s="492"/>
      <c r="W6" s="493"/>
      <c r="X6" s="436"/>
      <c r="Y6" s="436"/>
      <c r="Z6" s="436"/>
      <c r="AA6" s="436"/>
      <c r="AB6" s="436"/>
      <c r="AC6" s="436"/>
      <c r="AD6" s="436"/>
    </row>
    <row r="7" spans="1:32" ht="32.450000000000003" customHeight="1" outlineLevel="1">
      <c r="A7" s="440"/>
      <c r="B7" s="453"/>
      <c r="C7" s="486" t="str">
        <f t="shared" ref="C7:C69" si="4">IF(ISBLANK(B7), "", IF(B7&lt;10, "IVF00" &amp; B7, IF(AND(B7&gt;=10, B7&lt;=99), "IVF0" &amp; B7, IF(B7&gt;99, "IVF" &amp; B7))))</f>
        <v/>
      </c>
      <c r="D7" s="479" t="s">
        <v>655</v>
      </c>
      <c r="E7" s="440"/>
      <c r="F7" s="440"/>
      <c r="G7" s="490"/>
      <c r="H7" s="490"/>
      <c r="I7" s="494"/>
      <c r="J7" s="440"/>
      <c r="K7" s="490"/>
      <c r="L7" s="490"/>
      <c r="M7" s="490"/>
      <c r="N7" s="490"/>
      <c r="O7" s="78"/>
      <c r="P7" s="465" t="s">
        <v>238</v>
      </c>
      <c r="Q7" s="437" t="s">
        <v>222</v>
      </c>
      <c r="R7" s="491">
        <f t="shared" si="0"/>
        <v>7431553</v>
      </c>
      <c r="S7" s="491">
        <f t="shared" si="1"/>
        <v>5612831</v>
      </c>
      <c r="T7" s="491">
        <f t="shared" si="2"/>
        <v>459997</v>
      </c>
      <c r="U7" s="491">
        <f t="shared" si="3"/>
        <v>2278719</v>
      </c>
      <c r="V7" s="492"/>
      <c r="W7" s="493"/>
      <c r="X7" s="436"/>
      <c r="Y7" s="436"/>
      <c r="Z7" s="436"/>
      <c r="AA7" s="436"/>
      <c r="AB7" s="436"/>
      <c r="AC7" s="436"/>
      <c r="AD7" s="436"/>
    </row>
    <row r="8" spans="1:32" ht="32.450000000000003" customHeight="1" outlineLevel="1">
      <c r="A8" s="440"/>
      <c r="B8" s="453"/>
      <c r="C8" s="486" t="str">
        <f t="shared" si="4"/>
        <v/>
      </c>
      <c r="D8" s="479"/>
      <c r="E8" s="440"/>
      <c r="F8" s="440"/>
      <c r="G8" s="490"/>
      <c r="H8" s="490"/>
      <c r="I8" s="494"/>
      <c r="J8" s="440"/>
      <c r="K8" s="490"/>
      <c r="L8" s="490"/>
      <c r="M8" s="490"/>
      <c r="N8" s="490"/>
      <c r="O8" s="78"/>
      <c r="P8" s="465" t="s">
        <v>238</v>
      </c>
      <c r="Q8" s="437" t="s">
        <v>223</v>
      </c>
      <c r="R8" s="491">
        <f t="shared" si="0"/>
        <v>204480</v>
      </c>
      <c r="S8" s="491">
        <f t="shared" si="1"/>
        <v>126489</v>
      </c>
      <c r="T8" s="491">
        <f t="shared" si="2"/>
        <v>6962</v>
      </c>
      <c r="U8" s="491">
        <f t="shared" si="3"/>
        <v>84953</v>
      </c>
      <c r="V8" s="492"/>
      <c r="W8" s="493"/>
      <c r="X8" s="436"/>
      <c r="Y8" s="436"/>
      <c r="Z8" s="436"/>
      <c r="AA8" s="436"/>
      <c r="AB8" s="436"/>
      <c r="AC8" s="436"/>
      <c r="AD8" s="436"/>
    </row>
    <row r="9" spans="1:32" ht="32.450000000000003" customHeight="1" outlineLevel="1">
      <c r="A9" s="485">
        <v>2</v>
      </c>
      <c r="B9" s="453">
        <f t="shared" ref="B9:B72" si="5">IF(ISBLANK(A9),"",A9)</f>
        <v>2</v>
      </c>
      <c r="C9" s="486" t="str">
        <f t="shared" si="4"/>
        <v>IVF002</v>
      </c>
      <c r="D9" s="434" t="s">
        <v>8</v>
      </c>
      <c r="E9" s="485">
        <v>2</v>
      </c>
      <c r="F9" s="487" t="s">
        <v>7</v>
      </c>
      <c r="G9" s="439">
        <v>49500</v>
      </c>
      <c r="H9" s="488">
        <f>ROUND(E9*G9,0)</f>
        <v>99000</v>
      </c>
      <c r="I9" s="489">
        <f>E9</f>
        <v>2</v>
      </c>
      <c r="J9" s="485" t="str">
        <f>F9</f>
        <v>No</v>
      </c>
      <c r="K9" s="488">
        <f>G9</f>
        <v>49500</v>
      </c>
      <c r="L9" s="488">
        <f>ROUND(I9*K9,0)</f>
        <v>99000</v>
      </c>
      <c r="M9" s="490">
        <f>IF(L9&gt;H9,L9-H9,0)</f>
        <v>0</v>
      </c>
      <c r="N9" s="488">
        <f>IF(H9&gt;L9,H9-L9,0)</f>
        <v>0</v>
      </c>
      <c r="O9" s="78" t="s">
        <v>555</v>
      </c>
      <c r="P9" s="465" t="s">
        <v>238</v>
      </c>
      <c r="Q9" s="437" t="s">
        <v>221</v>
      </c>
      <c r="R9" s="491">
        <f t="shared" si="0"/>
        <v>3732008</v>
      </c>
      <c r="S9" s="491">
        <f t="shared" si="1"/>
        <v>4027908</v>
      </c>
      <c r="T9" s="491">
        <f t="shared" si="2"/>
        <v>878126</v>
      </c>
      <c r="U9" s="491">
        <f t="shared" si="3"/>
        <v>582226</v>
      </c>
      <c r="V9" s="492"/>
      <c r="W9" s="493"/>
      <c r="X9" s="436"/>
      <c r="Y9" s="436"/>
      <c r="Z9" s="436"/>
      <c r="AA9" s="436"/>
      <c r="AB9" s="436"/>
      <c r="AC9" s="436"/>
      <c r="AD9" s="436"/>
    </row>
    <row r="10" spans="1:32" ht="32.450000000000003" customHeight="1" outlineLevel="1">
      <c r="A10" s="440"/>
      <c r="B10" s="453" t="str">
        <f t="shared" si="5"/>
        <v/>
      </c>
      <c r="C10" s="486"/>
      <c r="D10" s="479" t="s">
        <v>653</v>
      </c>
      <c r="E10" s="440"/>
      <c r="F10" s="440"/>
      <c r="G10" s="490"/>
      <c r="H10" s="490"/>
      <c r="I10" s="494"/>
      <c r="J10" s="440"/>
      <c r="K10" s="490"/>
      <c r="L10" s="490"/>
      <c r="M10" s="490"/>
      <c r="N10" s="490"/>
      <c r="O10" s="78"/>
      <c r="P10" s="465" t="s">
        <v>238</v>
      </c>
      <c r="Q10" s="437" t="s">
        <v>224</v>
      </c>
      <c r="R10" s="491">
        <f t="shared" si="0"/>
        <v>827000</v>
      </c>
      <c r="S10" s="491">
        <f t="shared" si="1"/>
        <v>827000</v>
      </c>
      <c r="T10" s="491">
        <f t="shared" si="2"/>
        <v>0</v>
      </c>
      <c r="U10" s="491">
        <f t="shared" si="3"/>
        <v>0</v>
      </c>
      <c r="V10" s="492"/>
      <c r="W10" s="493"/>
      <c r="X10" s="436"/>
      <c r="Y10" s="436"/>
      <c r="Z10" s="436"/>
      <c r="AA10" s="436"/>
      <c r="AB10" s="436"/>
      <c r="AC10" s="436"/>
      <c r="AD10" s="436"/>
    </row>
    <row r="11" spans="1:32" ht="32.450000000000003" customHeight="1" outlineLevel="1">
      <c r="A11" s="440"/>
      <c r="B11" s="453" t="str">
        <f t="shared" si="5"/>
        <v/>
      </c>
      <c r="C11" s="486"/>
      <c r="D11" s="479"/>
      <c r="E11" s="440"/>
      <c r="F11" s="440"/>
      <c r="G11" s="490"/>
      <c r="H11" s="490"/>
      <c r="I11" s="494"/>
      <c r="J11" s="440"/>
      <c r="K11" s="490"/>
      <c r="L11" s="490"/>
      <c r="M11" s="490"/>
      <c r="N11" s="490"/>
      <c r="O11" s="78"/>
      <c r="P11" s="465" t="s">
        <v>238</v>
      </c>
      <c r="Q11" s="495" t="s">
        <v>225</v>
      </c>
      <c r="R11" s="491">
        <f t="shared" si="0"/>
        <v>735880</v>
      </c>
      <c r="S11" s="491">
        <f t="shared" si="1"/>
        <v>735880</v>
      </c>
      <c r="T11" s="491">
        <f t="shared" si="2"/>
        <v>0</v>
      </c>
      <c r="U11" s="491">
        <f t="shared" si="3"/>
        <v>0</v>
      </c>
      <c r="V11" s="492"/>
      <c r="W11" s="493"/>
      <c r="X11" s="436"/>
      <c r="Y11" s="436"/>
      <c r="Z11" s="436"/>
      <c r="AA11" s="436"/>
      <c r="AB11" s="436"/>
      <c r="AC11" s="436"/>
      <c r="AD11" s="436"/>
    </row>
    <row r="12" spans="1:32" ht="32.450000000000003" customHeight="1" outlineLevel="1">
      <c r="A12" s="485">
        <v>3</v>
      </c>
      <c r="B12" s="453">
        <f t="shared" si="5"/>
        <v>3</v>
      </c>
      <c r="C12" s="486" t="str">
        <f t="shared" si="4"/>
        <v>IVF003</v>
      </c>
      <c r="D12" s="434" t="s">
        <v>9</v>
      </c>
      <c r="E12" s="485">
        <v>2</v>
      </c>
      <c r="F12" s="487" t="s">
        <v>7</v>
      </c>
      <c r="G12" s="439">
        <v>1365000</v>
      </c>
      <c r="H12" s="488">
        <f>ROUND(E12*G12,0)</f>
        <v>2730000</v>
      </c>
      <c r="I12" s="489">
        <f>E12</f>
        <v>2</v>
      </c>
      <c r="J12" s="485" t="str">
        <f>F12</f>
        <v>No</v>
      </c>
      <c r="K12" s="488">
        <f>G12</f>
        <v>1365000</v>
      </c>
      <c r="L12" s="488">
        <f>ROUND(I12*K12,0)</f>
        <v>2730000</v>
      </c>
      <c r="M12" s="490">
        <f>IF(L12&gt;H12,L12-H12,0)</f>
        <v>0</v>
      </c>
      <c r="N12" s="488">
        <f>IF(H12&gt;L12,H12-L12,0)</f>
        <v>0</v>
      </c>
      <c r="O12" s="78" t="s">
        <v>555</v>
      </c>
      <c r="P12" s="465" t="s">
        <v>238</v>
      </c>
      <c r="Q12" s="437" t="s">
        <v>226</v>
      </c>
      <c r="R12" s="491">
        <f t="shared" si="0"/>
        <v>3879885</v>
      </c>
      <c r="S12" s="491">
        <f t="shared" si="1"/>
        <v>3839121</v>
      </c>
      <c r="T12" s="491">
        <f t="shared" si="2"/>
        <v>355055</v>
      </c>
      <c r="U12" s="491">
        <f t="shared" si="3"/>
        <v>395819</v>
      </c>
      <c r="V12" s="492"/>
      <c r="W12" s="493"/>
      <c r="X12" s="436"/>
      <c r="Y12" s="436"/>
      <c r="Z12" s="436"/>
      <c r="AA12" s="436"/>
      <c r="AB12" s="436"/>
      <c r="AC12" s="436"/>
      <c r="AD12" s="436"/>
    </row>
    <row r="13" spans="1:32" ht="32.450000000000003" customHeight="1" outlineLevel="1">
      <c r="A13" s="440"/>
      <c r="B13" s="453" t="str">
        <f t="shared" si="5"/>
        <v/>
      </c>
      <c r="C13" s="486"/>
      <c r="D13" s="479" t="s">
        <v>653</v>
      </c>
      <c r="E13" s="440"/>
      <c r="F13" s="440"/>
      <c r="G13" s="490"/>
      <c r="H13" s="490"/>
      <c r="I13" s="494"/>
      <c r="J13" s="440"/>
      <c r="K13" s="490"/>
      <c r="L13" s="490"/>
      <c r="M13" s="490"/>
      <c r="N13" s="490"/>
      <c r="O13" s="78"/>
      <c r="P13" s="465" t="s">
        <v>238</v>
      </c>
      <c r="Q13" s="437" t="s">
        <v>227</v>
      </c>
      <c r="R13" s="491">
        <f t="shared" si="0"/>
        <v>1025822</v>
      </c>
      <c r="S13" s="491">
        <f t="shared" si="1"/>
        <v>1180151.6000000001</v>
      </c>
      <c r="T13" s="491">
        <f t="shared" si="2"/>
        <v>154329.60000000001</v>
      </c>
      <c r="U13" s="491">
        <f t="shared" si="3"/>
        <v>0</v>
      </c>
      <c r="V13" s="492"/>
      <c r="W13" s="493"/>
      <c r="X13" s="436"/>
      <c r="Y13" s="436"/>
      <c r="Z13" s="436"/>
      <c r="AA13" s="436"/>
      <c r="AB13" s="436"/>
      <c r="AC13" s="436"/>
      <c r="AD13" s="436"/>
    </row>
    <row r="14" spans="1:32" ht="32.450000000000003" customHeight="1" outlineLevel="1">
      <c r="A14" s="440"/>
      <c r="B14" s="453"/>
      <c r="C14" s="486"/>
      <c r="D14" s="479"/>
      <c r="E14" s="440"/>
      <c r="F14" s="440"/>
      <c r="G14" s="490"/>
      <c r="H14" s="490"/>
      <c r="I14" s="494"/>
      <c r="J14" s="440"/>
      <c r="K14" s="490"/>
      <c r="L14" s="490"/>
      <c r="M14" s="490"/>
      <c r="N14" s="490"/>
      <c r="O14" s="78"/>
      <c r="P14" s="465" t="s">
        <v>238</v>
      </c>
      <c r="Q14" s="437" t="s">
        <v>239</v>
      </c>
      <c r="R14" s="491">
        <f t="shared" si="0"/>
        <v>0</v>
      </c>
      <c r="S14" s="491">
        <f t="shared" si="1"/>
        <v>931300</v>
      </c>
      <c r="T14" s="491">
        <f t="shared" si="2"/>
        <v>931300</v>
      </c>
      <c r="U14" s="491">
        <f t="shared" si="3"/>
        <v>0</v>
      </c>
      <c r="V14" s="492"/>
      <c r="W14" s="493"/>
      <c r="X14" s="436"/>
      <c r="Y14" s="436"/>
      <c r="Z14" s="436"/>
      <c r="AA14" s="436"/>
      <c r="AB14" s="436"/>
      <c r="AC14" s="436"/>
      <c r="AD14" s="436"/>
    </row>
    <row r="15" spans="1:32" ht="32.450000000000003" customHeight="1" outlineLevel="1">
      <c r="A15" s="485">
        <v>4</v>
      </c>
      <c r="B15" s="453">
        <f t="shared" si="5"/>
        <v>4</v>
      </c>
      <c r="C15" s="486" t="str">
        <f t="shared" si="4"/>
        <v>IVF004</v>
      </c>
      <c r="D15" s="434" t="s">
        <v>10</v>
      </c>
      <c r="E15" s="485">
        <v>1</v>
      </c>
      <c r="F15" s="487" t="s">
        <v>7</v>
      </c>
      <c r="G15" s="439">
        <v>563750</v>
      </c>
      <c r="H15" s="488">
        <f>ROUND(E15*G15,0)</f>
        <v>563750</v>
      </c>
      <c r="I15" s="489">
        <v>1</v>
      </c>
      <c r="J15" s="485" t="str">
        <f>F15</f>
        <v>No</v>
      </c>
      <c r="K15" s="488">
        <f>G15</f>
        <v>563750</v>
      </c>
      <c r="L15" s="488">
        <f>ROUND(I15*K15,0)</f>
        <v>563750</v>
      </c>
      <c r="M15" s="490">
        <f>IF(L15&gt;H15,L15-H15,0)</f>
        <v>0</v>
      </c>
      <c r="N15" s="488">
        <f>IF(H15&gt;L15,H15-L15,0)</f>
        <v>0</v>
      </c>
      <c r="O15" s="78" t="s">
        <v>555</v>
      </c>
      <c r="P15" s="465" t="s">
        <v>238</v>
      </c>
      <c r="Q15" s="437" t="s">
        <v>229</v>
      </c>
      <c r="R15" s="491">
        <f t="shared" si="0"/>
        <v>0</v>
      </c>
      <c r="S15" s="491">
        <f t="shared" si="1"/>
        <v>1912429</v>
      </c>
      <c r="T15" s="491">
        <f t="shared" si="2"/>
        <v>1912429</v>
      </c>
      <c r="U15" s="491">
        <f t="shared" si="3"/>
        <v>0</v>
      </c>
      <c r="V15" s="492"/>
      <c r="W15" s="493"/>
      <c r="X15" s="436"/>
      <c r="Y15" s="436"/>
      <c r="Z15" s="436"/>
      <c r="AA15" s="436"/>
      <c r="AB15" s="436"/>
      <c r="AC15" s="436"/>
      <c r="AD15" s="436"/>
    </row>
    <row r="16" spans="1:32" ht="32.450000000000003" customHeight="1" outlineLevel="1">
      <c r="A16" s="440"/>
      <c r="B16" s="453" t="str">
        <f t="shared" si="5"/>
        <v/>
      </c>
      <c r="C16" s="486"/>
      <c r="D16" s="479" t="s">
        <v>654</v>
      </c>
      <c r="E16" s="440"/>
      <c r="F16" s="440"/>
      <c r="G16" s="490"/>
      <c r="H16" s="490"/>
      <c r="I16" s="494"/>
      <c r="J16" s="485"/>
      <c r="K16" s="488"/>
      <c r="L16" s="488"/>
      <c r="M16" s="490"/>
      <c r="N16" s="488"/>
      <c r="O16" s="78"/>
      <c r="P16" s="465" t="s">
        <v>238</v>
      </c>
      <c r="Q16" s="437" t="s">
        <v>230</v>
      </c>
      <c r="R16" s="491">
        <f t="shared" si="0"/>
        <v>0</v>
      </c>
      <c r="S16" s="491">
        <f t="shared" si="1"/>
        <v>21690</v>
      </c>
      <c r="T16" s="491">
        <f t="shared" si="2"/>
        <v>21690</v>
      </c>
      <c r="U16" s="491">
        <f t="shared" si="3"/>
        <v>0</v>
      </c>
      <c r="V16" s="492"/>
      <c r="W16" s="493"/>
      <c r="X16" s="436"/>
      <c r="Y16" s="436"/>
      <c r="Z16" s="436"/>
      <c r="AA16" s="436"/>
      <c r="AB16" s="436"/>
      <c r="AC16" s="436"/>
      <c r="AD16" s="436"/>
    </row>
    <row r="17" spans="1:30" ht="32.450000000000003" customHeight="1" outlineLevel="1">
      <c r="A17" s="440"/>
      <c r="B17" s="453" t="str">
        <f t="shared" si="5"/>
        <v/>
      </c>
      <c r="C17" s="486"/>
      <c r="D17" s="496"/>
      <c r="E17" s="440"/>
      <c r="F17" s="440"/>
      <c r="G17" s="490"/>
      <c r="H17" s="490"/>
      <c r="I17" s="494"/>
      <c r="J17" s="485"/>
      <c r="K17" s="488"/>
      <c r="L17" s="488"/>
      <c r="M17" s="490"/>
      <c r="N17" s="488"/>
      <c r="O17" s="78"/>
      <c r="P17" s="465" t="s">
        <v>238</v>
      </c>
      <c r="Q17" s="437" t="s">
        <v>228</v>
      </c>
      <c r="R17" s="491">
        <f t="shared" si="0"/>
        <v>0</v>
      </c>
      <c r="S17" s="491">
        <f t="shared" si="1"/>
        <v>456452.1</v>
      </c>
      <c r="T17" s="491">
        <f t="shared" si="2"/>
        <v>456452.1</v>
      </c>
      <c r="U17" s="491">
        <f t="shared" si="3"/>
        <v>0</v>
      </c>
      <c r="V17" s="492"/>
      <c r="W17" s="493"/>
      <c r="X17" s="436"/>
      <c r="Y17" s="436"/>
      <c r="Z17" s="436"/>
      <c r="AA17" s="436"/>
      <c r="AB17" s="436"/>
      <c r="AC17" s="436"/>
      <c r="AD17" s="436"/>
    </row>
    <row r="18" spans="1:30" ht="32.450000000000003" customHeight="1" outlineLevel="1">
      <c r="A18" s="485">
        <v>5</v>
      </c>
      <c r="B18" s="453">
        <f t="shared" si="5"/>
        <v>5</v>
      </c>
      <c r="C18" s="486" t="str">
        <f t="shared" si="4"/>
        <v>IVF005</v>
      </c>
      <c r="D18" s="434" t="s">
        <v>11</v>
      </c>
      <c r="E18" s="485">
        <v>1</v>
      </c>
      <c r="F18" s="487" t="s">
        <v>7</v>
      </c>
      <c r="G18" s="439">
        <v>312500</v>
      </c>
      <c r="H18" s="488">
        <f>ROUND(E18*G18,0)</f>
        <v>312500</v>
      </c>
      <c r="I18" s="489">
        <f>E18</f>
        <v>1</v>
      </c>
      <c r="J18" s="485" t="str">
        <f>F18</f>
        <v>No</v>
      </c>
      <c r="K18" s="488">
        <f>G18</f>
        <v>312500</v>
      </c>
      <c r="L18" s="488">
        <f>ROUND(I18*K18,0)</f>
        <v>312500</v>
      </c>
      <c r="M18" s="490">
        <f>IF(L18&gt;H18,L18-H18,0)</f>
        <v>0</v>
      </c>
      <c r="N18" s="488">
        <f>IF(H18&gt;L18,H18-L18,0)</f>
        <v>0</v>
      </c>
      <c r="O18" s="78" t="s">
        <v>555</v>
      </c>
      <c r="P18" s="465" t="s">
        <v>238</v>
      </c>
      <c r="Q18" s="437" t="s">
        <v>231</v>
      </c>
      <c r="R18" s="491">
        <f t="shared" si="0"/>
        <v>0</v>
      </c>
      <c r="S18" s="491">
        <f t="shared" si="1"/>
        <v>291366</v>
      </c>
      <c r="T18" s="491">
        <f t="shared" si="2"/>
        <v>291366</v>
      </c>
      <c r="U18" s="491">
        <f t="shared" si="3"/>
        <v>0</v>
      </c>
      <c r="V18" s="492"/>
      <c r="W18" s="493"/>
      <c r="X18" s="436"/>
      <c r="Y18" s="436"/>
      <c r="Z18" s="436"/>
      <c r="AA18" s="436"/>
      <c r="AB18" s="436"/>
      <c r="AC18" s="436"/>
      <c r="AD18" s="436"/>
    </row>
    <row r="19" spans="1:30" ht="32.450000000000003" customHeight="1" outlineLevel="1">
      <c r="A19" s="440"/>
      <c r="B19" s="453" t="str">
        <f t="shared" si="5"/>
        <v/>
      </c>
      <c r="C19" s="486"/>
      <c r="D19" s="479" t="s">
        <v>654</v>
      </c>
      <c r="E19" s="440"/>
      <c r="F19" s="440"/>
      <c r="G19" s="490"/>
      <c r="H19" s="490"/>
      <c r="I19" s="494"/>
      <c r="J19" s="440"/>
      <c r="K19" s="490"/>
      <c r="L19" s="490"/>
      <c r="M19" s="490"/>
      <c r="N19" s="490"/>
      <c r="O19" s="78"/>
      <c r="P19" s="465" t="s">
        <v>238</v>
      </c>
      <c r="Q19" s="495" t="s">
        <v>232</v>
      </c>
      <c r="R19" s="491">
        <f t="shared" si="0"/>
        <v>0</v>
      </c>
      <c r="S19" s="491">
        <f t="shared" si="1"/>
        <v>120788</v>
      </c>
      <c r="T19" s="491">
        <f t="shared" si="2"/>
        <v>120788</v>
      </c>
      <c r="U19" s="491">
        <f t="shared" si="3"/>
        <v>0</v>
      </c>
      <c r="V19" s="492"/>
      <c r="W19" s="493"/>
      <c r="X19" s="436"/>
      <c r="Y19" s="436"/>
      <c r="Z19" s="436"/>
      <c r="AA19" s="436"/>
      <c r="AB19" s="436"/>
      <c r="AC19" s="436"/>
      <c r="AD19" s="436"/>
    </row>
    <row r="20" spans="1:30" ht="32.450000000000003" customHeight="1" outlineLevel="1">
      <c r="A20" s="440"/>
      <c r="B20" s="453" t="str">
        <f t="shared" si="5"/>
        <v/>
      </c>
      <c r="C20" s="486"/>
      <c r="D20" s="479"/>
      <c r="E20" s="440"/>
      <c r="F20" s="440"/>
      <c r="G20" s="490"/>
      <c r="H20" s="490"/>
      <c r="I20" s="494"/>
      <c r="J20" s="440"/>
      <c r="K20" s="490"/>
      <c r="L20" s="490"/>
      <c r="M20" s="490"/>
      <c r="N20" s="490"/>
      <c r="O20" s="78"/>
      <c r="P20" s="465" t="s">
        <v>238</v>
      </c>
      <c r="Q20" s="437" t="s">
        <v>233</v>
      </c>
      <c r="R20" s="491">
        <f t="shared" si="0"/>
        <v>0</v>
      </c>
      <c r="S20" s="491">
        <f t="shared" si="1"/>
        <v>814670</v>
      </c>
      <c r="T20" s="491">
        <f t="shared" si="2"/>
        <v>814670</v>
      </c>
      <c r="U20" s="491">
        <f t="shared" si="3"/>
        <v>0</v>
      </c>
      <c r="V20" s="492"/>
      <c r="W20" s="493"/>
      <c r="X20" s="436"/>
      <c r="Y20" s="436"/>
      <c r="Z20" s="436"/>
      <c r="AA20" s="436"/>
      <c r="AB20" s="436"/>
      <c r="AC20" s="436"/>
      <c r="AD20" s="436"/>
    </row>
    <row r="21" spans="1:30" ht="32.450000000000003" customHeight="1" outlineLevel="1">
      <c r="A21" s="485">
        <v>6</v>
      </c>
      <c r="B21" s="453">
        <f t="shared" si="5"/>
        <v>6</v>
      </c>
      <c r="C21" s="486" t="str">
        <f t="shared" si="4"/>
        <v>IVF006</v>
      </c>
      <c r="D21" s="434" t="s">
        <v>12</v>
      </c>
      <c r="E21" s="485">
        <v>1</v>
      </c>
      <c r="F21" s="487" t="s">
        <v>7</v>
      </c>
      <c r="G21" s="439">
        <v>187500</v>
      </c>
      <c r="H21" s="488">
        <f>ROUND(E21*G21,0)</f>
        <v>187500</v>
      </c>
      <c r="I21" s="489">
        <f>E21</f>
        <v>1</v>
      </c>
      <c r="J21" s="485" t="str">
        <f>F21</f>
        <v>No</v>
      </c>
      <c r="K21" s="488">
        <f>G21</f>
        <v>187500</v>
      </c>
      <c r="L21" s="488">
        <f>ROUND(I21*K21,0)</f>
        <v>187500</v>
      </c>
      <c r="M21" s="490">
        <f>IF(L21&gt;H21,L21-H21,0)</f>
        <v>0</v>
      </c>
      <c r="N21" s="488">
        <f>IF(H21&gt;L21,H21-L21,0)</f>
        <v>0</v>
      </c>
      <c r="O21" s="78" t="s">
        <v>555</v>
      </c>
      <c r="P21" s="465" t="s">
        <v>238</v>
      </c>
      <c r="V21" s="492"/>
      <c r="W21" s="493"/>
      <c r="X21" s="436"/>
      <c r="Y21" s="436"/>
      <c r="Z21" s="436"/>
      <c r="AA21" s="436"/>
      <c r="AB21" s="436"/>
      <c r="AC21" s="436"/>
      <c r="AD21" s="436"/>
    </row>
    <row r="22" spans="1:30" ht="32.450000000000003" customHeight="1" outlineLevel="1">
      <c r="A22" s="440"/>
      <c r="B22" s="453" t="str">
        <f t="shared" si="5"/>
        <v/>
      </c>
      <c r="C22" s="486"/>
      <c r="D22" s="479" t="s">
        <v>654</v>
      </c>
      <c r="E22" s="440"/>
      <c r="F22" s="440"/>
      <c r="G22" s="490"/>
      <c r="H22" s="490"/>
      <c r="I22" s="494"/>
      <c r="J22" s="440"/>
      <c r="K22" s="490"/>
      <c r="L22" s="490"/>
      <c r="M22" s="490"/>
      <c r="N22" s="490"/>
      <c r="O22" s="78"/>
      <c r="P22" s="465" t="s">
        <v>238</v>
      </c>
      <c r="R22" s="491"/>
      <c r="S22" s="491"/>
      <c r="T22" s="491"/>
      <c r="U22" s="491"/>
      <c r="V22" s="492"/>
      <c r="W22" s="493"/>
      <c r="X22" s="436"/>
      <c r="Y22" s="436"/>
      <c r="Z22" s="436"/>
      <c r="AA22" s="436"/>
      <c r="AB22" s="436"/>
      <c r="AC22" s="436"/>
      <c r="AD22" s="436"/>
    </row>
    <row r="23" spans="1:30" ht="32.450000000000003" customHeight="1" outlineLevel="1">
      <c r="A23" s="440"/>
      <c r="B23" s="453" t="str">
        <f t="shared" si="5"/>
        <v/>
      </c>
      <c r="C23" s="486"/>
      <c r="D23" s="479"/>
      <c r="E23" s="440"/>
      <c r="F23" s="440"/>
      <c r="G23" s="490"/>
      <c r="H23" s="490"/>
      <c r="I23" s="494"/>
      <c r="J23" s="440"/>
      <c r="K23" s="490"/>
      <c r="L23" s="490"/>
      <c r="M23" s="490"/>
      <c r="N23" s="490"/>
      <c r="O23" s="78"/>
      <c r="P23" s="465" t="s">
        <v>238</v>
      </c>
      <c r="Q23" s="437"/>
      <c r="V23" s="492"/>
      <c r="W23" s="493"/>
      <c r="X23" s="436"/>
      <c r="Y23" s="436"/>
      <c r="Z23" s="436"/>
      <c r="AA23" s="436"/>
      <c r="AB23" s="436"/>
      <c r="AC23" s="436"/>
      <c r="AD23" s="436"/>
    </row>
    <row r="24" spans="1:30" ht="32.450000000000003" customHeight="1" outlineLevel="1">
      <c r="A24" s="485">
        <v>7</v>
      </c>
      <c r="B24" s="453">
        <f t="shared" si="5"/>
        <v>7</v>
      </c>
      <c r="C24" s="486" t="str">
        <f t="shared" si="4"/>
        <v>IVF007</v>
      </c>
      <c r="D24" s="434" t="s">
        <v>13</v>
      </c>
      <c r="E24" s="485">
        <v>1</v>
      </c>
      <c r="F24" s="487" t="s">
        <v>7</v>
      </c>
      <c r="G24" s="439">
        <v>687500</v>
      </c>
      <c r="H24" s="488">
        <f>ROUND(E24*G24,0)</f>
        <v>687500</v>
      </c>
      <c r="I24" s="489">
        <f>E24</f>
        <v>1</v>
      </c>
      <c r="J24" s="485" t="str">
        <f>F24</f>
        <v>No</v>
      </c>
      <c r="K24" s="488">
        <f>G24</f>
        <v>687500</v>
      </c>
      <c r="L24" s="488">
        <f>ROUND(I24*K24,0)</f>
        <v>687500</v>
      </c>
      <c r="M24" s="490">
        <f>IF(L24&gt;H24,L24-H24,0)</f>
        <v>0</v>
      </c>
      <c r="N24" s="488">
        <f>IF(H24&gt;L24,H24-L24,0)</f>
        <v>0</v>
      </c>
      <c r="O24" s="78" t="s">
        <v>555</v>
      </c>
      <c r="P24" s="465" t="s">
        <v>238</v>
      </c>
      <c r="V24" s="492"/>
      <c r="W24" s="493"/>
      <c r="X24" s="436"/>
      <c r="Y24" s="436"/>
      <c r="Z24" s="436"/>
      <c r="AA24" s="436"/>
      <c r="AB24" s="436"/>
      <c r="AC24" s="436"/>
      <c r="AD24" s="436"/>
    </row>
    <row r="25" spans="1:30" ht="32.450000000000003" customHeight="1" outlineLevel="1">
      <c r="A25" s="440"/>
      <c r="B25" s="453" t="str">
        <f t="shared" si="5"/>
        <v/>
      </c>
      <c r="C25" s="486"/>
      <c r="D25" s="479" t="s">
        <v>655</v>
      </c>
      <c r="E25" s="440"/>
      <c r="F25" s="440"/>
      <c r="G25" s="490"/>
      <c r="H25" s="490"/>
      <c r="I25" s="494"/>
      <c r="J25" s="440"/>
      <c r="K25" s="490"/>
      <c r="L25" s="490"/>
      <c r="M25" s="490"/>
      <c r="N25" s="490"/>
      <c r="O25" s="78"/>
      <c r="P25" s="465" t="s">
        <v>238</v>
      </c>
      <c r="V25" s="492"/>
      <c r="W25" s="493"/>
      <c r="X25" s="436"/>
      <c r="Y25" s="436"/>
      <c r="Z25" s="436"/>
      <c r="AA25" s="436"/>
      <c r="AB25" s="436"/>
      <c r="AC25" s="436"/>
      <c r="AD25" s="436"/>
    </row>
    <row r="26" spans="1:30" ht="32.450000000000003" customHeight="1" outlineLevel="1">
      <c r="A26" s="440"/>
      <c r="B26" s="453" t="str">
        <f t="shared" si="5"/>
        <v/>
      </c>
      <c r="C26" s="486"/>
      <c r="D26" s="479"/>
      <c r="E26" s="440"/>
      <c r="F26" s="440"/>
      <c r="G26" s="490"/>
      <c r="H26" s="490"/>
      <c r="I26" s="494"/>
      <c r="J26" s="440"/>
      <c r="K26" s="490"/>
      <c r="L26" s="490"/>
      <c r="M26" s="490"/>
      <c r="N26" s="490"/>
      <c r="O26" s="78"/>
      <c r="P26" s="465" t="s">
        <v>238</v>
      </c>
      <c r="V26" s="492"/>
      <c r="W26" s="493"/>
      <c r="X26" s="436"/>
      <c r="Y26" s="436"/>
      <c r="Z26" s="436"/>
      <c r="AA26" s="436"/>
      <c r="AB26" s="436"/>
      <c r="AC26" s="436"/>
      <c r="AD26" s="436"/>
    </row>
    <row r="27" spans="1:30" ht="32.450000000000003" customHeight="1" outlineLevel="1">
      <c r="A27" s="485">
        <v>8</v>
      </c>
      <c r="B27" s="453">
        <f t="shared" si="5"/>
        <v>8</v>
      </c>
      <c r="C27" s="486" t="str">
        <f t="shared" si="4"/>
        <v>IVF008</v>
      </c>
      <c r="D27" s="434" t="s">
        <v>14</v>
      </c>
      <c r="E27" s="485">
        <v>1</v>
      </c>
      <c r="F27" s="487" t="s">
        <v>7</v>
      </c>
      <c r="G27" s="439">
        <v>96250</v>
      </c>
      <c r="H27" s="488">
        <f>ROUND(E27*G27,0)</f>
        <v>96250</v>
      </c>
      <c r="I27" s="489">
        <f>E27</f>
        <v>1</v>
      </c>
      <c r="J27" s="485" t="str">
        <f>F27</f>
        <v>No</v>
      </c>
      <c r="K27" s="488">
        <f>G27</f>
        <v>96250</v>
      </c>
      <c r="L27" s="488">
        <f>ROUND(I27*K27,0)</f>
        <v>96250</v>
      </c>
      <c r="M27" s="490">
        <f>IF(L27&gt;H27,L27-H27,0)</f>
        <v>0</v>
      </c>
      <c r="N27" s="488">
        <f>IF(H27&gt;L27,H27-L27,0)</f>
        <v>0</v>
      </c>
      <c r="O27" s="78" t="s">
        <v>555</v>
      </c>
      <c r="P27" s="465" t="s">
        <v>238</v>
      </c>
      <c r="V27" s="492"/>
      <c r="W27" s="493"/>
      <c r="X27" s="436"/>
      <c r="Y27" s="436"/>
      <c r="Z27" s="436"/>
      <c r="AA27" s="436"/>
      <c r="AB27" s="436"/>
      <c r="AC27" s="436"/>
      <c r="AD27" s="436"/>
    </row>
    <row r="28" spans="1:30" ht="32.450000000000003" customHeight="1" outlineLevel="1">
      <c r="A28" s="440"/>
      <c r="B28" s="453" t="str">
        <f t="shared" si="5"/>
        <v/>
      </c>
      <c r="C28" s="486"/>
      <c r="D28" s="479" t="s">
        <v>655</v>
      </c>
      <c r="E28" s="440"/>
      <c r="F28" s="440"/>
      <c r="G28" s="490"/>
      <c r="H28" s="490"/>
      <c r="I28" s="494"/>
      <c r="J28" s="440"/>
      <c r="K28" s="490"/>
      <c r="L28" s="490"/>
      <c r="M28" s="490"/>
      <c r="N28" s="490"/>
      <c r="O28" s="78"/>
      <c r="P28" s="465" t="s">
        <v>238</v>
      </c>
      <c r="Q28" s="437"/>
      <c r="R28" s="491"/>
      <c r="S28" s="491"/>
      <c r="T28" s="491"/>
      <c r="U28" s="491"/>
      <c r="V28" s="492"/>
      <c r="W28" s="493"/>
      <c r="X28" s="436"/>
      <c r="Y28" s="436"/>
      <c r="Z28" s="436"/>
      <c r="AA28" s="436"/>
      <c r="AB28" s="436"/>
      <c r="AC28" s="436"/>
      <c r="AD28" s="436"/>
    </row>
    <row r="29" spans="1:30" ht="32.450000000000003" customHeight="1" outlineLevel="1">
      <c r="A29" s="440"/>
      <c r="B29" s="453" t="str">
        <f t="shared" si="5"/>
        <v/>
      </c>
      <c r="C29" s="486"/>
      <c r="D29" s="479"/>
      <c r="E29" s="440"/>
      <c r="F29" s="440"/>
      <c r="G29" s="490"/>
      <c r="H29" s="490"/>
      <c r="I29" s="494"/>
      <c r="J29" s="440"/>
      <c r="K29" s="490"/>
      <c r="L29" s="490"/>
      <c r="M29" s="490"/>
      <c r="N29" s="490"/>
      <c r="O29" s="78"/>
      <c r="P29" s="465" t="s">
        <v>238</v>
      </c>
      <c r="Q29" s="437"/>
      <c r="R29" s="491"/>
      <c r="S29" s="491"/>
      <c r="T29" s="491"/>
      <c r="U29" s="498"/>
      <c r="V29" s="492"/>
      <c r="W29" s="493"/>
      <c r="X29" s="436"/>
      <c r="Y29" s="436"/>
      <c r="Z29" s="436"/>
      <c r="AA29" s="436"/>
      <c r="AB29" s="436"/>
      <c r="AC29" s="436"/>
      <c r="AD29" s="436"/>
    </row>
    <row r="30" spans="1:30" ht="32.450000000000003" customHeight="1" outlineLevel="1">
      <c r="A30" s="485">
        <v>9</v>
      </c>
      <c r="B30" s="453">
        <f t="shared" si="5"/>
        <v>9</v>
      </c>
      <c r="C30" s="486" t="str">
        <f t="shared" si="4"/>
        <v>IVF009</v>
      </c>
      <c r="D30" s="434" t="s">
        <v>15</v>
      </c>
      <c r="E30" s="485">
        <v>2</v>
      </c>
      <c r="F30" s="487" t="s">
        <v>7</v>
      </c>
      <c r="G30" s="439">
        <v>825000</v>
      </c>
      <c r="H30" s="488">
        <f>ROUND(E30*G30,0)</f>
        <v>1650000</v>
      </c>
      <c r="I30" s="489">
        <f>E30</f>
        <v>2</v>
      </c>
      <c r="J30" s="485" t="str">
        <f>F30</f>
        <v>No</v>
      </c>
      <c r="K30" s="488">
        <f>G30</f>
        <v>825000</v>
      </c>
      <c r="L30" s="488">
        <f>ROUND(I30*K30,0)</f>
        <v>1650000</v>
      </c>
      <c r="M30" s="490">
        <f>IF(L30&gt;H30,L30-H30,0)</f>
        <v>0</v>
      </c>
      <c r="N30" s="488">
        <f>IF(H30&gt;L30,H30-L30,0)</f>
        <v>0</v>
      </c>
      <c r="O30" s="78" t="s">
        <v>555</v>
      </c>
      <c r="P30" s="465" t="s">
        <v>238</v>
      </c>
      <c r="Q30" s="437"/>
      <c r="R30" s="436"/>
      <c r="S30" s="436"/>
      <c r="T30" s="436"/>
      <c r="U30" s="499"/>
      <c r="V30" s="492"/>
      <c r="W30" s="493"/>
      <c r="X30" s="436"/>
      <c r="Y30" s="436"/>
      <c r="Z30" s="436"/>
      <c r="AA30" s="436"/>
      <c r="AB30" s="436"/>
      <c r="AC30" s="436"/>
      <c r="AD30" s="436"/>
    </row>
    <row r="31" spans="1:30" ht="32.450000000000003" customHeight="1" outlineLevel="1">
      <c r="A31" s="440"/>
      <c r="B31" s="453" t="str">
        <f t="shared" si="5"/>
        <v/>
      </c>
      <c r="C31" s="486"/>
      <c r="D31" s="479" t="s">
        <v>655</v>
      </c>
      <c r="E31" s="440"/>
      <c r="F31" s="440"/>
      <c r="G31" s="490"/>
      <c r="H31" s="490"/>
      <c r="I31" s="494"/>
      <c r="J31" s="440"/>
      <c r="K31" s="490"/>
      <c r="L31" s="490"/>
      <c r="M31" s="490"/>
      <c r="N31" s="490"/>
      <c r="O31" s="78"/>
      <c r="P31" s="465" t="s">
        <v>238</v>
      </c>
      <c r="Q31" s="437"/>
      <c r="R31" s="453"/>
      <c r="S31" s="436"/>
      <c r="T31" s="436"/>
      <c r="U31" s="499"/>
      <c r="V31" s="492"/>
      <c r="W31" s="493"/>
      <c r="X31" s="436"/>
      <c r="Y31" s="436"/>
      <c r="Z31" s="436"/>
      <c r="AA31" s="436"/>
      <c r="AB31" s="436"/>
      <c r="AC31" s="436"/>
      <c r="AD31" s="436"/>
    </row>
    <row r="32" spans="1:30" ht="32.450000000000003" customHeight="1" outlineLevel="1">
      <c r="A32" s="440"/>
      <c r="B32" s="453" t="str">
        <f t="shared" si="5"/>
        <v/>
      </c>
      <c r="C32" s="486"/>
      <c r="D32" s="479"/>
      <c r="E32" s="440"/>
      <c r="F32" s="440"/>
      <c r="G32" s="490"/>
      <c r="H32" s="490"/>
      <c r="I32" s="494"/>
      <c r="J32" s="440"/>
      <c r="K32" s="490"/>
      <c r="L32" s="490"/>
      <c r="M32" s="490"/>
      <c r="N32" s="490"/>
      <c r="O32" s="78"/>
      <c r="P32" s="465" t="s">
        <v>238</v>
      </c>
      <c r="Q32" s="437"/>
      <c r="R32" s="453"/>
      <c r="S32" s="436"/>
      <c r="T32" s="436"/>
      <c r="U32" s="499"/>
      <c r="V32" s="492"/>
      <c r="W32" s="493"/>
      <c r="X32" s="436"/>
      <c r="Y32" s="436"/>
      <c r="Z32" s="436"/>
      <c r="AA32" s="436"/>
      <c r="AB32" s="436"/>
      <c r="AC32" s="436"/>
      <c r="AD32" s="436"/>
    </row>
    <row r="33" spans="1:30" ht="32.450000000000003" customHeight="1" outlineLevel="1">
      <c r="A33" s="485">
        <v>10</v>
      </c>
      <c r="B33" s="453">
        <f t="shared" si="5"/>
        <v>10</v>
      </c>
      <c r="C33" s="486" t="str">
        <f t="shared" si="4"/>
        <v>IVF010</v>
      </c>
      <c r="D33" s="434" t="s">
        <v>16</v>
      </c>
      <c r="E33" s="485">
        <v>1</v>
      </c>
      <c r="F33" s="487" t="s">
        <v>7</v>
      </c>
      <c r="G33" s="439">
        <v>825000</v>
      </c>
      <c r="H33" s="488">
        <f>ROUND(E33*G33,0)</f>
        <v>825000</v>
      </c>
      <c r="I33" s="489">
        <f>E33</f>
        <v>1</v>
      </c>
      <c r="J33" s="485" t="str">
        <f>F33</f>
        <v>No</v>
      </c>
      <c r="K33" s="488">
        <f>G33</f>
        <v>825000</v>
      </c>
      <c r="L33" s="488">
        <f>ROUND(I33*K33,0)</f>
        <v>825000</v>
      </c>
      <c r="M33" s="490">
        <f>IF(L33&gt;H33,L33-H33,0)</f>
        <v>0</v>
      </c>
      <c r="N33" s="488">
        <f>IF(H33&gt;L33,H33-L33,0)</f>
        <v>0</v>
      </c>
      <c r="O33" s="78" t="s">
        <v>555</v>
      </c>
      <c r="P33" s="465" t="s">
        <v>238</v>
      </c>
      <c r="Q33" s="437"/>
      <c r="R33" s="436"/>
      <c r="S33" s="436"/>
      <c r="T33" s="436"/>
      <c r="U33" s="499"/>
      <c r="V33" s="492"/>
      <c r="W33" s="493"/>
      <c r="X33" s="436"/>
      <c r="Y33" s="436"/>
      <c r="Z33" s="436"/>
      <c r="AA33" s="436"/>
      <c r="AB33" s="436"/>
      <c r="AC33" s="436"/>
      <c r="AD33" s="436"/>
    </row>
    <row r="34" spans="1:30" ht="32.450000000000003" customHeight="1" outlineLevel="1">
      <c r="A34" s="440"/>
      <c r="B34" s="453" t="str">
        <f t="shared" si="5"/>
        <v/>
      </c>
      <c r="C34" s="486"/>
      <c r="D34" s="479" t="s">
        <v>655</v>
      </c>
      <c r="E34" s="440"/>
      <c r="F34" s="440"/>
      <c r="G34" s="490"/>
      <c r="H34" s="490"/>
      <c r="I34" s="494"/>
      <c r="J34" s="440"/>
      <c r="K34" s="490"/>
      <c r="L34" s="490"/>
      <c r="M34" s="490"/>
      <c r="N34" s="490"/>
      <c r="O34" s="78"/>
      <c r="P34" s="465" t="s">
        <v>238</v>
      </c>
      <c r="Q34" s="437"/>
      <c r="R34" s="453"/>
      <c r="S34" s="436"/>
      <c r="T34" s="436"/>
      <c r="U34" s="499"/>
      <c r="V34" s="492"/>
      <c r="W34" s="493"/>
      <c r="X34" s="436"/>
      <c r="Y34" s="436"/>
      <c r="Z34" s="436"/>
      <c r="AA34" s="436"/>
      <c r="AB34" s="436"/>
      <c r="AC34" s="436"/>
      <c r="AD34" s="436"/>
    </row>
    <row r="35" spans="1:30" ht="32.450000000000003" customHeight="1" outlineLevel="1">
      <c r="A35" s="440"/>
      <c r="B35" s="453" t="str">
        <f t="shared" si="5"/>
        <v/>
      </c>
      <c r="C35" s="486"/>
      <c r="D35" s="479"/>
      <c r="E35" s="440"/>
      <c r="F35" s="440"/>
      <c r="G35" s="490"/>
      <c r="H35" s="490"/>
      <c r="I35" s="494"/>
      <c r="J35" s="440"/>
      <c r="K35" s="490"/>
      <c r="L35" s="490"/>
      <c r="M35" s="490"/>
      <c r="N35" s="490"/>
      <c r="O35" s="78"/>
      <c r="P35" s="465" t="s">
        <v>238</v>
      </c>
      <c r="Q35" s="437"/>
      <c r="R35" s="453"/>
      <c r="S35" s="436"/>
      <c r="T35" s="436"/>
      <c r="U35" s="499"/>
      <c r="V35" s="492"/>
      <c r="W35" s="493"/>
      <c r="X35" s="436"/>
      <c r="Y35" s="436"/>
      <c r="Z35" s="436"/>
      <c r="AA35" s="436"/>
      <c r="AB35" s="436"/>
      <c r="AC35" s="436"/>
      <c r="AD35" s="436"/>
    </row>
    <row r="36" spans="1:30" ht="32.450000000000003" customHeight="1" outlineLevel="1">
      <c r="A36" s="485">
        <v>11</v>
      </c>
      <c r="B36" s="453">
        <f t="shared" si="5"/>
        <v>11</v>
      </c>
      <c r="C36" s="486" t="str">
        <f t="shared" si="4"/>
        <v>IVF011</v>
      </c>
      <c r="D36" s="434" t="s">
        <v>17</v>
      </c>
      <c r="E36" s="485">
        <v>1</v>
      </c>
      <c r="F36" s="487" t="s">
        <v>7</v>
      </c>
      <c r="G36" s="439">
        <v>309000</v>
      </c>
      <c r="H36" s="488">
        <f>ROUND(E36*G36,0)</f>
        <v>309000</v>
      </c>
      <c r="I36" s="489">
        <f>E36</f>
        <v>1</v>
      </c>
      <c r="J36" s="485" t="str">
        <f>F36</f>
        <v>No</v>
      </c>
      <c r="K36" s="488">
        <f>G36</f>
        <v>309000</v>
      </c>
      <c r="L36" s="488">
        <f>ROUND(I36*K36,0)</f>
        <v>309000</v>
      </c>
      <c r="M36" s="490">
        <f>IF(L36&gt;H36,L36-H36,0)</f>
        <v>0</v>
      </c>
      <c r="N36" s="488">
        <f>IF(H36&gt;L36,H36-L36,0)</f>
        <v>0</v>
      </c>
      <c r="O36" s="78" t="s">
        <v>555</v>
      </c>
      <c r="P36" s="465" t="s">
        <v>238</v>
      </c>
      <c r="Q36" s="437"/>
      <c r="R36" s="436"/>
      <c r="S36" s="436"/>
      <c r="T36" s="436"/>
      <c r="U36" s="499"/>
      <c r="V36" s="492"/>
      <c r="W36" s="493"/>
      <c r="X36" s="436"/>
      <c r="Y36" s="436"/>
      <c r="Z36" s="436"/>
      <c r="AA36" s="436"/>
      <c r="AB36" s="436"/>
      <c r="AC36" s="436"/>
      <c r="AD36" s="436"/>
    </row>
    <row r="37" spans="1:30" ht="32.450000000000003" customHeight="1" outlineLevel="1">
      <c r="A37" s="440"/>
      <c r="B37" s="453" t="str">
        <f t="shared" si="5"/>
        <v/>
      </c>
      <c r="C37" s="486"/>
      <c r="D37" s="479" t="s">
        <v>655</v>
      </c>
      <c r="E37" s="440"/>
      <c r="F37" s="440"/>
      <c r="G37" s="490"/>
      <c r="H37" s="490"/>
      <c r="I37" s="494"/>
      <c r="J37" s="440"/>
      <c r="K37" s="490"/>
      <c r="L37" s="490"/>
      <c r="M37" s="490"/>
      <c r="N37" s="490"/>
      <c r="O37" s="78"/>
      <c r="P37" s="465" t="s">
        <v>238</v>
      </c>
      <c r="Q37" s="437"/>
      <c r="R37" s="453"/>
      <c r="S37" s="436"/>
      <c r="T37" s="436"/>
      <c r="U37" s="499"/>
      <c r="V37" s="492"/>
      <c r="W37" s="493"/>
      <c r="X37" s="436"/>
      <c r="Y37" s="436"/>
      <c r="Z37" s="436"/>
      <c r="AA37" s="436"/>
      <c r="AB37" s="436"/>
      <c r="AC37" s="436"/>
      <c r="AD37" s="436"/>
    </row>
    <row r="38" spans="1:30" ht="32.450000000000003" customHeight="1" outlineLevel="1">
      <c r="A38" s="440"/>
      <c r="B38" s="453" t="str">
        <f t="shared" si="5"/>
        <v/>
      </c>
      <c r="C38" s="486"/>
      <c r="D38" s="479"/>
      <c r="E38" s="440"/>
      <c r="F38" s="440"/>
      <c r="G38" s="490"/>
      <c r="H38" s="490"/>
      <c r="I38" s="494"/>
      <c r="J38" s="440"/>
      <c r="K38" s="490"/>
      <c r="L38" s="490"/>
      <c r="M38" s="490"/>
      <c r="N38" s="490"/>
      <c r="O38" s="78"/>
      <c r="P38" s="465" t="s">
        <v>238</v>
      </c>
      <c r="Q38" s="437"/>
      <c r="R38" s="453"/>
      <c r="S38" s="436"/>
      <c r="T38" s="436"/>
      <c r="U38" s="499"/>
      <c r="V38" s="492"/>
      <c r="W38" s="493"/>
      <c r="X38" s="436"/>
      <c r="Y38" s="436"/>
      <c r="Z38" s="436"/>
      <c r="AA38" s="436"/>
      <c r="AB38" s="436"/>
      <c r="AC38" s="436"/>
      <c r="AD38" s="436"/>
    </row>
    <row r="39" spans="1:30" ht="32.450000000000003" customHeight="1" outlineLevel="1">
      <c r="A39" s="485">
        <v>12</v>
      </c>
      <c r="B39" s="453">
        <f t="shared" si="5"/>
        <v>12</v>
      </c>
      <c r="C39" s="486" t="str">
        <f t="shared" si="4"/>
        <v>IVF012</v>
      </c>
      <c r="D39" s="434" t="s">
        <v>18</v>
      </c>
      <c r="E39" s="485">
        <v>1</v>
      </c>
      <c r="F39" s="487" t="s">
        <v>7</v>
      </c>
      <c r="G39" s="439">
        <v>2625000</v>
      </c>
      <c r="H39" s="488">
        <f>ROUND(E39*G39,0)</f>
        <v>2625000</v>
      </c>
      <c r="I39" s="489">
        <f>E39</f>
        <v>1</v>
      </c>
      <c r="J39" s="485" t="str">
        <f>F39</f>
        <v>No</v>
      </c>
      <c r="K39" s="488">
        <f>G39</f>
        <v>2625000</v>
      </c>
      <c r="L39" s="488">
        <f>ROUND(I39*K39,0)</f>
        <v>2625000</v>
      </c>
      <c r="M39" s="490">
        <f>IF(L39&gt;H39,L39-H39,0)</f>
        <v>0</v>
      </c>
      <c r="N39" s="488">
        <f>IF(H39&gt;L39,H39-L39,0)</f>
        <v>0</v>
      </c>
      <c r="O39" s="78" t="s">
        <v>555</v>
      </c>
      <c r="P39" s="465" t="s">
        <v>238</v>
      </c>
      <c r="Q39" s="437"/>
      <c r="R39" s="436"/>
      <c r="S39" s="436"/>
      <c r="T39" s="436"/>
      <c r="U39" s="499"/>
      <c r="V39" s="492"/>
      <c r="W39" s="493"/>
      <c r="X39" s="436"/>
      <c r="Y39" s="436"/>
      <c r="Z39" s="436"/>
      <c r="AA39" s="436"/>
      <c r="AB39" s="436"/>
      <c r="AC39" s="436"/>
      <c r="AD39" s="436"/>
    </row>
    <row r="40" spans="1:30" ht="32.450000000000003" customHeight="1" outlineLevel="1">
      <c r="A40" s="440"/>
      <c r="B40" s="453" t="str">
        <f t="shared" si="5"/>
        <v/>
      </c>
      <c r="C40" s="486"/>
      <c r="D40" s="479" t="s">
        <v>655</v>
      </c>
      <c r="E40" s="440"/>
      <c r="F40" s="440"/>
      <c r="G40" s="490"/>
      <c r="H40" s="490"/>
      <c r="I40" s="494"/>
      <c r="J40" s="440"/>
      <c r="K40" s="490"/>
      <c r="L40" s="490"/>
      <c r="M40" s="490"/>
      <c r="N40" s="490"/>
      <c r="O40" s="78"/>
      <c r="P40" s="465" t="s">
        <v>238</v>
      </c>
      <c r="Q40" s="437"/>
      <c r="R40" s="453"/>
      <c r="S40" s="436"/>
      <c r="T40" s="436"/>
      <c r="U40" s="499"/>
      <c r="V40" s="492"/>
      <c r="W40" s="493"/>
      <c r="X40" s="436"/>
      <c r="Y40" s="436"/>
      <c r="Z40" s="436"/>
      <c r="AA40" s="436"/>
      <c r="AB40" s="436"/>
      <c r="AC40" s="436"/>
      <c r="AD40" s="436"/>
    </row>
    <row r="41" spans="1:30" ht="32.450000000000003" customHeight="1" outlineLevel="1">
      <c r="A41" s="440"/>
      <c r="B41" s="453" t="str">
        <f t="shared" si="5"/>
        <v/>
      </c>
      <c r="C41" s="486"/>
      <c r="D41" s="479"/>
      <c r="E41" s="440"/>
      <c r="F41" s="440"/>
      <c r="G41" s="490"/>
      <c r="H41" s="490"/>
      <c r="I41" s="494"/>
      <c r="J41" s="440"/>
      <c r="K41" s="490"/>
      <c r="L41" s="490"/>
      <c r="M41" s="490"/>
      <c r="N41" s="490"/>
      <c r="O41" s="78"/>
      <c r="P41" s="465" t="s">
        <v>238</v>
      </c>
      <c r="Q41" s="437"/>
      <c r="R41" s="453"/>
      <c r="S41" s="436"/>
      <c r="T41" s="436"/>
      <c r="U41" s="499"/>
      <c r="V41" s="492"/>
      <c r="W41" s="493"/>
      <c r="X41" s="436"/>
      <c r="Y41" s="436"/>
      <c r="Z41" s="436"/>
      <c r="AA41" s="436"/>
      <c r="AB41" s="436"/>
      <c r="AC41" s="436"/>
      <c r="AD41" s="436"/>
    </row>
    <row r="42" spans="1:30" ht="32.450000000000003" customHeight="1" outlineLevel="1">
      <c r="A42" s="485">
        <v>13</v>
      </c>
      <c r="B42" s="453">
        <f t="shared" si="5"/>
        <v>13</v>
      </c>
      <c r="C42" s="486" t="str">
        <f t="shared" si="4"/>
        <v>IVF013</v>
      </c>
      <c r="D42" s="434" t="s">
        <v>19</v>
      </c>
      <c r="E42" s="485">
        <v>1</v>
      </c>
      <c r="F42" s="487" t="s">
        <v>7</v>
      </c>
      <c r="G42" s="439">
        <v>2560000</v>
      </c>
      <c r="H42" s="488">
        <f>ROUND(E42*G42,0)</f>
        <v>2560000</v>
      </c>
      <c r="I42" s="489">
        <f>E42</f>
        <v>1</v>
      </c>
      <c r="J42" s="485" t="str">
        <f>F42</f>
        <v>No</v>
      </c>
      <c r="K42" s="488">
        <f>G42</f>
        <v>2560000</v>
      </c>
      <c r="L42" s="488">
        <f>ROUND(I42*K42,0)</f>
        <v>2560000</v>
      </c>
      <c r="M42" s="490">
        <f>IF(L42&gt;H42,L42-H42,0)</f>
        <v>0</v>
      </c>
      <c r="N42" s="488">
        <f>IF(H42&gt;L42,H42-L42,0)</f>
        <v>0</v>
      </c>
      <c r="O42" s="78" t="s">
        <v>555</v>
      </c>
      <c r="P42" s="465" t="s">
        <v>238</v>
      </c>
      <c r="Q42" s="437"/>
      <c r="R42" s="436"/>
      <c r="S42" s="436"/>
      <c r="T42" s="436"/>
      <c r="U42" s="499"/>
      <c r="V42" s="492"/>
      <c r="W42" s="493"/>
      <c r="X42" s="436"/>
      <c r="Y42" s="436"/>
      <c r="Z42" s="436"/>
      <c r="AA42" s="436"/>
      <c r="AB42" s="436"/>
      <c r="AC42" s="436"/>
      <c r="AD42" s="436"/>
    </row>
    <row r="43" spans="1:30" ht="32.450000000000003" customHeight="1" outlineLevel="1">
      <c r="A43" s="440"/>
      <c r="B43" s="453" t="str">
        <f t="shared" si="5"/>
        <v/>
      </c>
      <c r="C43" s="486"/>
      <c r="D43" s="479" t="s">
        <v>655</v>
      </c>
      <c r="E43" s="440"/>
      <c r="F43" s="440"/>
      <c r="G43" s="490"/>
      <c r="H43" s="490"/>
      <c r="I43" s="494"/>
      <c r="J43" s="440"/>
      <c r="K43" s="490"/>
      <c r="L43" s="490"/>
      <c r="M43" s="490"/>
      <c r="N43" s="490"/>
      <c r="O43" s="78"/>
      <c r="P43" s="465" t="s">
        <v>238</v>
      </c>
      <c r="Q43" s="437"/>
      <c r="R43" s="453"/>
      <c r="S43" s="436"/>
      <c r="T43" s="436"/>
      <c r="U43" s="499"/>
      <c r="V43" s="492"/>
      <c r="W43" s="493"/>
      <c r="X43" s="436"/>
      <c r="Y43" s="436"/>
      <c r="Z43" s="436"/>
      <c r="AA43" s="436"/>
      <c r="AB43" s="436"/>
      <c r="AC43" s="436"/>
      <c r="AD43" s="436"/>
    </row>
    <row r="44" spans="1:30" ht="32.450000000000003" customHeight="1" outlineLevel="1">
      <c r="A44" s="440"/>
      <c r="B44" s="453" t="str">
        <f t="shared" si="5"/>
        <v/>
      </c>
      <c r="C44" s="486"/>
      <c r="D44" s="479"/>
      <c r="E44" s="440"/>
      <c r="F44" s="440"/>
      <c r="G44" s="490"/>
      <c r="H44" s="490"/>
      <c r="I44" s="494"/>
      <c r="J44" s="440"/>
      <c r="K44" s="490"/>
      <c r="L44" s="490"/>
      <c r="M44" s="490"/>
      <c r="N44" s="490"/>
      <c r="O44" s="78"/>
      <c r="P44" s="465" t="s">
        <v>238</v>
      </c>
      <c r="Q44" s="437"/>
      <c r="R44" s="453"/>
      <c r="S44" s="436"/>
      <c r="T44" s="436"/>
      <c r="U44" s="499"/>
      <c r="V44" s="492"/>
      <c r="W44" s="493"/>
      <c r="X44" s="436"/>
      <c r="Y44" s="436"/>
      <c r="Z44" s="436"/>
      <c r="AA44" s="436"/>
      <c r="AB44" s="436"/>
      <c r="AC44" s="436"/>
      <c r="AD44" s="436"/>
    </row>
    <row r="45" spans="1:30" ht="32.450000000000003" customHeight="1" outlineLevel="1">
      <c r="A45" s="485">
        <v>14</v>
      </c>
      <c r="B45" s="453">
        <f t="shared" si="5"/>
        <v>14</v>
      </c>
      <c r="C45" s="486" t="str">
        <f t="shared" si="4"/>
        <v>IVF014</v>
      </c>
      <c r="D45" s="434" t="s">
        <v>20</v>
      </c>
      <c r="E45" s="485">
        <v>1</v>
      </c>
      <c r="F45" s="487" t="s">
        <v>7</v>
      </c>
      <c r="G45" s="439">
        <v>61875</v>
      </c>
      <c r="H45" s="488">
        <f>ROUND(E45*G45,0)</f>
        <v>61875</v>
      </c>
      <c r="I45" s="489">
        <f>E45</f>
        <v>1</v>
      </c>
      <c r="J45" s="485" t="str">
        <f>F45</f>
        <v>No</v>
      </c>
      <c r="K45" s="488">
        <f>G45</f>
        <v>61875</v>
      </c>
      <c r="L45" s="488">
        <f>ROUND(I45*K45,0)</f>
        <v>61875</v>
      </c>
      <c r="M45" s="490">
        <f>IF(L45&gt;H45,L45-H45,0)</f>
        <v>0</v>
      </c>
      <c r="N45" s="488">
        <f>IF(H45&gt;L45,H45-L45,0)</f>
        <v>0</v>
      </c>
      <c r="O45" s="78" t="s">
        <v>555</v>
      </c>
      <c r="P45" s="465" t="s">
        <v>238</v>
      </c>
      <c r="Q45" s="437"/>
      <c r="R45" s="436"/>
      <c r="S45" s="436"/>
      <c r="T45" s="436"/>
      <c r="U45" s="499"/>
      <c r="V45" s="492"/>
      <c r="W45" s="493"/>
      <c r="X45" s="436"/>
      <c r="Y45" s="436"/>
      <c r="Z45" s="436"/>
      <c r="AA45" s="436"/>
      <c r="AB45" s="436"/>
      <c r="AC45" s="436"/>
      <c r="AD45" s="436"/>
    </row>
    <row r="46" spans="1:30" ht="32.450000000000003" customHeight="1" outlineLevel="1">
      <c r="A46" s="440"/>
      <c r="B46" s="453" t="str">
        <f t="shared" si="5"/>
        <v/>
      </c>
      <c r="C46" s="486"/>
      <c r="D46" s="479" t="s">
        <v>654</v>
      </c>
      <c r="E46" s="440"/>
      <c r="F46" s="440"/>
      <c r="G46" s="490"/>
      <c r="H46" s="490"/>
      <c r="I46" s="494"/>
      <c r="J46" s="440"/>
      <c r="K46" s="490"/>
      <c r="L46" s="490"/>
      <c r="M46" s="490"/>
      <c r="N46" s="490"/>
      <c r="O46" s="78"/>
      <c r="P46" s="465" t="s">
        <v>238</v>
      </c>
      <c r="Q46" s="437"/>
      <c r="R46" s="453"/>
      <c r="S46" s="436"/>
      <c r="T46" s="436"/>
      <c r="U46" s="499"/>
      <c r="V46" s="492"/>
      <c r="W46" s="493"/>
      <c r="X46" s="436"/>
      <c r="Y46" s="436"/>
      <c r="Z46" s="436"/>
      <c r="AA46" s="436"/>
      <c r="AB46" s="436"/>
      <c r="AC46" s="436"/>
      <c r="AD46" s="436"/>
    </row>
    <row r="47" spans="1:30" ht="32.450000000000003" customHeight="1" outlineLevel="1">
      <c r="A47" s="440"/>
      <c r="B47" s="453" t="str">
        <f t="shared" si="5"/>
        <v/>
      </c>
      <c r="C47" s="486"/>
      <c r="D47" s="479"/>
      <c r="E47" s="440"/>
      <c r="F47" s="440"/>
      <c r="G47" s="490"/>
      <c r="H47" s="490"/>
      <c r="I47" s="494"/>
      <c r="J47" s="440"/>
      <c r="K47" s="490"/>
      <c r="L47" s="490"/>
      <c r="M47" s="490"/>
      <c r="N47" s="490"/>
      <c r="O47" s="78"/>
      <c r="P47" s="465" t="s">
        <v>238</v>
      </c>
      <c r="Q47" s="437"/>
      <c r="R47" s="453"/>
      <c r="S47" s="436"/>
      <c r="T47" s="436"/>
      <c r="U47" s="499"/>
      <c r="V47" s="492"/>
      <c r="W47" s="493"/>
      <c r="X47" s="436"/>
      <c r="Y47" s="436"/>
      <c r="Z47" s="436"/>
      <c r="AA47" s="436"/>
      <c r="AB47" s="436"/>
      <c r="AC47" s="436"/>
      <c r="AD47" s="436"/>
    </row>
    <row r="48" spans="1:30" ht="32.450000000000003" customHeight="1" outlineLevel="1">
      <c r="A48" s="485">
        <v>15</v>
      </c>
      <c r="B48" s="453">
        <f t="shared" si="5"/>
        <v>15</v>
      </c>
      <c r="C48" s="486" t="str">
        <f t="shared" si="4"/>
        <v>IVF015</v>
      </c>
      <c r="D48" s="434" t="s">
        <v>21</v>
      </c>
      <c r="E48" s="485">
        <v>2</v>
      </c>
      <c r="F48" s="487" t="s">
        <v>7</v>
      </c>
      <c r="G48" s="439">
        <v>50000</v>
      </c>
      <c r="H48" s="488">
        <f>ROUND(E48*G48,0)</f>
        <v>100000</v>
      </c>
      <c r="I48" s="489">
        <f>E48</f>
        <v>2</v>
      </c>
      <c r="J48" s="485" t="str">
        <f>F48</f>
        <v>No</v>
      </c>
      <c r="K48" s="488">
        <f>G48</f>
        <v>50000</v>
      </c>
      <c r="L48" s="488">
        <f>ROUND(I48*K48,0)</f>
        <v>100000</v>
      </c>
      <c r="M48" s="490">
        <f>IF(L48&gt;H48,L48-H48,0)</f>
        <v>0</v>
      </c>
      <c r="N48" s="488">
        <f>IF(H48&gt;L48,H48-L48,0)</f>
        <v>0</v>
      </c>
      <c r="O48" s="78" t="s">
        <v>555</v>
      </c>
      <c r="P48" s="465" t="s">
        <v>238</v>
      </c>
      <c r="Q48" s="437"/>
      <c r="R48" s="436"/>
      <c r="S48" s="436"/>
      <c r="T48" s="436"/>
      <c r="U48" s="499"/>
      <c r="V48" s="492"/>
      <c r="W48" s="493"/>
      <c r="X48" s="436"/>
      <c r="Y48" s="436"/>
      <c r="Z48" s="436"/>
      <c r="AA48" s="436"/>
      <c r="AB48" s="436"/>
      <c r="AC48" s="436"/>
      <c r="AD48" s="436"/>
    </row>
    <row r="49" spans="1:30" ht="32.450000000000003" customHeight="1" outlineLevel="1">
      <c r="A49" s="440"/>
      <c r="B49" s="453" t="str">
        <f t="shared" si="5"/>
        <v/>
      </c>
      <c r="C49" s="486"/>
      <c r="D49" s="479" t="s">
        <v>654</v>
      </c>
      <c r="E49" s="440"/>
      <c r="F49" s="440"/>
      <c r="G49" s="490"/>
      <c r="H49" s="490"/>
      <c r="I49" s="494"/>
      <c r="J49" s="440"/>
      <c r="K49" s="490"/>
      <c r="L49" s="490"/>
      <c r="M49" s="490"/>
      <c r="N49" s="490"/>
      <c r="O49" s="78"/>
      <c r="P49" s="465" t="s">
        <v>238</v>
      </c>
      <c r="Q49" s="437"/>
      <c r="R49" s="453"/>
      <c r="S49" s="436"/>
      <c r="T49" s="436"/>
      <c r="U49" s="499"/>
      <c r="V49" s="492"/>
      <c r="W49" s="493"/>
      <c r="X49" s="436"/>
      <c r="Y49" s="436"/>
      <c r="Z49" s="436"/>
      <c r="AA49" s="436"/>
      <c r="AB49" s="436"/>
      <c r="AC49" s="436"/>
      <c r="AD49" s="436"/>
    </row>
    <row r="50" spans="1:30" ht="32.450000000000003" customHeight="1" outlineLevel="1">
      <c r="A50" s="440"/>
      <c r="B50" s="453" t="str">
        <f t="shared" si="5"/>
        <v/>
      </c>
      <c r="C50" s="486"/>
      <c r="D50" s="479"/>
      <c r="E50" s="440"/>
      <c r="F50" s="440"/>
      <c r="G50" s="490"/>
      <c r="H50" s="490"/>
      <c r="I50" s="494"/>
      <c r="J50" s="440"/>
      <c r="K50" s="490"/>
      <c r="L50" s="490"/>
      <c r="M50" s="490"/>
      <c r="N50" s="490"/>
      <c r="O50" s="78"/>
      <c r="P50" s="465" t="s">
        <v>238</v>
      </c>
      <c r="Q50" s="437"/>
      <c r="R50" s="453"/>
      <c r="S50" s="436"/>
      <c r="T50" s="436"/>
      <c r="U50" s="499"/>
      <c r="V50" s="492"/>
      <c r="W50" s="493"/>
      <c r="X50" s="436"/>
      <c r="Y50" s="436"/>
      <c r="Z50" s="436"/>
      <c r="AA50" s="436"/>
      <c r="AB50" s="436"/>
      <c r="AC50" s="436"/>
      <c r="AD50" s="436"/>
    </row>
    <row r="51" spans="1:30" ht="32.450000000000003" customHeight="1" outlineLevel="1">
      <c r="A51" s="485">
        <v>16</v>
      </c>
      <c r="B51" s="453">
        <f t="shared" si="5"/>
        <v>16</v>
      </c>
      <c r="C51" s="486" t="str">
        <f t="shared" si="4"/>
        <v>IVF016</v>
      </c>
      <c r="D51" s="434" t="s">
        <v>22</v>
      </c>
      <c r="E51" s="485">
        <v>1</v>
      </c>
      <c r="F51" s="487" t="s">
        <v>7</v>
      </c>
      <c r="G51" s="439">
        <v>378000</v>
      </c>
      <c r="H51" s="488">
        <f>ROUND(E51*G51,0)</f>
        <v>378000</v>
      </c>
      <c r="I51" s="489">
        <f>E51</f>
        <v>1</v>
      </c>
      <c r="J51" s="485" t="str">
        <f>F51</f>
        <v>No</v>
      </c>
      <c r="K51" s="488">
        <f>G51</f>
        <v>378000</v>
      </c>
      <c r="L51" s="488">
        <f>ROUND(I51*K51,0)</f>
        <v>378000</v>
      </c>
      <c r="M51" s="490">
        <f>IF(L51&gt;H51,L51-H51,0)</f>
        <v>0</v>
      </c>
      <c r="N51" s="488">
        <f>IF(H51&gt;L51,H51-L51,0)</f>
        <v>0</v>
      </c>
      <c r="O51" s="78" t="s">
        <v>555</v>
      </c>
      <c r="P51" s="465" t="s">
        <v>238</v>
      </c>
      <c r="Q51" s="437"/>
      <c r="R51" s="436"/>
      <c r="S51" s="436"/>
      <c r="T51" s="436"/>
      <c r="U51" s="499"/>
      <c r="V51" s="492"/>
      <c r="W51" s="493"/>
      <c r="X51" s="436"/>
      <c r="Y51" s="436"/>
      <c r="Z51" s="436"/>
      <c r="AA51" s="436"/>
      <c r="AB51" s="436"/>
      <c r="AC51" s="436"/>
      <c r="AD51" s="436"/>
    </row>
    <row r="52" spans="1:30" ht="32.450000000000003" customHeight="1" outlineLevel="1">
      <c r="A52" s="440"/>
      <c r="B52" s="453" t="str">
        <f t="shared" si="5"/>
        <v/>
      </c>
      <c r="C52" s="486"/>
      <c r="D52" s="479" t="s">
        <v>609</v>
      </c>
      <c r="E52" s="440"/>
      <c r="F52" s="440"/>
      <c r="G52" s="490"/>
      <c r="H52" s="490"/>
      <c r="I52" s="494"/>
      <c r="J52" s="440"/>
      <c r="K52" s="490"/>
      <c r="L52" s="490"/>
      <c r="M52" s="490"/>
      <c r="N52" s="490"/>
      <c r="O52" s="78"/>
      <c r="P52" s="465" t="s">
        <v>238</v>
      </c>
      <c r="Q52" s="437"/>
      <c r="R52" s="453"/>
      <c r="S52" s="436"/>
      <c r="T52" s="436"/>
      <c r="U52" s="499"/>
      <c r="V52" s="492"/>
      <c r="W52" s="493"/>
      <c r="X52" s="436"/>
      <c r="Y52" s="436"/>
      <c r="Z52" s="436"/>
      <c r="AA52" s="436"/>
      <c r="AB52" s="436"/>
      <c r="AC52" s="436"/>
      <c r="AD52" s="436"/>
    </row>
    <row r="53" spans="1:30" ht="32.450000000000003" customHeight="1" outlineLevel="1">
      <c r="A53" s="440"/>
      <c r="B53" s="453" t="str">
        <f t="shared" si="5"/>
        <v/>
      </c>
      <c r="C53" s="486"/>
      <c r="D53" s="479"/>
      <c r="E53" s="440"/>
      <c r="F53" s="440"/>
      <c r="G53" s="490"/>
      <c r="H53" s="490"/>
      <c r="I53" s="494"/>
      <c r="J53" s="440"/>
      <c r="K53" s="490"/>
      <c r="L53" s="490"/>
      <c r="M53" s="490"/>
      <c r="N53" s="490"/>
      <c r="O53" s="78"/>
      <c r="P53" s="465" t="s">
        <v>238</v>
      </c>
      <c r="Q53" s="437"/>
      <c r="R53" s="453"/>
      <c r="S53" s="436"/>
      <c r="T53" s="436"/>
      <c r="U53" s="499"/>
      <c r="V53" s="492"/>
      <c r="W53" s="493"/>
      <c r="X53" s="436"/>
      <c r="Y53" s="436"/>
      <c r="Z53" s="436"/>
      <c r="AA53" s="436"/>
      <c r="AB53" s="436"/>
      <c r="AC53" s="436"/>
      <c r="AD53" s="436"/>
    </row>
    <row r="54" spans="1:30" ht="32.450000000000003" customHeight="1" outlineLevel="1">
      <c r="A54" s="485">
        <v>17</v>
      </c>
      <c r="B54" s="453">
        <f t="shared" si="5"/>
        <v>17</v>
      </c>
      <c r="C54" s="486" t="str">
        <f t="shared" si="4"/>
        <v>IVF017</v>
      </c>
      <c r="D54" s="434" t="s">
        <v>23</v>
      </c>
      <c r="E54" s="485">
        <v>1</v>
      </c>
      <c r="F54" s="487" t="s">
        <v>7</v>
      </c>
      <c r="G54" s="439">
        <v>93750</v>
      </c>
      <c r="H54" s="488">
        <f>ROUND(E54*G54,0)</f>
        <v>93750</v>
      </c>
      <c r="I54" s="489">
        <f>E54</f>
        <v>1</v>
      </c>
      <c r="J54" s="485" t="str">
        <f>F54</f>
        <v>No</v>
      </c>
      <c r="K54" s="488">
        <f>G54</f>
        <v>93750</v>
      </c>
      <c r="L54" s="488">
        <f>ROUND(I54*K54,0)</f>
        <v>93750</v>
      </c>
      <c r="M54" s="490">
        <f>IF(L54&gt;H54,L54-H54,0)</f>
        <v>0</v>
      </c>
      <c r="N54" s="488">
        <f>IF(H54&gt;L54,H54-L54,0)</f>
        <v>0</v>
      </c>
      <c r="O54" s="78" t="s">
        <v>555</v>
      </c>
      <c r="P54" s="465" t="s">
        <v>238</v>
      </c>
      <c r="Q54" s="437"/>
      <c r="R54" s="436"/>
      <c r="S54" s="436"/>
      <c r="T54" s="436"/>
      <c r="U54" s="499"/>
      <c r="V54" s="492"/>
      <c r="W54" s="493"/>
      <c r="X54" s="436"/>
      <c r="Y54" s="436"/>
      <c r="Z54" s="436"/>
      <c r="AA54" s="436"/>
      <c r="AB54" s="436"/>
      <c r="AC54" s="436"/>
      <c r="AD54" s="436"/>
    </row>
    <row r="55" spans="1:30" ht="32.450000000000003" customHeight="1" outlineLevel="1">
      <c r="A55" s="440"/>
      <c r="B55" s="453" t="str">
        <f t="shared" si="5"/>
        <v/>
      </c>
      <c r="C55" s="486"/>
      <c r="D55" s="479" t="s">
        <v>654</v>
      </c>
      <c r="E55" s="440"/>
      <c r="F55" s="440"/>
      <c r="G55" s="490"/>
      <c r="H55" s="490"/>
      <c r="I55" s="494"/>
      <c r="J55" s="440"/>
      <c r="K55" s="490"/>
      <c r="L55" s="490"/>
      <c r="M55" s="490"/>
      <c r="N55" s="490"/>
      <c r="O55" s="78"/>
      <c r="P55" s="465" t="s">
        <v>238</v>
      </c>
      <c r="Q55" s="437"/>
      <c r="R55" s="453"/>
      <c r="S55" s="436"/>
      <c r="T55" s="436"/>
      <c r="U55" s="499"/>
      <c r="V55" s="492"/>
      <c r="W55" s="493"/>
      <c r="X55" s="436"/>
      <c r="Y55" s="436"/>
      <c r="Z55" s="436"/>
      <c r="AA55" s="436"/>
      <c r="AB55" s="436"/>
      <c r="AC55" s="436"/>
      <c r="AD55" s="436"/>
    </row>
    <row r="56" spans="1:30" ht="32.450000000000003" customHeight="1" outlineLevel="1">
      <c r="A56" s="440"/>
      <c r="B56" s="453" t="str">
        <f t="shared" si="5"/>
        <v/>
      </c>
      <c r="C56" s="486"/>
      <c r="D56" s="479"/>
      <c r="E56" s="440"/>
      <c r="F56" s="440"/>
      <c r="G56" s="490"/>
      <c r="H56" s="490"/>
      <c r="I56" s="494"/>
      <c r="J56" s="440"/>
      <c r="K56" s="490"/>
      <c r="L56" s="490"/>
      <c r="M56" s="490"/>
      <c r="N56" s="490"/>
      <c r="O56" s="78"/>
      <c r="P56" s="465" t="s">
        <v>238</v>
      </c>
      <c r="Q56" s="437"/>
      <c r="R56" s="453"/>
      <c r="S56" s="436"/>
      <c r="T56" s="436"/>
      <c r="U56" s="499"/>
      <c r="V56" s="492"/>
      <c r="W56" s="493"/>
      <c r="X56" s="436"/>
      <c r="Y56" s="436"/>
      <c r="Z56" s="436"/>
      <c r="AA56" s="436"/>
      <c r="AB56" s="436"/>
      <c r="AC56" s="436"/>
      <c r="AD56" s="436"/>
    </row>
    <row r="57" spans="1:30" ht="32.450000000000003" customHeight="1" outlineLevel="1">
      <c r="A57" s="485">
        <v>18</v>
      </c>
      <c r="B57" s="453">
        <f t="shared" si="5"/>
        <v>18</v>
      </c>
      <c r="C57" s="486" t="str">
        <f t="shared" si="4"/>
        <v>IVF018</v>
      </c>
      <c r="D57" s="434" t="s">
        <v>24</v>
      </c>
      <c r="E57" s="485">
        <v>1</v>
      </c>
      <c r="F57" s="487" t="s">
        <v>7</v>
      </c>
      <c r="G57" s="439">
        <v>731250</v>
      </c>
      <c r="H57" s="488">
        <f>ROUND(E57*G57,0)</f>
        <v>731250</v>
      </c>
      <c r="I57" s="489">
        <f>E57</f>
        <v>1</v>
      </c>
      <c r="J57" s="485" t="str">
        <f>F57</f>
        <v>No</v>
      </c>
      <c r="K57" s="488">
        <f>G57</f>
        <v>731250</v>
      </c>
      <c r="L57" s="488">
        <f>ROUND(I57*K57,0)</f>
        <v>731250</v>
      </c>
      <c r="M57" s="490">
        <f>IF(L57&gt;H57,L57-H57,0)</f>
        <v>0</v>
      </c>
      <c r="N57" s="488">
        <f>IF(H57&gt;L57,H57-L57,0)</f>
        <v>0</v>
      </c>
      <c r="O57" s="78" t="s">
        <v>555</v>
      </c>
      <c r="P57" s="465" t="s">
        <v>238</v>
      </c>
      <c r="Q57" s="437"/>
      <c r="R57" s="436"/>
      <c r="S57" s="436"/>
      <c r="T57" s="436"/>
      <c r="U57" s="499"/>
      <c r="V57" s="492"/>
      <c r="W57" s="493"/>
      <c r="X57" s="436"/>
      <c r="Y57" s="436"/>
      <c r="Z57" s="436"/>
      <c r="AA57" s="436"/>
      <c r="AB57" s="436"/>
      <c r="AC57" s="436"/>
      <c r="AD57" s="436"/>
    </row>
    <row r="58" spans="1:30" ht="32.450000000000003" customHeight="1" outlineLevel="1">
      <c r="A58" s="440"/>
      <c r="B58" s="453" t="str">
        <f t="shared" si="5"/>
        <v/>
      </c>
      <c r="C58" s="486"/>
      <c r="D58" s="479" t="s">
        <v>655</v>
      </c>
      <c r="E58" s="440"/>
      <c r="F58" s="440"/>
      <c r="G58" s="490"/>
      <c r="H58" s="490"/>
      <c r="I58" s="494"/>
      <c r="J58" s="440"/>
      <c r="K58" s="490"/>
      <c r="L58" s="490"/>
      <c r="M58" s="490"/>
      <c r="N58" s="490"/>
      <c r="O58" s="78"/>
      <c r="P58" s="465" t="s">
        <v>238</v>
      </c>
      <c r="Q58" s="437"/>
      <c r="R58" s="453"/>
      <c r="S58" s="436"/>
      <c r="T58" s="436"/>
      <c r="U58" s="499"/>
      <c r="V58" s="492"/>
      <c r="W58" s="493"/>
      <c r="X58" s="436"/>
      <c r="Y58" s="436"/>
      <c r="Z58" s="436"/>
      <c r="AA58" s="436"/>
      <c r="AB58" s="436"/>
      <c r="AC58" s="436"/>
      <c r="AD58" s="436"/>
    </row>
    <row r="59" spans="1:30" ht="32.450000000000003" customHeight="1" outlineLevel="1">
      <c r="A59" s="440"/>
      <c r="B59" s="453" t="str">
        <f t="shared" si="5"/>
        <v/>
      </c>
      <c r="C59" s="486"/>
      <c r="D59" s="479"/>
      <c r="E59" s="440"/>
      <c r="F59" s="440"/>
      <c r="G59" s="490"/>
      <c r="H59" s="490"/>
      <c r="I59" s="494"/>
      <c r="J59" s="440"/>
      <c r="K59" s="490"/>
      <c r="L59" s="490"/>
      <c r="M59" s="490"/>
      <c r="N59" s="490"/>
      <c r="O59" s="78"/>
      <c r="P59" s="465" t="s">
        <v>238</v>
      </c>
      <c r="Q59" s="437"/>
      <c r="R59" s="453"/>
      <c r="S59" s="436"/>
      <c r="T59" s="436"/>
      <c r="U59" s="499"/>
      <c r="V59" s="492"/>
      <c r="W59" s="493"/>
      <c r="X59" s="436"/>
      <c r="Y59" s="436"/>
      <c r="Z59" s="436"/>
      <c r="AA59" s="436"/>
      <c r="AB59" s="436"/>
      <c r="AC59" s="436"/>
      <c r="AD59" s="436"/>
    </row>
    <row r="60" spans="1:30" ht="32.450000000000003" customHeight="1" outlineLevel="1">
      <c r="A60" s="485">
        <v>19</v>
      </c>
      <c r="B60" s="453">
        <f t="shared" si="5"/>
        <v>19</v>
      </c>
      <c r="C60" s="486" t="str">
        <f t="shared" si="4"/>
        <v>IVF019</v>
      </c>
      <c r="D60" s="434" t="s">
        <v>25</v>
      </c>
      <c r="E60" s="485">
        <v>1</v>
      </c>
      <c r="F60" s="487" t="s">
        <v>7</v>
      </c>
      <c r="G60" s="439">
        <v>75625</v>
      </c>
      <c r="H60" s="488">
        <f>ROUND(E60*G60,0)</f>
        <v>75625</v>
      </c>
      <c r="I60" s="489">
        <f>E60</f>
        <v>1</v>
      </c>
      <c r="J60" s="485" t="str">
        <f>F60</f>
        <v>No</v>
      </c>
      <c r="K60" s="488">
        <f>G60</f>
        <v>75625</v>
      </c>
      <c r="L60" s="488">
        <f>ROUND(I60*K60,0)</f>
        <v>75625</v>
      </c>
      <c r="M60" s="490">
        <f>IF(L60&gt;H60,L60-H60,0)</f>
        <v>0</v>
      </c>
      <c r="N60" s="488">
        <f>IF(H60&gt;L60,H60-L60,0)</f>
        <v>0</v>
      </c>
      <c r="O60" s="78" t="s">
        <v>555</v>
      </c>
      <c r="P60" s="465" t="s">
        <v>238</v>
      </c>
      <c r="Q60" s="437"/>
      <c r="R60" s="436"/>
      <c r="S60" s="436"/>
      <c r="T60" s="436"/>
      <c r="U60" s="499"/>
      <c r="V60" s="492"/>
      <c r="W60" s="493"/>
      <c r="X60" s="436"/>
      <c r="Y60" s="436"/>
      <c r="Z60" s="436"/>
      <c r="AA60" s="436"/>
      <c r="AB60" s="436"/>
      <c r="AC60" s="436"/>
      <c r="AD60" s="436"/>
    </row>
    <row r="61" spans="1:30" ht="32.450000000000003" customHeight="1" outlineLevel="1">
      <c r="A61" s="440"/>
      <c r="B61" s="453" t="str">
        <f t="shared" si="5"/>
        <v/>
      </c>
      <c r="C61" s="486"/>
      <c r="D61" s="479" t="s">
        <v>654</v>
      </c>
      <c r="E61" s="440"/>
      <c r="F61" s="440"/>
      <c r="G61" s="490"/>
      <c r="H61" s="490"/>
      <c r="I61" s="494"/>
      <c r="J61" s="440"/>
      <c r="K61" s="490"/>
      <c r="L61" s="490"/>
      <c r="M61" s="490"/>
      <c r="N61" s="490"/>
      <c r="O61" s="78"/>
      <c r="P61" s="465" t="s">
        <v>238</v>
      </c>
      <c r="Q61" s="437"/>
      <c r="R61" s="453"/>
      <c r="S61" s="436"/>
      <c r="T61" s="436"/>
      <c r="U61" s="499"/>
      <c r="V61" s="492"/>
      <c r="W61" s="493"/>
      <c r="X61" s="436"/>
      <c r="Y61" s="436"/>
      <c r="Z61" s="436"/>
      <c r="AA61" s="436"/>
      <c r="AB61" s="436"/>
      <c r="AC61" s="436"/>
      <c r="AD61" s="436"/>
    </row>
    <row r="62" spans="1:30" ht="32.450000000000003" customHeight="1" outlineLevel="1">
      <c r="A62" s="440"/>
      <c r="B62" s="453" t="str">
        <f t="shared" si="5"/>
        <v/>
      </c>
      <c r="C62" s="486"/>
      <c r="D62" s="479"/>
      <c r="E62" s="440"/>
      <c r="F62" s="440"/>
      <c r="G62" s="490"/>
      <c r="H62" s="490"/>
      <c r="I62" s="494"/>
      <c r="J62" s="440"/>
      <c r="K62" s="490"/>
      <c r="L62" s="490"/>
      <c r="M62" s="490"/>
      <c r="N62" s="490"/>
      <c r="O62" s="78"/>
      <c r="P62" s="465" t="s">
        <v>238</v>
      </c>
      <c r="Q62" s="437"/>
      <c r="R62" s="453"/>
      <c r="S62" s="436"/>
      <c r="T62" s="436"/>
      <c r="U62" s="499"/>
      <c r="V62" s="492"/>
      <c r="W62" s="493"/>
      <c r="X62" s="436"/>
      <c r="Y62" s="436"/>
      <c r="Z62" s="436"/>
      <c r="AA62" s="436"/>
      <c r="AB62" s="436"/>
      <c r="AC62" s="436"/>
      <c r="AD62" s="436"/>
    </row>
    <row r="63" spans="1:30" ht="32.450000000000003" customHeight="1" outlineLevel="1">
      <c r="A63" s="485">
        <v>20</v>
      </c>
      <c r="B63" s="453">
        <f t="shared" si="5"/>
        <v>20</v>
      </c>
      <c r="C63" s="486" t="str">
        <f t="shared" si="4"/>
        <v>IVF020</v>
      </c>
      <c r="D63" s="434" t="s">
        <v>26</v>
      </c>
      <c r="E63" s="485">
        <v>1</v>
      </c>
      <c r="F63" s="487" t="s">
        <v>7</v>
      </c>
      <c r="G63" s="439">
        <v>41250</v>
      </c>
      <c r="H63" s="488">
        <f>ROUND(E63*G63,0)</f>
        <v>41250</v>
      </c>
      <c r="I63" s="489">
        <f>E63</f>
        <v>1</v>
      </c>
      <c r="J63" s="485" t="str">
        <f>F63</f>
        <v>No</v>
      </c>
      <c r="K63" s="488">
        <f>G63</f>
        <v>41250</v>
      </c>
      <c r="L63" s="488">
        <f>ROUND(I63*K63,0)</f>
        <v>41250</v>
      </c>
      <c r="M63" s="490">
        <f>IF(L63&gt;H63,L63-H63,0)</f>
        <v>0</v>
      </c>
      <c r="N63" s="488">
        <f>IF(H63&gt;L63,H63-L63,0)</f>
        <v>0</v>
      </c>
      <c r="O63" s="78" t="s">
        <v>555</v>
      </c>
      <c r="P63" s="465" t="s">
        <v>238</v>
      </c>
      <c r="Q63" s="437"/>
      <c r="R63" s="436"/>
      <c r="S63" s="436"/>
      <c r="T63" s="436"/>
      <c r="U63" s="499"/>
      <c r="V63" s="492"/>
      <c r="W63" s="493"/>
      <c r="X63" s="436"/>
      <c r="Y63" s="436"/>
      <c r="Z63" s="436"/>
      <c r="AA63" s="436"/>
      <c r="AB63" s="436"/>
      <c r="AC63" s="436"/>
      <c r="AD63" s="436"/>
    </row>
    <row r="64" spans="1:30" ht="32.450000000000003" customHeight="1" outlineLevel="1">
      <c r="A64" s="440"/>
      <c r="B64" s="453" t="str">
        <f t="shared" si="5"/>
        <v/>
      </c>
      <c r="C64" s="486"/>
      <c r="D64" s="479" t="s">
        <v>654</v>
      </c>
      <c r="E64" s="440"/>
      <c r="F64" s="440"/>
      <c r="G64" s="490"/>
      <c r="H64" s="490"/>
      <c r="I64" s="494"/>
      <c r="J64" s="440"/>
      <c r="K64" s="490"/>
      <c r="L64" s="490"/>
      <c r="M64" s="490"/>
      <c r="N64" s="490"/>
      <c r="O64" s="78"/>
      <c r="P64" s="465" t="s">
        <v>238</v>
      </c>
      <c r="Q64" s="437"/>
      <c r="R64" s="453"/>
      <c r="S64" s="436"/>
      <c r="T64" s="436"/>
      <c r="U64" s="499"/>
      <c r="V64" s="492"/>
      <c r="W64" s="493"/>
      <c r="X64" s="436"/>
      <c r="Y64" s="436"/>
      <c r="Z64" s="436"/>
      <c r="AA64" s="436"/>
      <c r="AB64" s="436"/>
      <c r="AC64" s="436"/>
      <c r="AD64" s="436"/>
    </row>
    <row r="65" spans="1:30" ht="32.450000000000003" customHeight="1" outlineLevel="1">
      <c r="A65" s="440"/>
      <c r="B65" s="453" t="str">
        <f t="shared" si="5"/>
        <v/>
      </c>
      <c r="C65" s="486"/>
      <c r="D65" s="479"/>
      <c r="E65" s="440"/>
      <c r="F65" s="440"/>
      <c r="G65" s="490"/>
      <c r="H65" s="490"/>
      <c r="I65" s="494"/>
      <c r="J65" s="440"/>
      <c r="K65" s="490"/>
      <c r="L65" s="490"/>
      <c r="M65" s="490"/>
      <c r="N65" s="490"/>
      <c r="O65" s="78"/>
      <c r="P65" s="465" t="s">
        <v>238</v>
      </c>
      <c r="Q65" s="437"/>
      <c r="R65" s="453"/>
      <c r="S65" s="436"/>
      <c r="T65" s="436"/>
      <c r="U65" s="499"/>
      <c r="V65" s="492"/>
      <c r="W65" s="493"/>
      <c r="X65" s="436"/>
      <c r="Y65" s="436"/>
      <c r="Z65" s="436"/>
      <c r="AA65" s="436"/>
      <c r="AB65" s="436"/>
      <c r="AC65" s="436"/>
      <c r="AD65" s="436"/>
    </row>
    <row r="66" spans="1:30" ht="32.450000000000003" customHeight="1" outlineLevel="1">
      <c r="A66" s="485">
        <v>21</v>
      </c>
      <c r="B66" s="453">
        <f t="shared" si="5"/>
        <v>21</v>
      </c>
      <c r="C66" s="486" t="str">
        <f t="shared" si="4"/>
        <v>IVF021</v>
      </c>
      <c r="D66" s="434" t="s">
        <v>27</v>
      </c>
      <c r="E66" s="485">
        <v>1</v>
      </c>
      <c r="F66" s="487" t="s">
        <v>7</v>
      </c>
      <c r="G66" s="439">
        <v>250000</v>
      </c>
      <c r="H66" s="488">
        <f>ROUND(E66*G66,0)</f>
        <v>250000</v>
      </c>
      <c r="I66" s="489">
        <f>E66</f>
        <v>1</v>
      </c>
      <c r="J66" s="485" t="str">
        <f>F66</f>
        <v>No</v>
      </c>
      <c r="K66" s="488">
        <f>G66</f>
        <v>250000</v>
      </c>
      <c r="L66" s="488">
        <f>ROUND(I66*K66,0)</f>
        <v>250000</v>
      </c>
      <c r="M66" s="490">
        <f>IF(L66&gt;H66,L66-H66,0)</f>
        <v>0</v>
      </c>
      <c r="N66" s="488">
        <f>IF(H66&gt;L66,H66-L66,0)</f>
        <v>0</v>
      </c>
      <c r="O66" s="78" t="s">
        <v>555</v>
      </c>
      <c r="P66" s="465" t="s">
        <v>238</v>
      </c>
      <c r="Q66" s="437"/>
      <c r="R66" s="436"/>
      <c r="S66" s="436"/>
      <c r="T66" s="436"/>
      <c r="U66" s="499"/>
      <c r="V66" s="492"/>
      <c r="W66" s="493"/>
      <c r="X66" s="436"/>
      <c r="Y66" s="436"/>
      <c r="Z66" s="436"/>
      <c r="AA66" s="436"/>
      <c r="AB66" s="436"/>
      <c r="AC66" s="436"/>
      <c r="AD66" s="436"/>
    </row>
    <row r="67" spans="1:30" ht="32.450000000000003" customHeight="1" outlineLevel="1">
      <c r="A67" s="440"/>
      <c r="B67" s="453" t="str">
        <f t="shared" si="5"/>
        <v/>
      </c>
      <c r="C67" s="486"/>
      <c r="D67" s="479" t="s">
        <v>655</v>
      </c>
      <c r="E67" s="440"/>
      <c r="F67" s="440"/>
      <c r="G67" s="490"/>
      <c r="H67" s="490"/>
      <c r="I67" s="494"/>
      <c r="J67" s="440"/>
      <c r="K67" s="490"/>
      <c r="L67" s="490"/>
      <c r="M67" s="490"/>
      <c r="N67" s="490"/>
      <c r="O67" s="78"/>
      <c r="P67" s="465" t="s">
        <v>238</v>
      </c>
      <c r="Q67" s="437"/>
      <c r="R67" s="453"/>
      <c r="S67" s="436"/>
      <c r="T67" s="436"/>
      <c r="U67" s="499"/>
      <c r="V67" s="492"/>
      <c r="W67" s="493"/>
      <c r="X67" s="436"/>
      <c r="Y67" s="436"/>
      <c r="Z67" s="436"/>
      <c r="AA67" s="436"/>
      <c r="AB67" s="436"/>
      <c r="AC67" s="436"/>
      <c r="AD67" s="436"/>
    </row>
    <row r="68" spans="1:30" ht="32.450000000000003" customHeight="1" outlineLevel="1">
      <c r="A68" s="440"/>
      <c r="B68" s="453" t="str">
        <f t="shared" si="5"/>
        <v/>
      </c>
      <c r="C68" s="486"/>
      <c r="D68" s="479"/>
      <c r="E68" s="440"/>
      <c r="F68" s="440"/>
      <c r="G68" s="490"/>
      <c r="H68" s="490"/>
      <c r="I68" s="494"/>
      <c r="J68" s="440"/>
      <c r="K68" s="490"/>
      <c r="L68" s="490"/>
      <c r="M68" s="490"/>
      <c r="N68" s="490"/>
      <c r="O68" s="78"/>
      <c r="P68" s="465" t="s">
        <v>238</v>
      </c>
      <c r="Q68" s="437"/>
      <c r="R68" s="453"/>
      <c r="S68" s="436"/>
      <c r="T68" s="436"/>
      <c r="U68" s="499"/>
      <c r="V68" s="492"/>
      <c r="W68" s="493"/>
      <c r="X68" s="436"/>
      <c r="Y68" s="436"/>
      <c r="Z68" s="436"/>
      <c r="AA68" s="436"/>
      <c r="AB68" s="436"/>
      <c r="AC68" s="436"/>
      <c r="AD68" s="436"/>
    </row>
    <row r="69" spans="1:30" ht="32.450000000000003" customHeight="1" outlineLevel="1">
      <c r="A69" s="485">
        <v>22</v>
      </c>
      <c r="B69" s="453">
        <f t="shared" si="5"/>
        <v>22</v>
      </c>
      <c r="C69" s="486" t="str">
        <f t="shared" si="4"/>
        <v>IVF022</v>
      </c>
      <c r="D69" s="434" t="s">
        <v>28</v>
      </c>
      <c r="E69" s="485">
        <v>1</v>
      </c>
      <c r="F69" s="487" t="s">
        <v>7</v>
      </c>
      <c r="G69" s="439">
        <v>34500</v>
      </c>
      <c r="H69" s="488">
        <f>ROUND(E69*G69,0)</f>
        <v>34500</v>
      </c>
      <c r="I69" s="489">
        <f>E69</f>
        <v>1</v>
      </c>
      <c r="J69" s="485" t="str">
        <f>F69</f>
        <v>No</v>
      </c>
      <c r="K69" s="488">
        <f>G69</f>
        <v>34500</v>
      </c>
      <c r="L69" s="488">
        <f>ROUND(I69*K69,0)</f>
        <v>34500</v>
      </c>
      <c r="M69" s="490">
        <f>IF(L69&gt;H69,L69-H69,0)</f>
        <v>0</v>
      </c>
      <c r="N69" s="488">
        <f>IF(H69&gt;L69,H69-L69,0)</f>
        <v>0</v>
      </c>
      <c r="O69" s="78" t="s">
        <v>555</v>
      </c>
      <c r="P69" s="465" t="s">
        <v>238</v>
      </c>
      <c r="Q69" s="437"/>
      <c r="R69" s="436"/>
      <c r="S69" s="436"/>
      <c r="T69" s="436"/>
      <c r="U69" s="499"/>
      <c r="V69" s="492"/>
      <c r="W69" s="493"/>
      <c r="X69" s="436"/>
      <c r="Y69" s="436"/>
      <c r="Z69" s="436"/>
      <c r="AA69" s="436"/>
      <c r="AB69" s="436"/>
      <c r="AC69" s="436"/>
      <c r="AD69" s="436"/>
    </row>
    <row r="70" spans="1:30" ht="32.450000000000003" customHeight="1" outlineLevel="1">
      <c r="A70" s="440"/>
      <c r="B70" s="453" t="str">
        <f t="shared" si="5"/>
        <v/>
      </c>
      <c r="C70" s="486"/>
      <c r="D70" s="479" t="s">
        <v>654</v>
      </c>
      <c r="E70" s="440"/>
      <c r="F70" s="440"/>
      <c r="G70" s="490"/>
      <c r="H70" s="490"/>
      <c r="I70" s="494"/>
      <c r="J70" s="440"/>
      <c r="K70" s="490"/>
      <c r="L70" s="490"/>
      <c r="M70" s="490"/>
      <c r="N70" s="490"/>
      <c r="O70" s="78"/>
      <c r="P70" s="465" t="s">
        <v>238</v>
      </c>
      <c r="Q70" s="437"/>
      <c r="R70" s="436"/>
      <c r="S70" s="436"/>
      <c r="T70" s="436"/>
      <c r="U70" s="499"/>
      <c r="V70" s="492"/>
      <c r="W70" s="493"/>
      <c r="X70" s="436"/>
      <c r="Y70" s="436"/>
      <c r="Z70" s="436"/>
      <c r="AA70" s="436"/>
      <c r="AB70" s="436"/>
      <c r="AC70" s="436"/>
      <c r="AD70" s="436"/>
    </row>
    <row r="71" spans="1:30" ht="32.450000000000003" customHeight="1" outlineLevel="1">
      <c r="A71" s="440"/>
      <c r="B71" s="453" t="str">
        <f t="shared" si="5"/>
        <v/>
      </c>
      <c r="C71" s="486"/>
      <c r="D71" s="479"/>
      <c r="E71" s="440"/>
      <c r="F71" s="440"/>
      <c r="G71" s="490"/>
      <c r="H71" s="490"/>
      <c r="I71" s="494"/>
      <c r="J71" s="440"/>
      <c r="K71" s="490"/>
      <c r="L71" s="490"/>
      <c r="M71" s="490"/>
      <c r="N71" s="490"/>
      <c r="O71" s="78"/>
      <c r="P71" s="465" t="s">
        <v>238</v>
      </c>
      <c r="Q71" s="437"/>
      <c r="R71" s="436"/>
      <c r="S71" s="436"/>
      <c r="T71" s="436"/>
      <c r="U71" s="499"/>
      <c r="V71" s="492"/>
      <c r="W71" s="493"/>
      <c r="X71" s="436"/>
      <c r="Y71" s="436"/>
      <c r="Z71" s="436"/>
      <c r="AA71" s="436"/>
      <c r="AB71" s="436"/>
      <c r="AC71" s="436"/>
      <c r="AD71" s="436"/>
    </row>
    <row r="72" spans="1:30" ht="32.450000000000003" customHeight="1" outlineLevel="1">
      <c r="A72" s="485">
        <v>23</v>
      </c>
      <c r="B72" s="453">
        <f t="shared" si="5"/>
        <v>23</v>
      </c>
      <c r="C72" s="486" t="str">
        <f t="shared" ref="C72:C133" si="6">IF(ISBLANK(B72), "", IF(B72&lt;10, "IVF00" &amp; B72, IF(AND(B72&gt;=10, B72&lt;=99), "IVF0" &amp; B72, IF(B72&gt;99, "IVF" &amp; B72))))</f>
        <v>IVF023</v>
      </c>
      <c r="D72" s="434" t="s">
        <v>29</v>
      </c>
      <c r="E72" s="485">
        <v>1</v>
      </c>
      <c r="F72" s="487" t="s">
        <v>7</v>
      </c>
      <c r="G72" s="439">
        <v>563750</v>
      </c>
      <c r="H72" s="488">
        <f>ROUND(E72*G72,0)</f>
        <v>563750</v>
      </c>
      <c r="I72" s="489">
        <f>E72</f>
        <v>1</v>
      </c>
      <c r="J72" s="485" t="str">
        <f>F72</f>
        <v>No</v>
      </c>
      <c r="K72" s="488">
        <f>G72</f>
        <v>563750</v>
      </c>
      <c r="L72" s="488">
        <f>ROUND(I72*K72,0)</f>
        <v>563750</v>
      </c>
      <c r="M72" s="490">
        <f>IF(L72&gt;H72,L72-H72,0)</f>
        <v>0</v>
      </c>
      <c r="N72" s="488">
        <f>IF(H72&gt;L72,H72-L72,0)</f>
        <v>0</v>
      </c>
      <c r="O72" s="78" t="s">
        <v>555</v>
      </c>
      <c r="P72" s="465" t="s">
        <v>238</v>
      </c>
      <c r="Q72" s="437"/>
      <c r="R72" s="436"/>
      <c r="S72" s="436"/>
      <c r="T72" s="436"/>
      <c r="U72" s="499"/>
      <c r="V72" s="492"/>
      <c r="W72" s="493"/>
      <c r="X72" s="436"/>
      <c r="Y72" s="436"/>
      <c r="Z72" s="436"/>
      <c r="AA72" s="436"/>
      <c r="AB72" s="436"/>
      <c r="AC72" s="436"/>
      <c r="AD72" s="436"/>
    </row>
    <row r="73" spans="1:30" ht="32.450000000000003" customHeight="1" outlineLevel="1">
      <c r="A73" s="440"/>
      <c r="B73" s="453" t="str">
        <f t="shared" ref="B73:B136" si="7">IF(ISBLANK(A73),"",A73)</f>
        <v/>
      </c>
      <c r="C73" s="486"/>
      <c r="D73" s="479" t="s">
        <v>654</v>
      </c>
      <c r="E73" s="440"/>
      <c r="F73" s="440"/>
      <c r="G73" s="490"/>
      <c r="H73" s="490"/>
      <c r="I73" s="494"/>
      <c r="J73" s="440"/>
      <c r="K73" s="490"/>
      <c r="L73" s="490"/>
      <c r="M73" s="490"/>
      <c r="N73" s="490"/>
      <c r="O73" s="78"/>
      <c r="P73" s="465" t="s">
        <v>238</v>
      </c>
      <c r="Q73" s="437"/>
      <c r="R73" s="436"/>
      <c r="S73" s="436"/>
      <c r="T73" s="436"/>
      <c r="U73" s="499"/>
      <c r="V73" s="492"/>
      <c r="W73" s="493"/>
      <c r="X73" s="436"/>
      <c r="Y73" s="436"/>
      <c r="Z73" s="436"/>
      <c r="AA73" s="436"/>
      <c r="AB73" s="436"/>
      <c r="AC73" s="436"/>
      <c r="AD73" s="436"/>
    </row>
    <row r="74" spans="1:30" ht="32.450000000000003" customHeight="1" outlineLevel="1">
      <c r="A74" s="440"/>
      <c r="B74" s="453" t="str">
        <f t="shared" si="7"/>
        <v/>
      </c>
      <c r="C74" s="486"/>
      <c r="D74" s="479"/>
      <c r="E74" s="440"/>
      <c r="F74" s="440"/>
      <c r="G74" s="490"/>
      <c r="H74" s="490"/>
      <c r="I74" s="494"/>
      <c r="J74" s="440"/>
      <c r="K74" s="490"/>
      <c r="L74" s="490"/>
      <c r="M74" s="490"/>
      <c r="N74" s="490"/>
      <c r="O74" s="78"/>
      <c r="P74" s="465" t="s">
        <v>238</v>
      </c>
      <c r="Q74" s="437"/>
      <c r="R74" s="436"/>
      <c r="S74" s="436"/>
      <c r="T74" s="436"/>
      <c r="U74" s="499"/>
      <c r="V74" s="492"/>
      <c r="W74" s="493"/>
      <c r="X74" s="436"/>
      <c r="Y74" s="436"/>
      <c r="Z74" s="436"/>
      <c r="AA74" s="436"/>
      <c r="AB74" s="436"/>
      <c r="AC74" s="436"/>
      <c r="AD74" s="436"/>
    </row>
    <row r="75" spans="1:30" ht="32.450000000000003" customHeight="1" outlineLevel="1">
      <c r="A75" s="485">
        <v>24</v>
      </c>
      <c r="B75" s="453">
        <f t="shared" si="7"/>
        <v>24</v>
      </c>
      <c r="C75" s="486" t="str">
        <f t="shared" si="6"/>
        <v>IVF024</v>
      </c>
      <c r="D75" s="434" t="s">
        <v>30</v>
      </c>
      <c r="E75" s="485">
        <v>1</v>
      </c>
      <c r="F75" s="487" t="s">
        <v>7</v>
      </c>
      <c r="G75" s="439">
        <v>103125</v>
      </c>
      <c r="H75" s="488">
        <f>ROUND(E75*G75,0)</f>
        <v>103125</v>
      </c>
      <c r="I75" s="489">
        <f>E75</f>
        <v>1</v>
      </c>
      <c r="J75" s="485" t="str">
        <f>F75</f>
        <v>No</v>
      </c>
      <c r="K75" s="488">
        <f>G75</f>
        <v>103125</v>
      </c>
      <c r="L75" s="488">
        <f>ROUND(I75*K75,0)</f>
        <v>103125</v>
      </c>
      <c r="M75" s="490">
        <f>IF(L75&gt;H75,L75-H75,0)</f>
        <v>0</v>
      </c>
      <c r="N75" s="488">
        <f>IF(H75&gt;L75,H75-L75,0)</f>
        <v>0</v>
      </c>
      <c r="O75" s="78" t="s">
        <v>555</v>
      </c>
      <c r="P75" s="465" t="s">
        <v>238</v>
      </c>
      <c r="Q75" s="437"/>
      <c r="R75" s="436"/>
      <c r="S75" s="436"/>
      <c r="T75" s="436"/>
      <c r="U75" s="499"/>
      <c r="V75" s="492"/>
      <c r="W75" s="493"/>
      <c r="X75" s="436"/>
      <c r="Y75" s="436"/>
      <c r="Z75" s="436"/>
      <c r="AA75" s="436"/>
      <c r="AB75" s="436"/>
      <c r="AC75" s="436"/>
      <c r="AD75" s="436"/>
    </row>
    <row r="76" spans="1:30" ht="32.450000000000003" customHeight="1" outlineLevel="1">
      <c r="A76" s="440"/>
      <c r="B76" s="453" t="str">
        <f t="shared" si="7"/>
        <v/>
      </c>
      <c r="C76" s="486"/>
      <c r="D76" s="479" t="s">
        <v>655</v>
      </c>
      <c r="E76" s="440"/>
      <c r="F76" s="440"/>
      <c r="G76" s="490"/>
      <c r="H76" s="490"/>
      <c r="I76" s="494"/>
      <c r="J76" s="440"/>
      <c r="K76" s="490"/>
      <c r="L76" s="490"/>
      <c r="M76" s="490"/>
      <c r="N76" s="490"/>
      <c r="O76" s="78"/>
      <c r="P76" s="465" t="s">
        <v>238</v>
      </c>
      <c r="Q76" s="437"/>
      <c r="R76" s="436"/>
      <c r="S76" s="436"/>
      <c r="T76" s="436"/>
      <c r="U76" s="499"/>
      <c r="V76" s="492"/>
      <c r="W76" s="493"/>
      <c r="X76" s="436"/>
      <c r="Y76" s="436"/>
      <c r="Z76" s="436"/>
      <c r="AA76" s="436"/>
      <c r="AB76" s="436"/>
      <c r="AC76" s="436"/>
      <c r="AD76" s="436"/>
    </row>
    <row r="77" spans="1:30" ht="32.450000000000003" customHeight="1" outlineLevel="1">
      <c r="A77" s="440"/>
      <c r="B77" s="453" t="str">
        <f t="shared" si="7"/>
        <v/>
      </c>
      <c r="C77" s="486"/>
      <c r="D77" s="479"/>
      <c r="E77" s="440"/>
      <c r="F77" s="440"/>
      <c r="G77" s="490"/>
      <c r="H77" s="490"/>
      <c r="I77" s="494"/>
      <c r="J77" s="440"/>
      <c r="K77" s="490"/>
      <c r="L77" s="490"/>
      <c r="M77" s="490"/>
      <c r="N77" s="490"/>
      <c r="O77" s="78"/>
      <c r="P77" s="465" t="s">
        <v>238</v>
      </c>
      <c r="Q77" s="437"/>
      <c r="R77" s="436"/>
      <c r="S77" s="436"/>
      <c r="T77" s="436"/>
      <c r="U77" s="499"/>
      <c r="V77" s="492"/>
      <c r="W77" s="493"/>
      <c r="X77" s="436"/>
      <c r="Y77" s="436"/>
      <c r="Z77" s="436"/>
      <c r="AA77" s="436"/>
      <c r="AB77" s="436"/>
      <c r="AC77" s="436"/>
      <c r="AD77" s="436"/>
    </row>
    <row r="78" spans="1:30" ht="32.450000000000003" customHeight="1" outlineLevel="1">
      <c r="A78" s="485">
        <v>25</v>
      </c>
      <c r="B78" s="453">
        <f t="shared" si="7"/>
        <v>25</v>
      </c>
      <c r="C78" s="486" t="str">
        <f t="shared" si="6"/>
        <v>IVF025</v>
      </c>
      <c r="D78" s="434" t="s">
        <v>31</v>
      </c>
      <c r="E78" s="485">
        <v>1</v>
      </c>
      <c r="F78" s="487" t="s">
        <v>7</v>
      </c>
      <c r="G78" s="439">
        <v>225000</v>
      </c>
      <c r="H78" s="488">
        <f>ROUND(E78*G78,0)</f>
        <v>225000</v>
      </c>
      <c r="I78" s="489">
        <f>E78</f>
        <v>1</v>
      </c>
      <c r="J78" s="485" t="str">
        <f>F78</f>
        <v>No</v>
      </c>
      <c r="K78" s="488">
        <f>G78</f>
        <v>225000</v>
      </c>
      <c r="L78" s="488">
        <f>ROUND(I78*K78,0)</f>
        <v>225000</v>
      </c>
      <c r="M78" s="490">
        <f>IF(L78&gt;H78,L78-H78,0)</f>
        <v>0</v>
      </c>
      <c r="N78" s="488">
        <f>IF(H78&gt;L78,H78-L78,0)</f>
        <v>0</v>
      </c>
      <c r="O78" s="78" t="s">
        <v>555</v>
      </c>
      <c r="P78" s="465" t="s">
        <v>238</v>
      </c>
      <c r="Q78" s="437"/>
      <c r="R78" s="436"/>
      <c r="S78" s="436"/>
      <c r="T78" s="436"/>
      <c r="U78" s="499"/>
      <c r="V78" s="492"/>
      <c r="W78" s="493"/>
      <c r="X78" s="436"/>
      <c r="Y78" s="436"/>
      <c r="Z78" s="436"/>
      <c r="AA78" s="436"/>
      <c r="AB78" s="436"/>
      <c r="AC78" s="436"/>
      <c r="AD78" s="436"/>
    </row>
    <row r="79" spans="1:30" ht="32.450000000000003" customHeight="1" outlineLevel="1">
      <c r="A79" s="440"/>
      <c r="B79" s="453" t="str">
        <f t="shared" si="7"/>
        <v/>
      </c>
      <c r="C79" s="486"/>
      <c r="D79" s="479" t="s">
        <v>655</v>
      </c>
      <c r="E79" s="440"/>
      <c r="F79" s="440"/>
      <c r="G79" s="490"/>
      <c r="H79" s="490"/>
      <c r="I79" s="494"/>
      <c r="J79" s="440"/>
      <c r="K79" s="490"/>
      <c r="L79" s="490"/>
      <c r="M79" s="490"/>
      <c r="N79" s="490"/>
      <c r="O79" s="78"/>
      <c r="P79" s="465" t="s">
        <v>238</v>
      </c>
      <c r="Q79" s="437"/>
      <c r="R79" s="436"/>
      <c r="S79" s="436"/>
      <c r="T79" s="436"/>
      <c r="U79" s="499"/>
      <c r="V79" s="492"/>
      <c r="W79" s="493"/>
      <c r="X79" s="436"/>
      <c r="Y79" s="436"/>
      <c r="Z79" s="436"/>
      <c r="AA79" s="436"/>
      <c r="AB79" s="436"/>
      <c r="AC79" s="436"/>
      <c r="AD79" s="436"/>
    </row>
    <row r="80" spans="1:30" ht="32.450000000000003" customHeight="1" outlineLevel="1">
      <c r="A80" s="440"/>
      <c r="B80" s="453" t="str">
        <f t="shared" si="7"/>
        <v/>
      </c>
      <c r="C80" s="486"/>
      <c r="D80" s="479"/>
      <c r="E80" s="440"/>
      <c r="F80" s="440"/>
      <c r="G80" s="490"/>
      <c r="H80" s="490"/>
      <c r="I80" s="494"/>
      <c r="J80" s="440"/>
      <c r="K80" s="490"/>
      <c r="L80" s="490"/>
      <c r="M80" s="490"/>
      <c r="N80" s="490"/>
      <c r="O80" s="78"/>
      <c r="P80" s="465" t="s">
        <v>238</v>
      </c>
      <c r="Q80" s="437"/>
      <c r="R80" s="436"/>
      <c r="S80" s="436"/>
      <c r="T80" s="436"/>
      <c r="U80" s="499"/>
      <c r="V80" s="492"/>
      <c r="W80" s="493"/>
      <c r="X80" s="436"/>
      <c r="Y80" s="436"/>
      <c r="Z80" s="436"/>
      <c r="AA80" s="436"/>
      <c r="AB80" s="436"/>
      <c r="AC80" s="436"/>
      <c r="AD80" s="436"/>
    </row>
    <row r="81" spans="1:30" ht="32.450000000000003" customHeight="1" outlineLevel="1">
      <c r="A81" s="485">
        <v>26</v>
      </c>
      <c r="B81" s="453">
        <f t="shared" si="7"/>
        <v>26</v>
      </c>
      <c r="C81" s="486" t="str">
        <f t="shared" si="6"/>
        <v>IVF026</v>
      </c>
      <c r="D81" s="434" t="s">
        <v>32</v>
      </c>
      <c r="E81" s="485">
        <v>2</v>
      </c>
      <c r="F81" s="487" t="s">
        <v>7</v>
      </c>
      <c r="G81" s="439">
        <v>61875</v>
      </c>
      <c r="H81" s="488">
        <f>ROUND(E81*G81,0)</f>
        <v>123750</v>
      </c>
      <c r="I81" s="489">
        <f>E81</f>
        <v>2</v>
      </c>
      <c r="J81" s="485" t="str">
        <f>F81</f>
        <v>No</v>
      </c>
      <c r="K81" s="488">
        <f>G81</f>
        <v>61875</v>
      </c>
      <c r="L81" s="488">
        <f>ROUND(I81*K81,0)</f>
        <v>123750</v>
      </c>
      <c r="M81" s="490">
        <f>IF(L81&gt;H81,L81-H81,0)</f>
        <v>0</v>
      </c>
      <c r="N81" s="488">
        <f>IF(H81&gt;L81,H81-L81,0)</f>
        <v>0</v>
      </c>
      <c r="O81" s="78" t="s">
        <v>555</v>
      </c>
      <c r="P81" s="465" t="s">
        <v>238</v>
      </c>
      <c r="Q81" s="437"/>
      <c r="R81" s="436"/>
      <c r="S81" s="436"/>
      <c r="T81" s="436"/>
      <c r="U81" s="499"/>
      <c r="V81" s="492"/>
      <c r="W81" s="493"/>
      <c r="X81" s="436"/>
      <c r="Y81" s="436"/>
      <c r="Z81" s="436"/>
      <c r="AA81" s="436"/>
      <c r="AB81" s="436"/>
      <c r="AC81" s="436"/>
      <c r="AD81" s="436"/>
    </row>
    <row r="82" spans="1:30" ht="32.450000000000003" customHeight="1" outlineLevel="1">
      <c r="A82" s="440"/>
      <c r="B82" s="453" t="str">
        <f t="shared" si="7"/>
        <v/>
      </c>
      <c r="C82" s="486"/>
      <c r="D82" s="479" t="s">
        <v>654</v>
      </c>
      <c r="E82" s="440"/>
      <c r="F82" s="440"/>
      <c r="G82" s="490"/>
      <c r="H82" s="490"/>
      <c r="I82" s="494"/>
      <c r="J82" s="440"/>
      <c r="K82" s="490"/>
      <c r="L82" s="490"/>
      <c r="M82" s="490"/>
      <c r="N82" s="490"/>
      <c r="O82" s="78"/>
      <c r="P82" s="465" t="s">
        <v>238</v>
      </c>
      <c r="Q82" s="437"/>
      <c r="R82" s="436"/>
      <c r="S82" s="436"/>
      <c r="T82" s="436"/>
      <c r="U82" s="499"/>
      <c r="V82" s="492"/>
      <c r="W82" s="493"/>
      <c r="X82" s="436"/>
      <c r="Y82" s="436"/>
      <c r="Z82" s="436"/>
      <c r="AA82" s="436"/>
      <c r="AB82" s="436"/>
      <c r="AC82" s="436"/>
      <c r="AD82" s="436"/>
    </row>
    <row r="83" spans="1:30" ht="32.450000000000003" customHeight="1" outlineLevel="1">
      <c r="A83" s="440"/>
      <c r="B83" s="453" t="str">
        <f t="shared" si="7"/>
        <v/>
      </c>
      <c r="C83" s="486"/>
      <c r="D83" s="479"/>
      <c r="E83" s="440"/>
      <c r="F83" s="440"/>
      <c r="G83" s="490"/>
      <c r="H83" s="490"/>
      <c r="I83" s="494"/>
      <c r="J83" s="440"/>
      <c r="K83" s="490"/>
      <c r="L83" s="490"/>
      <c r="M83" s="490"/>
      <c r="N83" s="490"/>
      <c r="O83" s="78"/>
      <c r="P83" s="465" t="s">
        <v>238</v>
      </c>
      <c r="Q83" s="437"/>
      <c r="R83" s="436"/>
      <c r="S83" s="436"/>
      <c r="T83" s="436"/>
      <c r="U83" s="499"/>
      <c r="V83" s="492"/>
      <c r="W83" s="493"/>
      <c r="X83" s="436"/>
      <c r="Y83" s="436"/>
      <c r="Z83" s="436"/>
      <c r="AA83" s="436"/>
      <c r="AB83" s="436"/>
      <c r="AC83" s="436"/>
      <c r="AD83" s="436"/>
    </row>
    <row r="84" spans="1:30" ht="32.450000000000003" customHeight="1" outlineLevel="1">
      <c r="A84" s="485">
        <v>27</v>
      </c>
      <c r="B84" s="453">
        <f t="shared" si="7"/>
        <v>27</v>
      </c>
      <c r="C84" s="486" t="str">
        <f t="shared" si="6"/>
        <v>IVF027</v>
      </c>
      <c r="D84" s="434" t="s">
        <v>33</v>
      </c>
      <c r="E84" s="485">
        <v>1</v>
      </c>
      <c r="F84" s="487" t="s">
        <v>7</v>
      </c>
      <c r="G84" s="439">
        <v>312500</v>
      </c>
      <c r="H84" s="488">
        <f>ROUND(E84*G84,0)</f>
        <v>312500</v>
      </c>
      <c r="I84" s="489">
        <f>E84</f>
        <v>1</v>
      </c>
      <c r="J84" s="485" t="str">
        <f>F84</f>
        <v>No</v>
      </c>
      <c r="K84" s="488">
        <f>G84</f>
        <v>312500</v>
      </c>
      <c r="L84" s="488">
        <f>ROUND(I84*K84,0)</f>
        <v>312500</v>
      </c>
      <c r="M84" s="490">
        <f>IF(L84&gt;H84,L84-H84,0)</f>
        <v>0</v>
      </c>
      <c r="N84" s="488">
        <f>IF(H84&gt;L84,H84-L84,0)</f>
        <v>0</v>
      </c>
      <c r="O84" s="78" t="s">
        <v>555</v>
      </c>
      <c r="P84" s="465" t="s">
        <v>238</v>
      </c>
      <c r="Q84" s="437"/>
      <c r="R84" s="436"/>
      <c r="S84" s="436"/>
      <c r="T84" s="436"/>
      <c r="U84" s="499"/>
      <c r="V84" s="492"/>
      <c r="W84" s="493"/>
      <c r="X84" s="436"/>
      <c r="Y84" s="436"/>
      <c r="Z84" s="436"/>
      <c r="AA84" s="436"/>
      <c r="AB84" s="436"/>
      <c r="AC84" s="436"/>
      <c r="AD84" s="436"/>
    </row>
    <row r="85" spans="1:30" ht="32.450000000000003" customHeight="1" outlineLevel="1">
      <c r="A85" s="440"/>
      <c r="B85" s="453" t="str">
        <f t="shared" si="7"/>
        <v/>
      </c>
      <c r="C85" s="486"/>
      <c r="D85" s="479" t="s">
        <v>653</v>
      </c>
      <c r="E85" s="440"/>
      <c r="F85" s="440"/>
      <c r="G85" s="490"/>
      <c r="H85" s="490"/>
      <c r="I85" s="494"/>
      <c r="J85" s="440"/>
      <c r="K85" s="490"/>
      <c r="L85" s="490"/>
      <c r="M85" s="490"/>
      <c r="N85" s="490"/>
      <c r="O85" s="78"/>
      <c r="P85" s="465" t="s">
        <v>238</v>
      </c>
      <c r="Q85" s="437"/>
      <c r="R85" s="436"/>
      <c r="S85" s="436"/>
      <c r="T85" s="436"/>
      <c r="U85" s="499"/>
      <c r="V85" s="492"/>
      <c r="W85" s="493"/>
      <c r="X85" s="436"/>
      <c r="Y85" s="436"/>
      <c r="Z85" s="436"/>
      <c r="AA85" s="436"/>
      <c r="AB85" s="436"/>
      <c r="AC85" s="436"/>
      <c r="AD85" s="436"/>
    </row>
    <row r="86" spans="1:30" ht="32.450000000000003" customHeight="1" outlineLevel="1">
      <c r="A86" s="440"/>
      <c r="B86" s="453" t="str">
        <f t="shared" si="7"/>
        <v/>
      </c>
      <c r="C86" s="486"/>
      <c r="D86" s="479"/>
      <c r="E86" s="440"/>
      <c r="F86" s="440"/>
      <c r="G86" s="490"/>
      <c r="H86" s="490"/>
      <c r="I86" s="494"/>
      <c r="J86" s="440"/>
      <c r="K86" s="490"/>
      <c r="L86" s="490"/>
      <c r="M86" s="490"/>
      <c r="N86" s="490"/>
      <c r="O86" s="78"/>
      <c r="P86" s="465" t="s">
        <v>238</v>
      </c>
      <c r="Q86" s="437"/>
      <c r="R86" s="436"/>
      <c r="S86" s="436"/>
      <c r="T86" s="436"/>
      <c r="U86" s="499"/>
      <c r="V86" s="492"/>
      <c r="W86" s="493"/>
      <c r="X86" s="436"/>
      <c r="Y86" s="436"/>
      <c r="Z86" s="436"/>
      <c r="AA86" s="436"/>
      <c r="AB86" s="436"/>
      <c r="AC86" s="436"/>
      <c r="AD86" s="436"/>
    </row>
    <row r="87" spans="1:30" ht="32.450000000000003" customHeight="1" outlineLevel="1">
      <c r="A87" s="485">
        <v>28</v>
      </c>
      <c r="B87" s="453">
        <f t="shared" si="7"/>
        <v>28</v>
      </c>
      <c r="C87" s="486" t="str">
        <f t="shared" si="6"/>
        <v>IVF028</v>
      </c>
      <c r="D87" s="434" t="s">
        <v>34</v>
      </c>
      <c r="E87" s="485">
        <v>2</v>
      </c>
      <c r="F87" s="487" t="s">
        <v>7</v>
      </c>
      <c r="G87" s="439">
        <v>280000</v>
      </c>
      <c r="H87" s="488">
        <f>ROUND(E87*G87,0)</f>
        <v>560000</v>
      </c>
      <c r="I87" s="489">
        <f>E87</f>
        <v>2</v>
      </c>
      <c r="J87" s="485" t="str">
        <f>F87</f>
        <v>No</v>
      </c>
      <c r="K87" s="488">
        <f>G87</f>
        <v>280000</v>
      </c>
      <c r="L87" s="488">
        <f>ROUND(I87*K87,0)</f>
        <v>560000</v>
      </c>
      <c r="M87" s="490">
        <f>IF(L87&gt;H87,L87-H87,0)</f>
        <v>0</v>
      </c>
      <c r="N87" s="488">
        <f>IF(H87&gt;L87,H87-L87,0)</f>
        <v>0</v>
      </c>
      <c r="O87" s="78" t="s">
        <v>555</v>
      </c>
      <c r="P87" s="465" t="s">
        <v>238</v>
      </c>
      <c r="Q87" s="437"/>
      <c r="R87" s="436"/>
      <c r="S87" s="436"/>
      <c r="T87" s="436"/>
      <c r="U87" s="499"/>
      <c r="V87" s="492"/>
      <c r="W87" s="493"/>
      <c r="X87" s="436"/>
      <c r="Y87" s="436"/>
      <c r="Z87" s="436"/>
      <c r="AA87" s="436"/>
      <c r="AB87" s="436"/>
      <c r="AC87" s="436"/>
      <c r="AD87" s="436"/>
    </row>
    <row r="88" spans="1:30" ht="32.450000000000003" customHeight="1" outlineLevel="1">
      <c r="A88" s="440"/>
      <c r="B88" s="453" t="str">
        <f t="shared" si="7"/>
        <v/>
      </c>
      <c r="C88" s="486"/>
      <c r="D88" s="479" t="s">
        <v>655</v>
      </c>
      <c r="E88" s="440"/>
      <c r="F88" s="440"/>
      <c r="G88" s="490"/>
      <c r="H88" s="490"/>
      <c r="I88" s="494"/>
      <c r="J88" s="440"/>
      <c r="K88" s="490"/>
      <c r="L88" s="490"/>
      <c r="M88" s="490"/>
      <c r="N88" s="490"/>
      <c r="O88" s="78"/>
      <c r="P88" s="465" t="s">
        <v>238</v>
      </c>
      <c r="Q88" s="437"/>
      <c r="R88" s="436"/>
      <c r="S88" s="436"/>
      <c r="T88" s="436"/>
      <c r="U88" s="499"/>
      <c r="V88" s="492"/>
      <c r="W88" s="493"/>
      <c r="X88" s="436"/>
      <c r="Y88" s="436"/>
      <c r="Z88" s="436"/>
      <c r="AA88" s="436"/>
      <c r="AB88" s="436"/>
      <c r="AC88" s="436"/>
      <c r="AD88" s="436"/>
    </row>
    <row r="89" spans="1:30" ht="32.450000000000003" customHeight="1" outlineLevel="1">
      <c r="A89" s="440"/>
      <c r="B89" s="453" t="str">
        <f t="shared" si="7"/>
        <v/>
      </c>
      <c r="C89" s="486"/>
      <c r="D89" s="479"/>
      <c r="E89" s="440"/>
      <c r="F89" s="440"/>
      <c r="G89" s="490"/>
      <c r="H89" s="490"/>
      <c r="I89" s="494"/>
      <c r="J89" s="440"/>
      <c r="K89" s="490"/>
      <c r="L89" s="490"/>
      <c r="M89" s="490"/>
      <c r="N89" s="490"/>
      <c r="O89" s="78"/>
      <c r="P89" s="465" t="s">
        <v>238</v>
      </c>
      <c r="Q89" s="437"/>
      <c r="R89" s="436"/>
      <c r="S89" s="436"/>
      <c r="T89" s="436"/>
      <c r="U89" s="499"/>
      <c r="V89" s="492"/>
      <c r="W89" s="493"/>
      <c r="X89" s="436"/>
      <c r="Y89" s="436"/>
      <c r="Z89" s="436"/>
      <c r="AA89" s="436"/>
      <c r="AB89" s="436"/>
      <c r="AC89" s="436"/>
      <c r="AD89" s="436"/>
    </row>
    <row r="90" spans="1:30" ht="32.450000000000003" customHeight="1" outlineLevel="1">
      <c r="A90" s="485">
        <v>29</v>
      </c>
      <c r="B90" s="453">
        <f t="shared" si="7"/>
        <v>29</v>
      </c>
      <c r="C90" s="486" t="str">
        <f t="shared" si="6"/>
        <v>IVF029</v>
      </c>
      <c r="D90" s="434" t="s">
        <v>35</v>
      </c>
      <c r="E90" s="485">
        <v>1</v>
      </c>
      <c r="F90" s="487" t="s">
        <v>7</v>
      </c>
      <c r="G90" s="439">
        <v>49500</v>
      </c>
      <c r="H90" s="488">
        <f>ROUND(E90*G90,0)</f>
        <v>49500</v>
      </c>
      <c r="I90" s="489">
        <f>E90</f>
        <v>1</v>
      </c>
      <c r="J90" s="485" t="str">
        <f>F90</f>
        <v>No</v>
      </c>
      <c r="K90" s="488">
        <f>G90</f>
        <v>49500</v>
      </c>
      <c r="L90" s="488">
        <f>ROUND(I90*K90,0)</f>
        <v>49500</v>
      </c>
      <c r="M90" s="490">
        <f>IF(L90&gt;H90,L90-H90,0)</f>
        <v>0</v>
      </c>
      <c r="N90" s="488">
        <f>IF(H90&gt;L90,H90-L90,0)</f>
        <v>0</v>
      </c>
      <c r="O90" s="78" t="s">
        <v>555</v>
      </c>
      <c r="P90" s="465" t="s">
        <v>238</v>
      </c>
      <c r="Q90" s="437"/>
      <c r="R90" s="436"/>
      <c r="S90" s="436"/>
      <c r="T90" s="436"/>
      <c r="U90" s="499"/>
      <c r="V90" s="492"/>
      <c r="W90" s="493"/>
      <c r="X90" s="436"/>
      <c r="Y90" s="436"/>
      <c r="Z90" s="436"/>
      <c r="AA90" s="436"/>
      <c r="AB90" s="436"/>
      <c r="AC90" s="436"/>
      <c r="AD90" s="436"/>
    </row>
    <row r="91" spans="1:30" ht="32.450000000000003" customHeight="1" outlineLevel="1">
      <c r="A91" s="440"/>
      <c r="B91" s="453" t="str">
        <f t="shared" si="7"/>
        <v/>
      </c>
      <c r="C91" s="486"/>
      <c r="D91" s="479" t="s">
        <v>656</v>
      </c>
      <c r="E91" s="440"/>
      <c r="F91" s="440"/>
      <c r="G91" s="490"/>
      <c r="H91" s="490"/>
      <c r="I91" s="494"/>
      <c r="J91" s="440"/>
      <c r="K91" s="490"/>
      <c r="L91" s="490"/>
      <c r="M91" s="490"/>
      <c r="N91" s="490"/>
      <c r="O91" s="78"/>
      <c r="P91" s="465" t="s">
        <v>238</v>
      </c>
      <c r="Q91" s="437"/>
      <c r="R91" s="436"/>
      <c r="S91" s="436"/>
      <c r="T91" s="436"/>
      <c r="U91" s="499"/>
      <c r="V91" s="492"/>
      <c r="W91" s="493"/>
      <c r="X91" s="436"/>
      <c r="Y91" s="436"/>
      <c r="Z91" s="436"/>
      <c r="AA91" s="436"/>
      <c r="AB91" s="436"/>
      <c r="AC91" s="436"/>
      <c r="AD91" s="436"/>
    </row>
    <row r="92" spans="1:30" ht="32.450000000000003" customHeight="1" outlineLevel="1">
      <c r="A92" s="440"/>
      <c r="B92" s="453" t="str">
        <f t="shared" si="7"/>
        <v/>
      </c>
      <c r="C92" s="486"/>
      <c r="D92" s="479"/>
      <c r="E92" s="440"/>
      <c r="F92" s="440"/>
      <c r="G92" s="490"/>
      <c r="H92" s="490"/>
      <c r="I92" s="494"/>
      <c r="J92" s="440"/>
      <c r="K92" s="490"/>
      <c r="L92" s="490"/>
      <c r="M92" s="490"/>
      <c r="N92" s="490"/>
      <c r="O92" s="78"/>
      <c r="P92" s="465" t="s">
        <v>238</v>
      </c>
      <c r="Q92" s="437"/>
      <c r="R92" s="436"/>
      <c r="S92" s="436"/>
      <c r="T92" s="436"/>
      <c r="U92" s="499"/>
      <c r="V92" s="492"/>
      <c r="W92" s="493"/>
      <c r="X92" s="436"/>
      <c r="Y92" s="436"/>
      <c r="Z92" s="436"/>
      <c r="AA92" s="436"/>
      <c r="AB92" s="436"/>
      <c r="AC92" s="436"/>
      <c r="AD92" s="436"/>
    </row>
    <row r="93" spans="1:30" ht="32.450000000000003" customHeight="1" outlineLevel="1">
      <c r="A93" s="485">
        <v>30</v>
      </c>
      <c r="B93" s="453">
        <f t="shared" si="7"/>
        <v>30</v>
      </c>
      <c r="C93" s="486" t="str">
        <f t="shared" si="6"/>
        <v>IVF030</v>
      </c>
      <c r="D93" s="434" t="s">
        <v>36</v>
      </c>
      <c r="E93" s="485">
        <v>1</v>
      </c>
      <c r="F93" s="487" t="s">
        <v>7</v>
      </c>
      <c r="G93" s="439">
        <v>937500</v>
      </c>
      <c r="H93" s="488">
        <f>ROUND(E93*G93,0)</f>
        <v>937500</v>
      </c>
      <c r="I93" s="489">
        <f>E93</f>
        <v>1</v>
      </c>
      <c r="J93" s="485" t="str">
        <f>F93</f>
        <v>No</v>
      </c>
      <c r="K93" s="488">
        <f>G93</f>
        <v>937500</v>
      </c>
      <c r="L93" s="488">
        <f>ROUND(I93*K93,0)</f>
        <v>937500</v>
      </c>
      <c r="M93" s="490">
        <f>IF(L93&gt;H93,L93-H93,0)</f>
        <v>0</v>
      </c>
      <c r="N93" s="488">
        <f>IF(H93&gt;L93,H93-L93,0)</f>
        <v>0</v>
      </c>
      <c r="O93" s="78" t="s">
        <v>555</v>
      </c>
      <c r="P93" s="465" t="s">
        <v>238</v>
      </c>
      <c r="Q93" s="437"/>
      <c r="R93" s="436"/>
      <c r="S93" s="436"/>
      <c r="T93" s="436"/>
      <c r="U93" s="499"/>
      <c r="V93" s="492"/>
      <c r="W93" s="493"/>
      <c r="X93" s="436"/>
      <c r="Y93" s="436"/>
      <c r="Z93" s="436"/>
      <c r="AA93" s="436"/>
      <c r="AB93" s="436"/>
      <c r="AC93" s="436"/>
      <c r="AD93" s="436"/>
    </row>
    <row r="94" spans="1:30" ht="32.450000000000003" customHeight="1" outlineLevel="1">
      <c r="A94" s="440"/>
      <c r="B94" s="453" t="str">
        <f t="shared" si="7"/>
        <v/>
      </c>
      <c r="C94" s="486"/>
      <c r="D94" s="479" t="s">
        <v>653</v>
      </c>
      <c r="E94" s="440"/>
      <c r="F94" s="440"/>
      <c r="G94" s="490"/>
      <c r="H94" s="490"/>
      <c r="I94" s="494"/>
      <c r="J94" s="440"/>
      <c r="K94" s="490"/>
      <c r="L94" s="490"/>
      <c r="M94" s="490"/>
      <c r="N94" s="490"/>
      <c r="O94" s="78"/>
      <c r="P94" s="465" t="s">
        <v>238</v>
      </c>
      <c r="Q94" s="437"/>
      <c r="R94" s="436"/>
      <c r="S94" s="436"/>
      <c r="T94" s="436"/>
      <c r="U94" s="499"/>
      <c r="V94" s="492"/>
      <c r="W94" s="493"/>
      <c r="X94" s="436"/>
      <c r="Y94" s="436"/>
      <c r="Z94" s="436"/>
      <c r="AA94" s="436"/>
      <c r="AB94" s="436"/>
      <c r="AC94" s="436"/>
      <c r="AD94" s="436"/>
    </row>
    <row r="95" spans="1:30" ht="32.450000000000003" customHeight="1" outlineLevel="1">
      <c r="A95" s="440"/>
      <c r="B95" s="453" t="str">
        <f t="shared" si="7"/>
        <v/>
      </c>
      <c r="C95" s="486"/>
      <c r="D95" s="479"/>
      <c r="E95" s="440"/>
      <c r="F95" s="440"/>
      <c r="G95" s="490"/>
      <c r="H95" s="490"/>
      <c r="I95" s="494"/>
      <c r="J95" s="440"/>
      <c r="K95" s="490"/>
      <c r="L95" s="490"/>
      <c r="M95" s="490"/>
      <c r="N95" s="490"/>
      <c r="O95" s="78"/>
      <c r="P95" s="465" t="s">
        <v>238</v>
      </c>
      <c r="Q95" s="437"/>
      <c r="R95" s="436"/>
      <c r="S95" s="436"/>
      <c r="T95" s="436"/>
      <c r="U95" s="499"/>
      <c r="V95" s="492"/>
      <c r="W95" s="493"/>
      <c r="X95" s="436"/>
      <c r="Y95" s="436"/>
      <c r="Z95" s="436"/>
      <c r="AA95" s="436"/>
      <c r="AB95" s="436"/>
      <c r="AC95" s="436"/>
      <c r="AD95" s="436"/>
    </row>
    <row r="96" spans="1:30" ht="32.450000000000003" customHeight="1" outlineLevel="1">
      <c r="A96" s="485">
        <v>31</v>
      </c>
      <c r="B96" s="453">
        <f t="shared" si="7"/>
        <v>31</v>
      </c>
      <c r="C96" s="486" t="str">
        <f t="shared" si="6"/>
        <v>IVF031</v>
      </c>
      <c r="D96" s="434" t="s">
        <v>37</v>
      </c>
      <c r="E96" s="485">
        <v>1</v>
      </c>
      <c r="F96" s="487" t="s">
        <v>7</v>
      </c>
      <c r="G96" s="439">
        <v>562500</v>
      </c>
      <c r="H96" s="488">
        <f>ROUND(E96*G96,0)</f>
        <v>562500</v>
      </c>
      <c r="I96" s="489">
        <f>E96</f>
        <v>1</v>
      </c>
      <c r="J96" s="485" t="str">
        <f>F96</f>
        <v>No</v>
      </c>
      <c r="K96" s="488">
        <f>G96</f>
        <v>562500</v>
      </c>
      <c r="L96" s="488">
        <f>ROUND(I96*K96,0)</f>
        <v>562500</v>
      </c>
      <c r="M96" s="490">
        <f>IF(L96&gt;H96,L96-H96,0)</f>
        <v>0</v>
      </c>
      <c r="N96" s="488">
        <f>IF(H96&gt;L96,H96-L96,0)</f>
        <v>0</v>
      </c>
      <c r="O96" s="78" t="s">
        <v>555</v>
      </c>
      <c r="P96" s="465" t="s">
        <v>238</v>
      </c>
      <c r="Q96" s="437"/>
      <c r="R96" s="436"/>
      <c r="S96" s="436"/>
      <c r="T96" s="436"/>
      <c r="U96" s="499"/>
      <c r="V96" s="492"/>
      <c r="W96" s="493"/>
      <c r="X96" s="436"/>
      <c r="Y96" s="436"/>
      <c r="Z96" s="436"/>
      <c r="AA96" s="436"/>
      <c r="AB96" s="436"/>
      <c r="AC96" s="436"/>
      <c r="AD96" s="436"/>
    </row>
    <row r="97" spans="1:30" ht="32.450000000000003" customHeight="1" outlineLevel="1">
      <c r="A97" s="440"/>
      <c r="B97" s="453" t="str">
        <f t="shared" si="7"/>
        <v/>
      </c>
      <c r="C97" s="486"/>
      <c r="D97" s="479" t="s">
        <v>653</v>
      </c>
      <c r="E97" s="440"/>
      <c r="F97" s="440"/>
      <c r="G97" s="490"/>
      <c r="H97" s="490"/>
      <c r="I97" s="494"/>
      <c r="J97" s="440"/>
      <c r="K97" s="490"/>
      <c r="L97" s="490"/>
      <c r="M97" s="490"/>
      <c r="N97" s="490"/>
      <c r="O97" s="78"/>
      <c r="P97" s="465" t="s">
        <v>238</v>
      </c>
      <c r="Q97" s="437"/>
      <c r="R97" s="436"/>
      <c r="S97" s="436"/>
      <c r="T97" s="436"/>
      <c r="U97" s="499"/>
      <c r="V97" s="492"/>
      <c r="W97" s="493"/>
      <c r="X97" s="436"/>
      <c r="Y97" s="436"/>
      <c r="Z97" s="436"/>
      <c r="AA97" s="436"/>
      <c r="AB97" s="436"/>
      <c r="AC97" s="436"/>
      <c r="AD97" s="436"/>
    </row>
    <row r="98" spans="1:30" ht="32.450000000000003" customHeight="1" outlineLevel="1">
      <c r="A98" s="440"/>
      <c r="B98" s="453" t="str">
        <f t="shared" si="7"/>
        <v/>
      </c>
      <c r="C98" s="486"/>
      <c r="D98" s="479"/>
      <c r="E98" s="440"/>
      <c r="F98" s="440"/>
      <c r="G98" s="490"/>
      <c r="H98" s="490"/>
      <c r="I98" s="494"/>
      <c r="J98" s="440"/>
      <c r="K98" s="490"/>
      <c r="L98" s="490"/>
      <c r="M98" s="490"/>
      <c r="N98" s="490"/>
      <c r="O98" s="78"/>
      <c r="P98" s="465" t="s">
        <v>238</v>
      </c>
      <c r="Q98" s="437"/>
      <c r="R98" s="436"/>
      <c r="S98" s="436"/>
      <c r="T98" s="436"/>
      <c r="U98" s="499"/>
      <c r="V98" s="492"/>
      <c r="W98" s="493"/>
      <c r="X98" s="436"/>
      <c r="Y98" s="436"/>
      <c r="Z98" s="436"/>
      <c r="AA98" s="436"/>
      <c r="AB98" s="436"/>
      <c r="AC98" s="436"/>
      <c r="AD98" s="436"/>
    </row>
    <row r="99" spans="1:30" ht="32.450000000000003" customHeight="1" outlineLevel="1">
      <c r="A99" s="485">
        <v>32</v>
      </c>
      <c r="B99" s="453">
        <f t="shared" si="7"/>
        <v>32</v>
      </c>
      <c r="C99" s="486" t="str">
        <f t="shared" si="6"/>
        <v>IVF032</v>
      </c>
      <c r="D99" s="434" t="s">
        <v>38</v>
      </c>
      <c r="E99" s="485">
        <v>1</v>
      </c>
      <c r="F99" s="487" t="s">
        <v>7</v>
      </c>
      <c r="G99" s="439">
        <v>2125000</v>
      </c>
      <c r="H99" s="488">
        <f>ROUND(E99*G99,0)</f>
        <v>2125000</v>
      </c>
      <c r="I99" s="489">
        <f>E99</f>
        <v>1</v>
      </c>
      <c r="J99" s="485" t="str">
        <f>F99</f>
        <v>No</v>
      </c>
      <c r="K99" s="488">
        <f>G99</f>
        <v>2125000</v>
      </c>
      <c r="L99" s="488">
        <f>ROUND(I99*K99,0)</f>
        <v>2125000</v>
      </c>
      <c r="M99" s="490">
        <f>IF(L99&gt;H99,L99-H99,0)</f>
        <v>0</v>
      </c>
      <c r="N99" s="488">
        <f>IF(H99&gt;L99,H99-L99,0)</f>
        <v>0</v>
      </c>
      <c r="O99" s="78" t="s">
        <v>555</v>
      </c>
      <c r="P99" s="465" t="s">
        <v>238</v>
      </c>
      <c r="Q99" s="437"/>
      <c r="R99" s="436"/>
      <c r="S99" s="436"/>
      <c r="T99" s="436"/>
      <c r="U99" s="499"/>
      <c r="V99" s="492"/>
      <c r="W99" s="493"/>
      <c r="X99" s="436"/>
      <c r="Y99" s="436"/>
      <c r="Z99" s="436"/>
      <c r="AA99" s="436"/>
      <c r="AB99" s="436"/>
      <c r="AC99" s="436"/>
      <c r="AD99" s="436"/>
    </row>
    <row r="100" spans="1:30" ht="32.450000000000003" customHeight="1" outlineLevel="1">
      <c r="A100" s="440"/>
      <c r="B100" s="453" t="str">
        <f t="shared" si="7"/>
        <v/>
      </c>
      <c r="C100" s="486"/>
      <c r="D100" s="479" t="s">
        <v>656</v>
      </c>
      <c r="E100" s="440"/>
      <c r="F100" s="440"/>
      <c r="G100" s="490"/>
      <c r="H100" s="490"/>
      <c r="I100" s="494"/>
      <c r="J100" s="440"/>
      <c r="K100" s="490"/>
      <c r="L100" s="490"/>
      <c r="M100" s="490"/>
      <c r="N100" s="490"/>
      <c r="O100" s="78"/>
      <c r="P100" s="465" t="s">
        <v>238</v>
      </c>
      <c r="Q100" s="437"/>
      <c r="R100" s="436"/>
      <c r="S100" s="436"/>
      <c r="T100" s="436"/>
      <c r="U100" s="499"/>
      <c r="V100" s="492"/>
      <c r="W100" s="493"/>
      <c r="X100" s="436"/>
      <c r="Y100" s="436"/>
      <c r="Z100" s="436"/>
      <c r="AA100" s="436"/>
      <c r="AB100" s="436"/>
      <c r="AC100" s="436"/>
      <c r="AD100" s="436"/>
    </row>
    <row r="101" spans="1:30" ht="32.450000000000003" customHeight="1" outlineLevel="1">
      <c r="A101" s="440"/>
      <c r="B101" s="453" t="str">
        <f t="shared" si="7"/>
        <v/>
      </c>
      <c r="C101" s="486"/>
      <c r="D101" s="479"/>
      <c r="E101" s="440"/>
      <c r="F101" s="440"/>
      <c r="G101" s="490"/>
      <c r="H101" s="490"/>
      <c r="I101" s="494"/>
      <c r="J101" s="440"/>
      <c r="K101" s="490"/>
      <c r="L101" s="490"/>
      <c r="M101" s="490"/>
      <c r="N101" s="490"/>
      <c r="O101" s="78"/>
      <c r="P101" s="465" t="s">
        <v>238</v>
      </c>
      <c r="Q101" s="437"/>
      <c r="R101" s="436"/>
      <c r="S101" s="436"/>
      <c r="T101" s="436"/>
      <c r="U101" s="499"/>
      <c r="V101" s="492"/>
      <c r="W101" s="493"/>
      <c r="X101" s="436"/>
      <c r="Y101" s="436"/>
      <c r="Z101" s="436"/>
      <c r="AA101" s="436"/>
      <c r="AB101" s="436"/>
      <c r="AC101" s="436"/>
      <c r="AD101" s="436"/>
    </row>
    <row r="102" spans="1:30" ht="32.450000000000003" customHeight="1" outlineLevel="1">
      <c r="A102" s="485">
        <v>33</v>
      </c>
      <c r="B102" s="453">
        <f t="shared" si="7"/>
        <v>33</v>
      </c>
      <c r="C102" s="486" t="str">
        <f t="shared" si="6"/>
        <v>IVF033</v>
      </c>
      <c r="D102" s="434" t="s">
        <v>39</v>
      </c>
      <c r="E102" s="485">
        <v>1</v>
      </c>
      <c r="F102" s="487" t="s">
        <v>7</v>
      </c>
      <c r="G102" s="439">
        <v>4200000</v>
      </c>
      <c r="H102" s="488">
        <f>ROUND(E102*G102,0)</f>
        <v>4200000</v>
      </c>
      <c r="I102" s="489">
        <f>E102</f>
        <v>1</v>
      </c>
      <c r="J102" s="485" t="str">
        <f>F102</f>
        <v>No</v>
      </c>
      <c r="K102" s="488">
        <f>G102</f>
        <v>4200000</v>
      </c>
      <c r="L102" s="488">
        <f>ROUND(I102*K102,0)</f>
        <v>4200000</v>
      </c>
      <c r="M102" s="490">
        <f>IF(L102&gt;H102,L102-H102,0)</f>
        <v>0</v>
      </c>
      <c r="N102" s="488">
        <f>IF(H102&gt;L102,H102-L102,0)</f>
        <v>0</v>
      </c>
      <c r="O102" s="78" t="s">
        <v>555</v>
      </c>
      <c r="P102" s="465" t="s">
        <v>238</v>
      </c>
      <c r="Q102" s="437"/>
      <c r="R102" s="436"/>
      <c r="S102" s="436"/>
      <c r="T102" s="436"/>
      <c r="U102" s="499"/>
      <c r="V102" s="492"/>
      <c r="W102" s="493"/>
      <c r="X102" s="436"/>
      <c r="Y102" s="436"/>
      <c r="Z102" s="436"/>
      <c r="AA102" s="436"/>
      <c r="AB102" s="436"/>
      <c r="AC102" s="436"/>
      <c r="AD102" s="436"/>
    </row>
    <row r="103" spans="1:30" ht="32.450000000000003" customHeight="1" outlineLevel="1">
      <c r="A103" s="440"/>
      <c r="B103" s="453" t="str">
        <f t="shared" si="7"/>
        <v/>
      </c>
      <c r="C103" s="486"/>
      <c r="D103" s="479" t="s">
        <v>656</v>
      </c>
      <c r="E103" s="440"/>
      <c r="F103" s="440"/>
      <c r="G103" s="490"/>
      <c r="H103" s="490"/>
      <c r="I103" s="494"/>
      <c r="J103" s="440"/>
      <c r="K103" s="490"/>
      <c r="L103" s="490"/>
      <c r="M103" s="490"/>
      <c r="N103" s="490"/>
      <c r="O103" s="78"/>
      <c r="P103" s="465" t="s">
        <v>238</v>
      </c>
      <c r="Q103" s="437"/>
      <c r="R103" s="436"/>
      <c r="S103" s="436"/>
      <c r="T103" s="436"/>
      <c r="U103" s="499"/>
      <c r="V103" s="492"/>
      <c r="W103" s="493"/>
      <c r="X103" s="436"/>
      <c r="Y103" s="436"/>
      <c r="Z103" s="436"/>
      <c r="AA103" s="436"/>
      <c r="AB103" s="436"/>
      <c r="AC103" s="436"/>
      <c r="AD103" s="436"/>
    </row>
    <row r="104" spans="1:30" ht="32.450000000000003" customHeight="1" outlineLevel="1">
      <c r="A104" s="440"/>
      <c r="B104" s="453" t="str">
        <f t="shared" si="7"/>
        <v/>
      </c>
      <c r="C104" s="486"/>
      <c r="D104" s="479"/>
      <c r="E104" s="440"/>
      <c r="F104" s="440"/>
      <c r="G104" s="490"/>
      <c r="H104" s="490"/>
      <c r="I104" s="494"/>
      <c r="J104" s="440"/>
      <c r="K104" s="490"/>
      <c r="L104" s="490"/>
      <c r="M104" s="490"/>
      <c r="N104" s="490"/>
      <c r="O104" s="78"/>
      <c r="P104" s="465" t="s">
        <v>238</v>
      </c>
      <c r="Q104" s="437"/>
      <c r="R104" s="436"/>
      <c r="S104" s="436"/>
      <c r="T104" s="436"/>
      <c r="U104" s="499"/>
      <c r="V104" s="492"/>
      <c r="W104" s="493"/>
      <c r="X104" s="436"/>
      <c r="Y104" s="436"/>
      <c r="Z104" s="436"/>
      <c r="AA104" s="436"/>
      <c r="AB104" s="436"/>
      <c r="AC104" s="436"/>
      <c r="AD104" s="436"/>
    </row>
    <row r="105" spans="1:30" ht="32.450000000000003" customHeight="1" outlineLevel="1">
      <c r="A105" s="485">
        <v>34</v>
      </c>
      <c r="B105" s="453">
        <f t="shared" si="7"/>
        <v>34</v>
      </c>
      <c r="C105" s="486" t="str">
        <f t="shared" si="6"/>
        <v>IVF034</v>
      </c>
      <c r="D105" s="434" t="s">
        <v>40</v>
      </c>
      <c r="E105" s="485">
        <v>1</v>
      </c>
      <c r="F105" s="487" t="s">
        <v>7</v>
      </c>
      <c r="G105" s="439">
        <v>43750</v>
      </c>
      <c r="H105" s="488">
        <f>ROUND(E105*G105,0)</f>
        <v>43750</v>
      </c>
      <c r="I105" s="489">
        <f>E105</f>
        <v>1</v>
      </c>
      <c r="J105" s="485" t="str">
        <f>F105</f>
        <v>No</v>
      </c>
      <c r="K105" s="488">
        <f>G105</f>
        <v>43750</v>
      </c>
      <c r="L105" s="488">
        <f>ROUND(I105*K105,0)</f>
        <v>43750</v>
      </c>
      <c r="M105" s="490">
        <f>IF(L105&gt;H105,L105-H105,0)</f>
        <v>0</v>
      </c>
      <c r="N105" s="488">
        <f>IF(H105&gt;L105,H105-L105,0)</f>
        <v>0</v>
      </c>
      <c r="O105" s="78" t="s">
        <v>555</v>
      </c>
      <c r="P105" s="465" t="s">
        <v>238</v>
      </c>
      <c r="Q105" s="437"/>
      <c r="R105" s="436"/>
      <c r="S105" s="436"/>
      <c r="T105" s="436"/>
      <c r="U105" s="499"/>
      <c r="V105" s="492"/>
      <c r="W105" s="493"/>
      <c r="X105" s="436"/>
      <c r="Y105" s="436"/>
      <c r="Z105" s="436"/>
      <c r="AA105" s="436"/>
      <c r="AB105" s="436"/>
      <c r="AC105" s="436"/>
      <c r="AD105" s="436"/>
    </row>
    <row r="106" spans="1:30" ht="32.450000000000003" customHeight="1" outlineLevel="1">
      <c r="A106" s="440"/>
      <c r="B106" s="453" t="str">
        <f t="shared" si="7"/>
        <v/>
      </c>
      <c r="C106" s="486"/>
      <c r="D106" s="479" t="s">
        <v>654</v>
      </c>
      <c r="E106" s="440"/>
      <c r="F106" s="440"/>
      <c r="G106" s="490"/>
      <c r="H106" s="490"/>
      <c r="I106" s="494"/>
      <c r="J106" s="440"/>
      <c r="K106" s="490"/>
      <c r="L106" s="490"/>
      <c r="M106" s="490"/>
      <c r="N106" s="490"/>
      <c r="O106" s="78"/>
      <c r="P106" s="465" t="s">
        <v>238</v>
      </c>
      <c r="Q106" s="437"/>
      <c r="R106" s="436"/>
      <c r="S106" s="436"/>
      <c r="T106" s="436"/>
      <c r="U106" s="499"/>
      <c r="V106" s="492"/>
      <c r="W106" s="493"/>
      <c r="X106" s="436"/>
      <c r="Y106" s="436"/>
      <c r="Z106" s="436"/>
      <c r="AA106" s="436"/>
      <c r="AB106" s="436"/>
      <c r="AC106" s="436"/>
      <c r="AD106" s="436"/>
    </row>
    <row r="107" spans="1:30" ht="32.450000000000003" customHeight="1" outlineLevel="1">
      <c r="A107" s="485">
        <v>35</v>
      </c>
      <c r="B107" s="453">
        <f t="shared" si="7"/>
        <v>35</v>
      </c>
      <c r="C107" s="486" t="str">
        <f t="shared" si="6"/>
        <v>IVF035</v>
      </c>
      <c r="D107" s="434" t="s">
        <v>41</v>
      </c>
      <c r="E107" s="485">
        <v>1</v>
      </c>
      <c r="F107" s="487" t="s">
        <v>7</v>
      </c>
      <c r="G107" s="439">
        <v>81250</v>
      </c>
      <c r="H107" s="488">
        <f>ROUND(E107*G107,0)</f>
        <v>81250</v>
      </c>
      <c r="I107" s="489">
        <f>E107</f>
        <v>1</v>
      </c>
      <c r="J107" s="485" t="str">
        <f>F107</f>
        <v>No</v>
      </c>
      <c r="K107" s="488">
        <f>G107</f>
        <v>81250</v>
      </c>
      <c r="L107" s="488">
        <f>ROUND(I107*K107,0)</f>
        <v>81250</v>
      </c>
      <c r="M107" s="490">
        <f>IF(L107&gt;H107,L107-H107,0)</f>
        <v>0</v>
      </c>
      <c r="N107" s="488">
        <f>IF(H107&gt;L107,H107-L107,0)</f>
        <v>0</v>
      </c>
      <c r="O107" s="78" t="s">
        <v>555</v>
      </c>
      <c r="P107" s="465" t="s">
        <v>238</v>
      </c>
      <c r="Q107" s="437"/>
      <c r="R107" s="436"/>
      <c r="S107" s="436"/>
      <c r="T107" s="436"/>
      <c r="U107" s="499"/>
      <c r="V107" s="492"/>
      <c r="W107" s="493"/>
      <c r="X107" s="436"/>
      <c r="Y107" s="436"/>
      <c r="Z107" s="436"/>
      <c r="AA107" s="436"/>
      <c r="AB107" s="436"/>
      <c r="AC107" s="436"/>
      <c r="AD107" s="436"/>
    </row>
    <row r="108" spans="1:30" ht="32.450000000000003" customHeight="1" outlineLevel="1">
      <c r="A108" s="440"/>
      <c r="B108" s="453" t="str">
        <f t="shared" si="7"/>
        <v/>
      </c>
      <c r="C108" s="486"/>
      <c r="D108" s="479" t="s">
        <v>653</v>
      </c>
      <c r="E108" s="440"/>
      <c r="F108" s="440"/>
      <c r="G108" s="490"/>
      <c r="H108" s="490"/>
      <c r="I108" s="494"/>
      <c r="J108" s="440"/>
      <c r="K108" s="490"/>
      <c r="L108" s="490"/>
      <c r="M108" s="490"/>
      <c r="N108" s="490"/>
      <c r="O108" s="78"/>
      <c r="P108" s="465" t="s">
        <v>238</v>
      </c>
      <c r="Q108" s="437"/>
      <c r="R108" s="436"/>
      <c r="S108" s="436"/>
      <c r="T108" s="436"/>
      <c r="U108" s="499"/>
      <c r="V108" s="492"/>
      <c r="W108" s="493"/>
      <c r="X108" s="436"/>
      <c r="Y108" s="436"/>
      <c r="Z108" s="436"/>
      <c r="AA108" s="436"/>
      <c r="AB108" s="436"/>
      <c r="AC108" s="436"/>
      <c r="AD108" s="436"/>
    </row>
    <row r="109" spans="1:30" ht="32.450000000000003" customHeight="1" outlineLevel="1">
      <c r="A109" s="440"/>
      <c r="B109" s="453" t="str">
        <f t="shared" si="7"/>
        <v/>
      </c>
      <c r="C109" s="486"/>
      <c r="D109" s="479"/>
      <c r="E109" s="440"/>
      <c r="F109" s="440"/>
      <c r="G109" s="490"/>
      <c r="H109" s="490"/>
      <c r="I109" s="494"/>
      <c r="J109" s="440"/>
      <c r="K109" s="490"/>
      <c r="L109" s="490"/>
      <c r="M109" s="490"/>
      <c r="N109" s="490"/>
      <c r="O109" s="78"/>
      <c r="P109" s="465" t="s">
        <v>238</v>
      </c>
      <c r="Q109" s="437"/>
      <c r="R109" s="436"/>
      <c r="S109" s="436"/>
      <c r="T109" s="436"/>
      <c r="U109" s="499"/>
      <c r="V109" s="492"/>
      <c r="W109" s="493"/>
      <c r="X109" s="436"/>
      <c r="Y109" s="436"/>
      <c r="Z109" s="436"/>
      <c r="AA109" s="436"/>
      <c r="AB109" s="436"/>
      <c r="AC109" s="436"/>
      <c r="AD109" s="436"/>
    </row>
    <row r="110" spans="1:30" ht="32.450000000000003" customHeight="1" outlineLevel="1">
      <c r="A110" s="485">
        <v>36</v>
      </c>
      <c r="B110" s="453">
        <f t="shared" si="7"/>
        <v>36</v>
      </c>
      <c r="C110" s="486" t="str">
        <f t="shared" si="6"/>
        <v>IVF036</v>
      </c>
      <c r="D110" s="434" t="s">
        <v>42</v>
      </c>
      <c r="E110" s="485">
        <v>1</v>
      </c>
      <c r="F110" s="487" t="s">
        <v>7</v>
      </c>
      <c r="G110" s="439">
        <v>0</v>
      </c>
      <c r="H110" s="488">
        <f>ROUND(E110*G110,0)</f>
        <v>0</v>
      </c>
      <c r="I110" s="489">
        <v>0</v>
      </c>
      <c r="J110" s="485" t="str">
        <f>F110</f>
        <v>No</v>
      </c>
      <c r="K110" s="488">
        <f>G110</f>
        <v>0</v>
      </c>
      <c r="L110" s="488">
        <f>ROUND(I110*K110,0)</f>
        <v>0</v>
      </c>
      <c r="M110" s="490">
        <f>IF(L110&gt;H110,L110-H110,0)</f>
        <v>0</v>
      </c>
      <c r="N110" s="488">
        <f>IF(H110&gt;L110,H110-L110,0)</f>
        <v>0</v>
      </c>
      <c r="O110" s="78"/>
      <c r="P110" s="465" t="s">
        <v>238</v>
      </c>
      <c r="Q110" s="437"/>
      <c r="R110" s="436"/>
      <c r="S110" s="436"/>
      <c r="T110" s="436"/>
      <c r="U110" s="499"/>
      <c r="V110" s="492"/>
      <c r="W110" s="493"/>
      <c r="X110" s="436"/>
      <c r="Y110" s="436"/>
      <c r="Z110" s="436"/>
      <c r="AA110" s="436"/>
      <c r="AB110" s="436"/>
      <c r="AC110" s="436"/>
      <c r="AD110" s="436"/>
    </row>
    <row r="111" spans="1:30" ht="32.450000000000003" customHeight="1" outlineLevel="1">
      <c r="A111" s="440"/>
      <c r="B111" s="453" t="str">
        <f t="shared" si="7"/>
        <v/>
      </c>
      <c r="C111" s="486"/>
      <c r="D111" s="434"/>
      <c r="E111" s="440"/>
      <c r="F111" s="440"/>
      <c r="G111" s="490"/>
      <c r="H111" s="490"/>
      <c r="I111" s="494"/>
      <c r="J111" s="440"/>
      <c r="K111" s="490"/>
      <c r="L111" s="490"/>
      <c r="M111" s="490"/>
      <c r="N111" s="490"/>
      <c r="O111" s="78"/>
      <c r="P111" s="465" t="s">
        <v>238</v>
      </c>
      <c r="Q111" s="437"/>
      <c r="R111" s="436"/>
      <c r="S111" s="436"/>
      <c r="T111" s="436"/>
      <c r="U111" s="499"/>
      <c r="V111" s="492"/>
      <c r="W111" s="493"/>
      <c r="X111" s="436"/>
      <c r="Y111" s="436"/>
      <c r="Z111" s="436"/>
      <c r="AA111" s="436"/>
      <c r="AB111" s="436"/>
      <c r="AC111" s="436"/>
      <c r="AD111" s="436"/>
    </row>
    <row r="112" spans="1:30" ht="32.450000000000003" customHeight="1" outlineLevel="1">
      <c r="A112" s="485">
        <v>37</v>
      </c>
      <c r="B112" s="453">
        <f t="shared" si="7"/>
        <v>37</v>
      </c>
      <c r="C112" s="486" t="str">
        <f t="shared" si="6"/>
        <v>IVF037</v>
      </c>
      <c r="D112" s="434" t="s">
        <v>43</v>
      </c>
      <c r="E112" s="485">
        <v>2</v>
      </c>
      <c r="F112" s="487" t="s">
        <v>7</v>
      </c>
      <c r="G112" s="439">
        <v>115000</v>
      </c>
      <c r="H112" s="488">
        <f>ROUND(E112*G112,0)</f>
        <v>230000</v>
      </c>
      <c r="I112" s="489">
        <f>E112</f>
        <v>2</v>
      </c>
      <c r="J112" s="485" t="str">
        <f>F112</f>
        <v>No</v>
      </c>
      <c r="K112" s="488">
        <f>G112</f>
        <v>115000</v>
      </c>
      <c r="L112" s="488">
        <f>ROUND(I112*K112,0)</f>
        <v>230000</v>
      </c>
      <c r="M112" s="490">
        <f>IF(L112&gt;H112,L112-H112,0)</f>
        <v>0</v>
      </c>
      <c r="N112" s="488">
        <f>IF(H112&gt;L112,H112-L112,0)</f>
        <v>0</v>
      </c>
      <c r="O112" s="78" t="s">
        <v>555</v>
      </c>
      <c r="P112" s="465" t="s">
        <v>238</v>
      </c>
      <c r="Q112" s="437"/>
      <c r="R112" s="436"/>
      <c r="S112" s="436"/>
      <c r="T112" s="436"/>
      <c r="U112" s="499"/>
      <c r="V112" s="492"/>
      <c r="W112" s="493"/>
      <c r="X112" s="436"/>
      <c r="Y112" s="436"/>
      <c r="Z112" s="436"/>
      <c r="AA112" s="436"/>
      <c r="AB112" s="436"/>
      <c r="AC112" s="436"/>
      <c r="AD112" s="436"/>
    </row>
    <row r="113" spans="1:30" ht="32.450000000000003" customHeight="1" outlineLevel="1">
      <c r="A113" s="440"/>
      <c r="B113" s="453" t="str">
        <f t="shared" si="7"/>
        <v/>
      </c>
      <c r="C113" s="486"/>
      <c r="D113" s="479" t="s">
        <v>654</v>
      </c>
      <c r="E113" s="440"/>
      <c r="F113" s="440"/>
      <c r="G113" s="490"/>
      <c r="H113" s="490"/>
      <c r="I113" s="494"/>
      <c r="J113" s="440"/>
      <c r="K113" s="490"/>
      <c r="L113" s="490"/>
      <c r="M113" s="490"/>
      <c r="N113" s="490"/>
      <c r="O113" s="78"/>
      <c r="P113" s="465" t="s">
        <v>238</v>
      </c>
      <c r="Q113" s="437"/>
      <c r="R113" s="436"/>
      <c r="S113" s="436"/>
      <c r="T113" s="436"/>
      <c r="U113" s="499"/>
      <c r="V113" s="492"/>
      <c r="W113" s="493"/>
      <c r="X113" s="436"/>
      <c r="Y113" s="436"/>
      <c r="Z113" s="436"/>
      <c r="AA113" s="436"/>
      <c r="AB113" s="436"/>
      <c r="AC113" s="436"/>
      <c r="AD113" s="436"/>
    </row>
    <row r="114" spans="1:30" ht="32.450000000000003" customHeight="1" outlineLevel="1">
      <c r="A114" s="440"/>
      <c r="B114" s="453" t="str">
        <f t="shared" si="7"/>
        <v/>
      </c>
      <c r="C114" s="486"/>
      <c r="D114" s="479"/>
      <c r="E114" s="440"/>
      <c r="F114" s="440"/>
      <c r="G114" s="490"/>
      <c r="H114" s="490"/>
      <c r="I114" s="494"/>
      <c r="J114" s="440"/>
      <c r="K114" s="490"/>
      <c r="L114" s="490"/>
      <c r="M114" s="490"/>
      <c r="N114" s="490"/>
      <c r="O114" s="78"/>
      <c r="P114" s="465" t="s">
        <v>238</v>
      </c>
      <c r="Q114" s="437"/>
      <c r="R114" s="436"/>
      <c r="S114" s="436"/>
      <c r="T114" s="436"/>
      <c r="U114" s="499"/>
      <c r="V114" s="492"/>
      <c r="W114" s="493"/>
      <c r="X114" s="436"/>
      <c r="Y114" s="436"/>
      <c r="Z114" s="436"/>
      <c r="AA114" s="436"/>
      <c r="AB114" s="436"/>
      <c r="AC114" s="436"/>
      <c r="AD114" s="436"/>
    </row>
    <row r="115" spans="1:30" ht="32.450000000000003" customHeight="1" outlineLevel="1">
      <c r="A115" s="485">
        <v>38</v>
      </c>
      <c r="B115" s="453">
        <f t="shared" si="7"/>
        <v>38</v>
      </c>
      <c r="C115" s="486" t="str">
        <f t="shared" si="6"/>
        <v>IVF038</v>
      </c>
      <c r="D115" s="434" t="s">
        <v>44</v>
      </c>
      <c r="E115" s="485">
        <v>1</v>
      </c>
      <c r="F115" s="487" t="s">
        <v>7</v>
      </c>
      <c r="G115" s="439">
        <v>110000</v>
      </c>
      <c r="H115" s="488">
        <f>ROUND(E115*G115,0)</f>
        <v>110000</v>
      </c>
      <c r="I115" s="489">
        <v>0</v>
      </c>
      <c r="J115" s="485" t="str">
        <f>F115</f>
        <v>No</v>
      </c>
      <c r="K115" s="488">
        <f>G115</f>
        <v>110000</v>
      </c>
      <c r="L115" s="488">
        <f>ROUND(I115*K115,0)</f>
        <v>0</v>
      </c>
      <c r="M115" s="490">
        <f>IF(L115&gt;H115,L115-H115,0)</f>
        <v>0</v>
      </c>
      <c r="N115" s="488">
        <f>IF(H115&gt;L115,H115-L115,0)</f>
        <v>110000</v>
      </c>
      <c r="O115" s="78" t="s">
        <v>852</v>
      </c>
      <c r="P115" s="465" t="s">
        <v>238</v>
      </c>
      <c r="Q115" s="484" t="s">
        <v>851</v>
      </c>
      <c r="R115" s="436"/>
      <c r="S115" s="436"/>
      <c r="T115" s="436"/>
      <c r="U115" s="499"/>
      <c r="V115" s="492"/>
      <c r="W115" s="493"/>
      <c r="X115" s="436"/>
      <c r="Y115" s="436"/>
      <c r="Z115" s="436"/>
      <c r="AA115" s="436"/>
      <c r="AB115" s="436"/>
      <c r="AC115" s="436"/>
      <c r="AD115" s="436"/>
    </row>
    <row r="116" spans="1:30" ht="32.450000000000003" customHeight="1" outlineLevel="1">
      <c r="A116" s="440"/>
      <c r="B116" s="453" t="str">
        <f t="shared" si="7"/>
        <v/>
      </c>
      <c r="C116" s="486"/>
      <c r="D116" s="434"/>
      <c r="E116" s="440"/>
      <c r="F116" s="440"/>
      <c r="G116" s="490"/>
      <c r="H116" s="490"/>
      <c r="I116" s="494"/>
      <c r="J116" s="440"/>
      <c r="K116" s="490"/>
      <c r="L116" s="490"/>
      <c r="M116" s="490"/>
      <c r="N116" s="490"/>
      <c r="O116" s="78"/>
      <c r="P116" s="465" t="s">
        <v>238</v>
      </c>
      <c r="Q116" s="437"/>
      <c r="R116" s="436"/>
      <c r="S116" s="436"/>
      <c r="T116" s="436"/>
      <c r="U116" s="499"/>
      <c r="V116" s="492"/>
      <c r="W116" s="493"/>
      <c r="X116" s="436"/>
      <c r="Y116" s="436"/>
      <c r="Z116" s="436"/>
      <c r="AA116" s="436"/>
      <c r="AB116" s="436"/>
      <c r="AC116" s="436"/>
      <c r="AD116" s="436"/>
    </row>
    <row r="117" spans="1:30" ht="32.450000000000003" customHeight="1" outlineLevel="1">
      <c r="A117" s="485">
        <v>39</v>
      </c>
      <c r="B117" s="453">
        <f t="shared" si="7"/>
        <v>39</v>
      </c>
      <c r="C117" s="486" t="str">
        <f t="shared" si="6"/>
        <v>IVF039</v>
      </c>
      <c r="D117" s="434" t="s">
        <v>45</v>
      </c>
      <c r="E117" s="485">
        <v>2</v>
      </c>
      <c r="F117" s="487" t="s">
        <v>7</v>
      </c>
      <c r="G117" s="439">
        <v>34500</v>
      </c>
      <c r="H117" s="488">
        <f>ROUND(E117*G117,0)</f>
        <v>69000</v>
      </c>
      <c r="I117" s="489">
        <f>E117</f>
        <v>2</v>
      </c>
      <c r="J117" s="485" t="str">
        <f>F117</f>
        <v>No</v>
      </c>
      <c r="K117" s="488">
        <f>G117</f>
        <v>34500</v>
      </c>
      <c r="L117" s="488">
        <f>ROUND(I117*K117,0)</f>
        <v>69000</v>
      </c>
      <c r="M117" s="490">
        <f>IF(L117&gt;H117,L117-H117,0)</f>
        <v>0</v>
      </c>
      <c r="N117" s="488">
        <f>IF(H117&gt;L117,H117-L117,0)</f>
        <v>0</v>
      </c>
      <c r="O117" s="78" t="s">
        <v>555</v>
      </c>
      <c r="P117" s="465" t="s">
        <v>238</v>
      </c>
      <c r="Q117" s="437"/>
      <c r="R117" s="436"/>
      <c r="S117" s="436"/>
      <c r="T117" s="436"/>
      <c r="U117" s="499"/>
      <c r="V117" s="492"/>
      <c r="W117" s="493"/>
      <c r="X117" s="436"/>
      <c r="Y117" s="436"/>
      <c r="Z117" s="436"/>
      <c r="AA117" s="436"/>
      <c r="AB117" s="436"/>
      <c r="AC117" s="436"/>
      <c r="AD117" s="436"/>
    </row>
    <row r="118" spans="1:30" ht="32.450000000000003" customHeight="1" outlineLevel="1">
      <c r="A118" s="440"/>
      <c r="B118" s="453" t="str">
        <f t="shared" si="7"/>
        <v/>
      </c>
      <c r="C118" s="486"/>
      <c r="D118" s="479" t="s">
        <v>656</v>
      </c>
      <c r="E118" s="440"/>
      <c r="F118" s="440"/>
      <c r="G118" s="490"/>
      <c r="H118" s="490"/>
      <c r="I118" s="494"/>
      <c r="J118" s="440"/>
      <c r="K118" s="490"/>
      <c r="L118" s="490"/>
      <c r="M118" s="490"/>
      <c r="N118" s="490"/>
      <c r="O118" s="78"/>
      <c r="P118" s="465" t="s">
        <v>238</v>
      </c>
      <c r="Q118" s="437"/>
      <c r="R118" s="436"/>
      <c r="S118" s="436"/>
      <c r="T118" s="436"/>
      <c r="U118" s="499"/>
      <c r="V118" s="492"/>
      <c r="W118" s="493"/>
      <c r="X118" s="436"/>
      <c r="Y118" s="436"/>
      <c r="Z118" s="436"/>
      <c r="AA118" s="436"/>
      <c r="AB118" s="436"/>
      <c r="AC118" s="436"/>
      <c r="AD118" s="436"/>
    </row>
    <row r="119" spans="1:30" ht="32.450000000000003" customHeight="1" outlineLevel="1">
      <c r="A119" s="440"/>
      <c r="B119" s="453" t="str">
        <f t="shared" si="7"/>
        <v/>
      </c>
      <c r="C119" s="486"/>
      <c r="D119" s="479"/>
      <c r="E119" s="440"/>
      <c r="F119" s="440"/>
      <c r="G119" s="490"/>
      <c r="H119" s="490"/>
      <c r="I119" s="494"/>
      <c r="J119" s="440"/>
      <c r="K119" s="490"/>
      <c r="L119" s="490"/>
      <c r="M119" s="490"/>
      <c r="N119" s="490"/>
      <c r="O119" s="78"/>
      <c r="P119" s="465" t="s">
        <v>238</v>
      </c>
      <c r="Q119" s="437"/>
      <c r="R119" s="436"/>
      <c r="S119" s="436"/>
      <c r="T119" s="436"/>
      <c r="U119" s="499"/>
      <c r="V119" s="492"/>
      <c r="W119" s="493"/>
      <c r="X119" s="436"/>
      <c r="Y119" s="436"/>
      <c r="Z119" s="436"/>
      <c r="AA119" s="436"/>
      <c r="AB119" s="436"/>
      <c r="AC119" s="436"/>
      <c r="AD119" s="436"/>
    </row>
    <row r="120" spans="1:30" ht="32.450000000000003" customHeight="1" outlineLevel="1">
      <c r="A120" s="485">
        <v>40</v>
      </c>
      <c r="B120" s="453">
        <f t="shared" si="7"/>
        <v>40</v>
      </c>
      <c r="C120" s="486" t="str">
        <f t="shared" si="6"/>
        <v>IVF040</v>
      </c>
      <c r="D120" s="434" t="s">
        <v>46</v>
      </c>
      <c r="E120" s="485">
        <v>2</v>
      </c>
      <c r="F120" s="487" t="s">
        <v>7</v>
      </c>
      <c r="G120" s="439">
        <v>34500</v>
      </c>
      <c r="H120" s="488">
        <f>ROUND(E120*G120,0)</f>
        <v>69000</v>
      </c>
      <c r="I120" s="489">
        <v>2</v>
      </c>
      <c r="J120" s="485" t="str">
        <f>F120</f>
        <v>No</v>
      </c>
      <c r="K120" s="488">
        <f>G120</f>
        <v>34500</v>
      </c>
      <c r="L120" s="488">
        <f>ROUND(I120*K120,0)</f>
        <v>69000</v>
      </c>
      <c r="M120" s="490">
        <f>IF(L120&gt;H120,L120-H120,0)</f>
        <v>0</v>
      </c>
      <c r="N120" s="488">
        <f>IF(H120&gt;L120,H120-L120,0)</f>
        <v>0</v>
      </c>
      <c r="O120" s="78" t="s">
        <v>555</v>
      </c>
      <c r="P120" s="465" t="s">
        <v>238</v>
      </c>
      <c r="Q120" s="437"/>
      <c r="R120" s="436"/>
      <c r="S120" s="436"/>
      <c r="T120" s="436"/>
      <c r="U120" s="499"/>
      <c r="V120" s="492"/>
      <c r="W120" s="493"/>
      <c r="X120" s="436"/>
      <c r="Y120" s="436"/>
      <c r="Z120" s="436"/>
      <c r="AA120" s="436"/>
      <c r="AB120" s="436"/>
      <c r="AC120" s="436"/>
      <c r="AD120" s="436"/>
    </row>
    <row r="121" spans="1:30" ht="32.450000000000003" customHeight="1" outlineLevel="1">
      <c r="A121" s="440"/>
      <c r="B121" s="453" t="str">
        <f t="shared" si="7"/>
        <v/>
      </c>
      <c r="C121" s="486"/>
      <c r="D121" s="434"/>
      <c r="E121" s="440"/>
      <c r="F121" s="440"/>
      <c r="G121" s="490"/>
      <c r="H121" s="490"/>
      <c r="I121" s="494"/>
      <c r="J121" s="440"/>
      <c r="K121" s="490"/>
      <c r="L121" s="490"/>
      <c r="M121" s="490"/>
      <c r="N121" s="490"/>
      <c r="O121" s="78"/>
      <c r="P121" s="465" t="s">
        <v>238</v>
      </c>
      <c r="Q121" s="437"/>
      <c r="R121" s="436"/>
      <c r="S121" s="436"/>
      <c r="T121" s="436"/>
      <c r="U121" s="499"/>
      <c r="V121" s="492"/>
      <c r="W121" s="493"/>
      <c r="X121" s="436"/>
      <c r="Y121" s="436"/>
      <c r="Z121" s="436"/>
      <c r="AA121" s="436"/>
      <c r="AB121" s="436"/>
      <c r="AC121" s="436"/>
      <c r="AD121" s="436"/>
    </row>
    <row r="122" spans="1:30" ht="32.450000000000003" customHeight="1" outlineLevel="1">
      <c r="A122" s="485">
        <v>41</v>
      </c>
      <c r="B122" s="453">
        <f t="shared" si="7"/>
        <v>41</v>
      </c>
      <c r="C122" s="486" t="str">
        <f t="shared" si="6"/>
        <v>IVF041</v>
      </c>
      <c r="D122" s="434" t="s">
        <v>47</v>
      </c>
      <c r="E122" s="485">
        <v>3</v>
      </c>
      <c r="F122" s="487" t="s">
        <v>7</v>
      </c>
      <c r="G122" s="439">
        <v>38500</v>
      </c>
      <c r="H122" s="488">
        <f>ROUND(E122*G122,0)</f>
        <v>115500</v>
      </c>
      <c r="I122" s="489">
        <v>3</v>
      </c>
      <c r="J122" s="485" t="str">
        <f>F122</f>
        <v>No</v>
      </c>
      <c r="K122" s="488">
        <f>G122</f>
        <v>38500</v>
      </c>
      <c r="L122" s="488">
        <f>ROUND(I122*K122,0)</f>
        <v>115500</v>
      </c>
      <c r="M122" s="490">
        <f>IF(L122&gt;H122,L122-H122,0)</f>
        <v>0</v>
      </c>
      <c r="N122" s="488">
        <f>IF(H122&gt;L122,H122-L122,0)</f>
        <v>0</v>
      </c>
      <c r="O122" s="78" t="s">
        <v>555</v>
      </c>
      <c r="P122" s="465" t="s">
        <v>238</v>
      </c>
      <c r="Q122" s="437"/>
      <c r="R122" s="436"/>
      <c r="S122" s="436"/>
      <c r="T122" s="436"/>
      <c r="U122" s="499"/>
      <c r="V122" s="492"/>
      <c r="W122" s="493"/>
      <c r="X122" s="436"/>
      <c r="Y122" s="436"/>
      <c r="Z122" s="436"/>
      <c r="AA122" s="436"/>
      <c r="AB122" s="436"/>
      <c r="AC122" s="436"/>
      <c r="AD122" s="436"/>
    </row>
    <row r="123" spans="1:30" ht="32.450000000000003" customHeight="1" outlineLevel="1">
      <c r="A123" s="440"/>
      <c r="B123" s="453" t="str">
        <f t="shared" si="7"/>
        <v/>
      </c>
      <c r="C123" s="486"/>
      <c r="D123" s="434"/>
      <c r="E123" s="440"/>
      <c r="F123" s="440"/>
      <c r="G123" s="490"/>
      <c r="H123" s="490"/>
      <c r="I123" s="494"/>
      <c r="J123" s="440"/>
      <c r="K123" s="490"/>
      <c r="L123" s="490"/>
      <c r="M123" s="490"/>
      <c r="N123" s="490"/>
      <c r="O123" s="78"/>
      <c r="P123" s="465" t="s">
        <v>238</v>
      </c>
      <c r="Q123" s="437"/>
      <c r="R123" s="436"/>
      <c r="S123" s="436"/>
      <c r="T123" s="436"/>
      <c r="U123" s="499"/>
      <c r="V123" s="492"/>
      <c r="W123" s="493"/>
      <c r="X123" s="436"/>
      <c r="Y123" s="436"/>
      <c r="Z123" s="436"/>
      <c r="AA123" s="436"/>
      <c r="AB123" s="436"/>
      <c r="AC123" s="436"/>
      <c r="AD123" s="436"/>
    </row>
    <row r="124" spans="1:30" ht="32.450000000000003" customHeight="1" outlineLevel="1">
      <c r="A124" s="485">
        <v>42</v>
      </c>
      <c r="B124" s="453">
        <f t="shared" si="7"/>
        <v>42</v>
      </c>
      <c r="C124" s="486" t="str">
        <f t="shared" si="6"/>
        <v>IVF042</v>
      </c>
      <c r="D124" s="434" t="s">
        <v>48</v>
      </c>
      <c r="E124" s="485">
        <v>3</v>
      </c>
      <c r="F124" s="487" t="s">
        <v>7</v>
      </c>
      <c r="G124" s="439">
        <v>19250</v>
      </c>
      <c r="H124" s="488">
        <f>ROUND(E124*G124,0)</f>
        <v>57750</v>
      </c>
      <c r="I124" s="489">
        <f>E124</f>
        <v>3</v>
      </c>
      <c r="J124" s="485" t="str">
        <f>F124</f>
        <v>No</v>
      </c>
      <c r="K124" s="488">
        <f>G124</f>
        <v>19250</v>
      </c>
      <c r="L124" s="488">
        <f>ROUND(I124*K124,0)</f>
        <v>57750</v>
      </c>
      <c r="M124" s="490">
        <f>IF(L124&gt;H124,L124-H124,0)</f>
        <v>0</v>
      </c>
      <c r="N124" s="488">
        <f>IF(H124&gt;L124,H124-L124,0)</f>
        <v>0</v>
      </c>
      <c r="O124" s="78" t="s">
        <v>555</v>
      </c>
      <c r="P124" s="465" t="s">
        <v>238</v>
      </c>
      <c r="Q124" s="437"/>
      <c r="R124" s="436"/>
      <c r="S124" s="436"/>
      <c r="T124" s="436"/>
      <c r="U124" s="499"/>
      <c r="V124" s="492"/>
      <c r="W124" s="493"/>
      <c r="X124" s="436"/>
      <c r="Y124" s="436"/>
      <c r="Z124" s="436"/>
      <c r="AA124" s="436"/>
      <c r="AB124" s="436"/>
      <c r="AC124" s="436"/>
      <c r="AD124" s="436"/>
    </row>
    <row r="125" spans="1:30" ht="32.450000000000003" customHeight="1" outlineLevel="1">
      <c r="A125" s="440"/>
      <c r="B125" s="453" t="str">
        <f t="shared" si="7"/>
        <v/>
      </c>
      <c r="C125" s="486"/>
      <c r="D125" s="479" t="s">
        <v>656</v>
      </c>
      <c r="E125" s="440"/>
      <c r="F125" s="440"/>
      <c r="G125" s="490"/>
      <c r="H125" s="490"/>
      <c r="I125" s="494"/>
      <c r="J125" s="440"/>
      <c r="K125" s="490"/>
      <c r="L125" s="490"/>
      <c r="M125" s="490"/>
      <c r="N125" s="490"/>
      <c r="O125" s="78"/>
      <c r="P125" s="465" t="s">
        <v>238</v>
      </c>
      <c r="Q125" s="437"/>
      <c r="R125" s="436"/>
      <c r="S125" s="436"/>
      <c r="T125" s="436"/>
      <c r="U125" s="499"/>
      <c r="V125" s="492"/>
      <c r="W125" s="493"/>
      <c r="X125" s="436"/>
      <c r="Y125" s="436"/>
      <c r="Z125" s="436"/>
      <c r="AA125" s="436"/>
      <c r="AB125" s="436"/>
      <c r="AC125" s="436"/>
      <c r="AD125" s="436"/>
    </row>
    <row r="126" spans="1:30" ht="32.450000000000003" customHeight="1" outlineLevel="1">
      <c r="A126" s="440"/>
      <c r="B126" s="453" t="str">
        <f t="shared" si="7"/>
        <v/>
      </c>
      <c r="C126" s="486"/>
      <c r="D126" s="479"/>
      <c r="E126" s="440"/>
      <c r="F126" s="440"/>
      <c r="G126" s="490"/>
      <c r="H126" s="490"/>
      <c r="I126" s="494"/>
      <c r="J126" s="440"/>
      <c r="K126" s="490"/>
      <c r="L126" s="490"/>
      <c r="M126" s="490"/>
      <c r="N126" s="490"/>
      <c r="O126" s="78"/>
      <c r="P126" s="465" t="s">
        <v>238</v>
      </c>
      <c r="Q126" s="437"/>
      <c r="R126" s="436"/>
      <c r="S126" s="436"/>
      <c r="T126" s="436"/>
      <c r="U126" s="499"/>
      <c r="V126" s="492"/>
      <c r="W126" s="493"/>
      <c r="X126" s="436"/>
      <c r="Y126" s="436"/>
      <c r="Z126" s="436"/>
      <c r="AA126" s="436"/>
      <c r="AB126" s="436"/>
      <c r="AC126" s="436"/>
      <c r="AD126" s="436"/>
    </row>
    <row r="127" spans="1:30" ht="32.450000000000003" customHeight="1" outlineLevel="1">
      <c r="A127" s="485">
        <v>43</v>
      </c>
      <c r="B127" s="453">
        <f t="shared" si="7"/>
        <v>43</v>
      </c>
      <c r="C127" s="486" t="str">
        <f t="shared" si="6"/>
        <v>IVF043</v>
      </c>
      <c r="D127" s="434" t="s">
        <v>49</v>
      </c>
      <c r="E127" s="485">
        <v>6</v>
      </c>
      <c r="F127" s="487" t="s">
        <v>7</v>
      </c>
      <c r="G127" s="439">
        <v>13750</v>
      </c>
      <c r="H127" s="488">
        <f>ROUND(E127*G127,0)</f>
        <v>82500</v>
      </c>
      <c r="I127" s="489">
        <f>E127</f>
        <v>6</v>
      </c>
      <c r="J127" s="485" t="str">
        <f>F127</f>
        <v>No</v>
      </c>
      <c r="K127" s="488">
        <f>G127</f>
        <v>13750</v>
      </c>
      <c r="L127" s="488">
        <f>ROUND(I127*K127,0)</f>
        <v>82500</v>
      </c>
      <c r="M127" s="490">
        <f>IF(L127&gt;H127,L127-H127,0)</f>
        <v>0</v>
      </c>
      <c r="N127" s="488">
        <f>IF(H127&gt;L127,H127-L127,0)</f>
        <v>0</v>
      </c>
      <c r="O127" s="78" t="s">
        <v>555</v>
      </c>
      <c r="P127" s="465" t="s">
        <v>238</v>
      </c>
      <c r="Q127" s="437"/>
      <c r="R127" s="436"/>
      <c r="S127" s="436"/>
      <c r="T127" s="436"/>
      <c r="U127" s="499"/>
      <c r="V127" s="492"/>
      <c r="W127" s="493"/>
      <c r="X127" s="436"/>
      <c r="Y127" s="436"/>
      <c r="Z127" s="436"/>
      <c r="AA127" s="436"/>
      <c r="AB127" s="436"/>
      <c r="AC127" s="436"/>
      <c r="AD127" s="436"/>
    </row>
    <row r="128" spans="1:30" ht="32.450000000000003" customHeight="1" outlineLevel="1">
      <c r="A128" s="440"/>
      <c r="B128" s="453" t="str">
        <f t="shared" si="7"/>
        <v/>
      </c>
      <c r="C128" s="486"/>
      <c r="D128" s="479" t="s">
        <v>656</v>
      </c>
      <c r="E128" s="440"/>
      <c r="F128" s="440"/>
      <c r="G128" s="490"/>
      <c r="H128" s="490"/>
      <c r="I128" s="494"/>
      <c r="J128" s="440"/>
      <c r="K128" s="490"/>
      <c r="L128" s="490"/>
      <c r="M128" s="490"/>
      <c r="N128" s="490"/>
      <c r="O128" s="78"/>
      <c r="P128" s="465" t="s">
        <v>238</v>
      </c>
      <c r="Q128" s="437"/>
      <c r="R128" s="436"/>
      <c r="S128" s="436"/>
      <c r="T128" s="436"/>
      <c r="U128" s="499"/>
      <c r="V128" s="492"/>
      <c r="W128" s="493"/>
      <c r="X128" s="436"/>
      <c r="Y128" s="436"/>
      <c r="Z128" s="436"/>
      <c r="AA128" s="436"/>
      <c r="AB128" s="436"/>
      <c r="AC128" s="436"/>
      <c r="AD128" s="436"/>
    </row>
    <row r="129" spans="1:30" ht="32.450000000000003" customHeight="1" outlineLevel="1">
      <c r="A129" s="440"/>
      <c r="B129" s="453" t="str">
        <f t="shared" si="7"/>
        <v/>
      </c>
      <c r="C129" s="486"/>
      <c r="D129" s="479"/>
      <c r="E129" s="440"/>
      <c r="F129" s="440"/>
      <c r="G129" s="490"/>
      <c r="H129" s="490"/>
      <c r="I129" s="494"/>
      <c r="J129" s="440"/>
      <c r="K129" s="490"/>
      <c r="L129" s="490"/>
      <c r="M129" s="490"/>
      <c r="N129" s="490"/>
      <c r="O129" s="78"/>
      <c r="P129" s="465" t="s">
        <v>238</v>
      </c>
      <c r="Q129" s="437"/>
      <c r="R129" s="436"/>
      <c r="S129" s="436"/>
      <c r="T129" s="436"/>
      <c r="U129" s="499"/>
      <c r="V129" s="492"/>
      <c r="W129" s="493"/>
      <c r="X129" s="436"/>
      <c r="Y129" s="436"/>
      <c r="Z129" s="436"/>
      <c r="AA129" s="436"/>
      <c r="AB129" s="436"/>
      <c r="AC129" s="436"/>
      <c r="AD129" s="436"/>
    </row>
    <row r="130" spans="1:30" ht="32.450000000000003" customHeight="1" outlineLevel="1">
      <c r="A130" s="485">
        <v>44</v>
      </c>
      <c r="B130" s="453">
        <f t="shared" si="7"/>
        <v>44</v>
      </c>
      <c r="C130" s="486" t="str">
        <f t="shared" si="6"/>
        <v>IVF044</v>
      </c>
      <c r="D130" s="434" t="s">
        <v>50</v>
      </c>
      <c r="E130" s="485">
        <v>3</v>
      </c>
      <c r="F130" s="487" t="s">
        <v>7</v>
      </c>
      <c r="G130" s="439">
        <v>39200</v>
      </c>
      <c r="H130" s="488">
        <f>ROUND(E130*G130,0)</f>
        <v>117600</v>
      </c>
      <c r="I130" s="489">
        <f>E130</f>
        <v>3</v>
      </c>
      <c r="J130" s="485" t="str">
        <f>F130</f>
        <v>No</v>
      </c>
      <c r="K130" s="488">
        <f>G130</f>
        <v>39200</v>
      </c>
      <c r="L130" s="488">
        <f>ROUND(I130*K130,0)</f>
        <v>117600</v>
      </c>
      <c r="M130" s="490">
        <f>IF(L130&gt;H130,L130-H130,0)</f>
        <v>0</v>
      </c>
      <c r="N130" s="488">
        <f>IF(H130&gt;L130,H130-L130,0)</f>
        <v>0</v>
      </c>
      <c r="O130" s="78" t="s">
        <v>555</v>
      </c>
      <c r="P130" s="465" t="s">
        <v>238</v>
      </c>
      <c r="Q130" s="437"/>
      <c r="R130" s="436"/>
      <c r="S130" s="436"/>
      <c r="T130" s="436"/>
      <c r="U130" s="499"/>
      <c r="V130" s="492"/>
      <c r="W130" s="493"/>
      <c r="X130" s="436"/>
      <c r="Y130" s="436"/>
      <c r="Z130" s="436"/>
      <c r="AA130" s="436"/>
      <c r="AB130" s="436"/>
      <c r="AC130" s="436"/>
      <c r="AD130" s="436"/>
    </row>
    <row r="131" spans="1:30" ht="32.450000000000003" customHeight="1" outlineLevel="1">
      <c r="A131" s="440"/>
      <c r="B131" s="453" t="str">
        <f t="shared" si="7"/>
        <v/>
      </c>
      <c r="C131" s="486"/>
      <c r="D131" s="479" t="s">
        <v>656</v>
      </c>
      <c r="E131" s="440"/>
      <c r="F131" s="440"/>
      <c r="G131" s="490"/>
      <c r="H131" s="490"/>
      <c r="I131" s="494"/>
      <c r="J131" s="440"/>
      <c r="K131" s="490"/>
      <c r="L131" s="490"/>
      <c r="M131" s="490"/>
      <c r="N131" s="490"/>
      <c r="O131" s="78"/>
      <c r="P131" s="465" t="s">
        <v>238</v>
      </c>
      <c r="Q131" s="437"/>
      <c r="R131" s="436"/>
      <c r="S131" s="436"/>
      <c r="T131" s="436"/>
      <c r="U131" s="499"/>
      <c r="V131" s="492"/>
      <c r="W131" s="493"/>
      <c r="X131" s="436"/>
      <c r="Y131" s="436"/>
      <c r="Z131" s="436"/>
      <c r="AA131" s="436"/>
      <c r="AB131" s="436"/>
      <c r="AC131" s="436"/>
      <c r="AD131" s="436"/>
    </row>
    <row r="132" spans="1:30" ht="32.450000000000003" customHeight="1" outlineLevel="1">
      <c r="A132" s="440"/>
      <c r="B132" s="453" t="str">
        <f t="shared" si="7"/>
        <v/>
      </c>
      <c r="C132" s="486"/>
      <c r="D132" s="479"/>
      <c r="E132" s="440"/>
      <c r="F132" s="440"/>
      <c r="G132" s="490"/>
      <c r="H132" s="490"/>
      <c r="I132" s="494"/>
      <c r="J132" s="440"/>
      <c r="K132" s="490"/>
      <c r="L132" s="490"/>
      <c r="M132" s="490"/>
      <c r="N132" s="490"/>
      <c r="O132" s="78"/>
      <c r="P132" s="465" t="s">
        <v>238</v>
      </c>
      <c r="Q132" s="437"/>
      <c r="R132" s="436"/>
      <c r="S132" s="436"/>
      <c r="T132" s="436"/>
      <c r="U132" s="499"/>
      <c r="V132" s="492"/>
      <c r="W132" s="493"/>
      <c r="X132" s="436"/>
      <c r="Y132" s="436"/>
      <c r="Z132" s="436"/>
      <c r="AA132" s="436"/>
      <c r="AB132" s="436"/>
      <c r="AC132" s="436"/>
      <c r="AD132" s="436"/>
    </row>
    <row r="133" spans="1:30" ht="32.450000000000003" customHeight="1" outlineLevel="1">
      <c r="A133" s="485">
        <v>45</v>
      </c>
      <c r="B133" s="453">
        <f t="shared" si="7"/>
        <v>45</v>
      </c>
      <c r="C133" s="486" t="str">
        <f t="shared" si="6"/>
        <v>IVF045</v>
      </c>
      <c r="D133" s="434" t="s">
        <v>51</v>
      </c>
      <c r="E133" s="485">
        <v>3</v>
      </c>
      <c r="F133" s="487" t="s">
        <v>7</v>
      </c>
      <c r="G133" s="439">
        <v>62500</v>
      </c>
      <c r="H133" s="488">
        <f>ROUND(E133*G133,0)</f>
        <v>187500</v>
      </c>
      <c r="I133" s="489">
        <f>E133</f>
        <v>3</v>
      </c>
      <c r="J133" s="485" t="str">
        <f>F133</f>
        <v>No</v>
      </c>
      <c r="K133" s="488">
        <f>G133</f>
        <v>62500</v>
      </c>
      <c r="L133" s="488">
        <f>ROUND(I133*K133,0)</f>
        <v>187500</v>
      </c>
      <c r="M133" s="490">
        <f>IF(L133&gt;H133,L133-H133,0)</f>
        <v>0</v>
      </c>
      <c r="N133" s="488">
        <f>IF(H133&gt;L133,H133-L133,0)</f>
        <v>0</v>
      </c>
      <c r="O133" s="78" t="s">
        <v>555</v>
      </c>
      <c r="P133" s="465" t="s">
        <v>238</v>
      </c>
      <c r="Q133" s="437"/>
      <c r="R133" s="436"/>
      <c r="S133" s="436"/>
      <c r="T133" s="436"/>
      <c r="U133" s="499"/>
      <c r="V133" s="492"/>
      <c r="W133" s="493"/>
      <c r="X133" s="436"/>
      <c r="Y133" s="436"/>
      <c r="Z133" s="436"/>
      <c r="AA133" s="436"/>
      <c r="AB133" s="436"/>
      <c r="AC133" s="436"/>
      <c r="AD133" s="436"/>
    </row>
    <row r="134" spans="1:30" ht="32.450000000000003" customHeight="1" outlineLevel="1">
      <c r="A134" s="440"/>
      <c r="B134" s="453" t="str">
        <f t="shared" si="7"/>
        <v/>
      </c>
      <c r="C134" s="486"/>
      <c r="D134" s="479" t="s">
        <v>656</v>
      </c>
      <c r="E134" s="440"/>
      <c r="F134" s="440"/>
      <c r="G134" s="490"/>
      <c r="H134" s="490"/>
      <c r="I134" s="494"/>
      <c r="J134" s="440"/>
      <c r="K134" s="490"/>
      <c r="L134" s="490"/>
      <c r="M134" s="490"/>
      <c r="N134" s="490"/>
      <c r="O134" s="78"/>
      <c r="P134" s="465" t="s">
        <v>238</v>
      </c>
      <c r="Q134" s="437"/>
      <c r="R134" s="436"/>
      <c r="S134" s="436"/>
      <c r="T134" s="436"/>
      <c r="U134" s="499"/>
      <c r="V134" s="492"/>
      <c r="W134" s="493"/>
      <c r="X134" s="436"/>
      <c r="Y134" s="436"/>
      <c r="Z134" s="436"/>
      <c r="AA134" s="436"/>
      <c r="AB134" s="436"/>
      <c r="AC134" s="436"/>
      <c r="AD134" s="436"/>
    </row>
    <row r="135" spans="1:30" ht="32.450000000000003" customHeight="1" outlineLevel="1">
      <c r="A135" s="440"/>
      <c r="B135" s="453" t="str">
        <f t="shared" si="7"/>
        <v/>
      </c>
      <c r="C135" s="486"/>
      <c r="D135" s="479"/>
      <c r="E135" s="440"/>
      <c r="F135" s="440"/>
      <c r="G135" s="490"/>
      <c r="H135" s="490"/>
      <c r="I135" s="494"/>
      <c r="J135" s="440"/>
      <c r="K135" s="490"/>
      <c r="L135" s="490"/>
      <c r="M135" s="490"/>
      <c r="N135" s="490"/>
      <c r="O135" s="78"/>
      <c r="P135" s="465" t="s">
        <v>238</v>
      </c>
      <c r="Q135" s="437"/>
      <c r="R135" s="436"/>
      <c r="S135" s="436"/>
      <c r="T135" s="436"/>
      <c r="U135" s="499"/>
      <c r="V135" s="492"/>
      <c r="W135" s="493"/>
      <c r="X135" s="436"/>
      <c r="Y135" s="436"/>
      <c r="Z135" s="436"/>
      <c r="AA135" s="436"/>
      <c r="AB135" s="436"/>
      <c r="AC135" s="436"/>
      <c r="AD135" s="436"/>
    </row>
    <row r="136" spans="1:30" ht="32.450000000000003" customHeight="1" outlineLevel="1">
      <c r="A136" s="485">
        <v>46</v>
      </c>
      <c r="B136" s="453">
        <f t="shared" si="7"/>
        <v>46</v>
      </c>
      <c r="C136" s="486" t="str">
        <f t="shared" ref="C136:C208" si="8">IF(ISBLANK(B136), "", IF(B136&lt;10, "IVF00" &amp; B136, IF(AND(B136&gt;=10, B136&lt;=99), "IVF0" &amp; B136, IF(B136&gt;99, "IVF" &amp; B136))))</f>
        <v>IVF046</v>
      </c>
      <c r="D136" s="434" t="s">
        <v>52</v>
      </c>
      <c r="E136" s="485">
        <v>8</v>
      </c>
      <c r="F136" s="487" t="s">
        <v>7</v>
      </c>
      <c r="G136" s="439">
        <v>17500</v>
      </c>
      <c r="H136" s="488">
        <f>ROUND(E136*G136,0)</f>
        <v>140000</v>
      </c>
      <c r="I136" s="489">
        <f>E136</f>
        <v>8</v>
      </c>
      <c r="J136" s="485" t="str">
        <f>F136</f>
        <v>No</v>
      </c>
      <c r="K136" s="488">
        <f>G136</f>
        <v>17500</v>
      </c>
      <c r="L136" s="488">
        <f>ROUND(I136*K136,0)</f>
        <v>140000</v>
      </c>
      <c r="M136" s="490">
        <f>IF(L136&gt;H136,L136-H136,0)</f>
        <v>0</v>
      </c>
      <c r="N136" s="488">
        <f>IF(H136&gt;L136,H136-L136,0)</f>
        <v>0</v>
      </c>
      <c r="O136" s="78" t="s">
        <v>555</v>
      </c>
      <c r="P136" s="465" t="s">
        <v>238</v>
      </c>
      <c r="Q136" s="437"/>
      <c r="R136" s="436"/>
      <c r="S136" s="436"/>
      <c r="T136" s="436"/>
      <c r="U136" s="499"/>
      <c r="V136" s="492"/>
      <c r="W136" s="493"/>
      <c r="X136" s="436"/>
      <c r="Y136" s="436"/>
      <c r="Z136" s="436"/>
      <c r="AA136" s="436"/>
      <c r="AB136" s="436"/>
      <c r="AC136" s="436"/>
      <c r="AD136" s="436"/>
    </row>
    <row r="137" spans="1:30" ht="32.450000000000003" customHeight="1" outlineLevel="1">
      <c r="A137" s="440"/>
      <c r="B137" s="453" t="str">
        <f t="shared" ref="B137:B210" si="9">IF(ISBLANK(A137),"",A137)</f>
        <v/>
      </c>
      <c r="C137" s="486"/>
      <c r="D137" s="479" t="s">
        <v>656</v>
      </c>
      <c r="E137" s="440"/>
      <c r="F137" s="440"/>
      <c r="G137" s="490"/>
      <c r="H137" s="490"/>
      <c r="I137" s="494"/>
      <c r="J137" s="440"/>
      <c r="K137" s="490"/>
      <c r="L137" s="490"/>
      <c r="M137" s="490"/>
      <c r="N137" s="490"/>
      <c r="O137" s="78"/>
      <c r="P137" s="465" t="s">
        <v>238</v>
      </c>
      <c r="Q137" s="437"/>
      <c r="R137" s="436"/>
      <c r="S137" s="436"/>
      <c r="T137" s="436"/>
      <c r="U137" s="499"/>
      <c r="V137" s="492"/>
      <c r="W137" s="493"/>
      <c r="X137" s="436"/>
      <c r="Y137" s="436"/>
      <c r="Z137" s="436"/>
      <c r="AA137" s="436"/>
      <c r="AB137" s="436"/>
      <c r="AC137" s="436"/>
      <c r="AD137" s="436"/>
    </row>
    <row r="138" spans="1:30" ht="32.450000000000003" customHeight="1" outlineLevel="1">
      <c r="A138" s="440"/>
      <c r="B138" s="453" t="str">
        <f t="shared" si="9"/>
        <v/>
      </c>
      <c r="C138" s="486"/>
      <c r="D138" s="479"/>
      <c r="E138" s="440"/>
      <c r="F138" s="440"/>
      <c r="G138" s="490"/>
      <c r="H138" s="490"/>
      <c r="I138" s="494"/>
      <c r="J138" s="440"/>
      <c r="K138" s="490"/>
      <c r="L138" s="490"/>
      <c r="M138" s="490"/>
      <c r="N138" s="490"/>
      <c r="O138" s="78"/>
      <c r="P138" s="465" t="s">
        <v>238</v>
      </c>
      <c r="Q138" s="437"/>
      <c r="R138" s="436"/>
      <c r="S138" s="436"/>
      <c r="T138" s="436"/>
      <c r="U138" s="499"/>
      <c r="V138" s="492"/>
      <c r="W138" s="493"/>
      <c r="X138" s="436"/>
      <c r="Y138" s="436"/>
      <c r="Z138" s="436"/>
      <c r="AA138" s="436"/>
      <c r="AB138" s="436"/>
      <c r="AC138" s="436"/>
      <c r="AD138" s="436"/>
    </row>
    <row r="139" spans="1:30" ht="32.450000000000003" customHeight="1" outlineLevel="1">
      <c r="A139" s="485">
        <v>47</v>
      </c>
      <c r="B139" s="453">
        <f t="shared" si="9"/>
        <v>47</v>
      </c>
      <c r="C139" s="486" t="str">
        <f t="shared" si="8"/>
        <v>IVF047</v>
      </c>
      <c r="D139" s="434" t="s">
        <v>53</v>
      </c>
      <c r="E139" s="485">
        <v>3</v>
      </c>
      <c r="F139" s="487" t="s">
        <v>7</v>
      </c>
      <c r="G139" s="439">
        <v>20000</v>
      </c>
      <c r="H139" s="488">
        <f>ROUND(E139*G139,0)</f>
        <v>60000</v>
      </c>
      <c r="I139" s="489">
        <f>E139</f>
        <v>3</v>
      </c>
      <c r="J139" s="485" t="str">
        <f>F139</f>
        <v>No</v>
      </c>
      <c r="K139" s="488">
        <f>G139</f>
        <v>20000</v>
      </c>
      <c r="L139" s="488">
        <f>ROUND(I139*K139,0)</f>
        <v>60000</v>
      </c>
      <c r="M139" s="490">
        <f>IF(L139&gt;H139,L139-H139,0)</f>
        <v>0</v>
      </c>
      <c r="N139" s="488">
        <f>IF(H139&gt;L139,H139-L139,0)</f>
        <v>0</v>
      </c>
      <c r="O139" s="78" t="s">
        <v>555</v>
      </c>
      <c r="P139" s="465" t="s">
        <v>238</v>
      </c>
      <c r="Q139" s="437"/>
      <c r="R139" s="436"/>
      <c r="S139" s="436"/>
      <c r="T139" s="436"/>
      <c r="U139" s="499"/>
      <c r="V139" s="492"/>
      <c r="W139" s="493"/>
      <c r="X139" s="436"/>
      <c r="Y139" s="436"/>
      <c r="Z139" s="436"/>
      <c r="AA139" s="436"/>
      <c r="AB139" s="436"/>
      <c r="AC139" s="436"/>
      <c r="AD139" s="436"/>
    </row>
    <row r="140" spans="1:30" ht="32.450000000000003" customHeight="1" outlineLevel="1">
      <c r="A140" s="440"/>
      <c r="B140" s="453" t="str">
        <f t="shared" si="9"/>
        <v/>
      </c>
      <c r="C140" s="486"/>
      <c r="D140" s="434"/>
      <c r="E140" s="440"/>
      <c r="F140" s="440"/>
      <c r="G140" s="490"/>
      <c r="H140" s="490"/>
      <c r="I140" s="494"/>
      <c r="J140" s="440"/>
      <c r="K140" s="490"/>
      <c r="L140" s="490"/>
      <c r="M140" s="490"/>
      <c r="N140" s="490"/>
      <c r="O140" s="78"/>
      <c r="P140" s="465" t="s">
        <v>238</v>
      </c>
      <c r="Q140" s="437"/>
      <c r="R140" s="436"/>
      <c r="S140" s="436"/>
      <c r="T140" s="436"/>
      <c r="U140" s="499"/>
      <c r="V140" s="492"/>
      <c r="W140" s="493"/>
      <c r="X140" s="436"/>
      <c r="Y140" s="436"/>
      <c r="Z140" s="436"/>
      <c r="AA140" s="436"/>
      <c r="AB140" s="436"/>
      <c r="AC140" s="436"/>
      <c r="AD140" s="436"/>
    </row>
    <row r="141" spans="1:30" ht="32.450000000000003" customHeight="1" outlineLevel="1">
      <c r="A141" s="485">
        <v>48</v>
      </c>
      <c r="B141" s="453">
        <f t="shared" si="9"/>
        <v>48</v>
      </c>
      <c r="C141" s="486" t="str">
        <f t="shared" si="8"/>
        <v>IVF048</v>
      </c>
      <c r="D141" s="434" t="s">
        <v>54</v>
      </c>
      <c r="E141" s="485">
        <v>1</v>
      </c>
      <c r="F141" s="487" t="s">
        <v>55</v>
      </c>
      <c r="G141" s="490"/>
      <c r="H141" s="488">
        <f>ROUND(E141*G141,0)</f>
        <v>0</v>
      </c>
      <c r="I141" s="489">
        <f>E141</f>
        <v>1</v>
      </c>
      <c r="J141" s="485" t="str">
        <f>F141</f>
        <v>Lot</v>
      </c>
      <c r="K141" s="488">
        <f>G141</f>
        <v>0</v>
      </c>
      <c r="L141" s="488">
        <f>ROUND(I141*K141,0)</f>
        <v>0</v>
      </c>
      <c r="M141" s="490">
        <f>IF(L141&gt;H141,L141-H141,0)</f>
        <v>0</v>
      </c>
      <c r="N141" s="488">
        <f>IF(H141&gt;L141,H141-L141,0)</f>
        <v>0</v>
      </c>
      <c r="O141" s="78"/>
      <c r="P141" s="465" t="s">
        <v>238</v>
      </c>
      <c r="Q141" s="437"/>
      <c r="R141" s="436"/>
      <c r="S141" s="436"/>
      <c r="T141" s="436"/>
      <c r="U141" s="499"/>
      <c r="V141" s="492"/>
      <c r="W141" s="493"/>
      <c r="X141" s="436"/>
      <c r="Y141" s="436"/>
      <c r="Z141" s="436"/>
      <c r="AA141" s="436"/>
      <c r="AB141" s="436"/>
      <c r="AC141" s="436"/>
      <c r="AD141" s="436"/>
    </row>
    <row r="142" spans="1:30" ht="32.450000000000003" customHeight="1" outlineLevel="1">
      <c r="A142" s="485"/>
      <c r="B142" s="453" t="str">
        <f t="shared" si="9"/>
        <v/>
      </c>
      <c r="C142" s="486"/>
      <c r="D142" s="434"/>
      <c r="E142" s="485"/>
      <c r="F142" s="487"/>
      <c r="G142" s="490"/>
      <c r="H142" s="488"/>
      <c r="I142" s="489"/>
      <c r="J142" s="485"/>
      <c r="K142" s="488"/>
      <c r="L142" s="488"/>
      <c r="M142" s="490"/>
      <c r="N142" s="488"/>
      <c r="O142" s="78"/>
      <c r="P142" s="465" t="s">
        <v>238</v>
      </c>
      <c r="Q142" s="437"/>
      <c r="R142" s="436"/>
      <c r="S142" s="436"/>
      <c r="T142" s="436"/>
      <c r="U142" s="499"/>
      <c r="V142" s="492"/>
      <c r="W142" s="493"/>
      <c r="X142" s="436"/>
      <c r="Y142" s="436"/>
      <c r="Z142" s="436"/>
      <c r="AA142" s="436"/>
      <c r="AB142" s="436"/>
      <c r="AC142" s="436"/>
      <c r="AD142" s="436"/>
    </row>
    <row r="143" spans="1:30" ht="32.450000000000003" customHeight="1" collapsed="1">
      <c r="A143" s="440"/>
      <c r="B143" s="453" t="str">
        <f t="shared" si="9"/>
        <v/>
      </c>
      <c r="C143" s="486"/>
      <c r="D143" s="434"/>
      <c r="E143" s="440"/>
      <c r="F143" s="440"/>
      <c r="G143" s="490"/>
      <c r="H143" s="490"/>
      <c r="I143" s="494"/>
      <c r="J143" s="440"/>
      <c r="K143" s="500" t="s">
        <v>215</v>
      </c>
      <c r="L143" s="501">
        <f>SUM(L6:L142)</f>
        <v>25908225</v>
      </c>
      <c r="M143" s="501">
        <f>SUM(M6:M142)</f>
        <v>0</v>
      </c>
      <c r="N143" s="501">
        <f>SUM(N6:N142)</f>
        <v>110000</v>
      </c>
      <c r="O143" s="78"/>
      <c r="P143" s="465"/>
      <c r="Q143" s="437"/>
      <c r="R143" s="436"/>
      <c r="S143" s="436"/>
      <c r="T143" s="436"/>
      <c r="U143" s="499"/>
      <c r="V143" s="492"/>
      <c r="W143" s="493"/>
      <c r="X143" s="436"/>
      <c r="Y143" s="436"/>
      <c r="Z143" s="436"/>
      <c r="AA143" s="436"/>
      <c r="AB143" s="436"/>
      <c r="AC143" s="436"/>
      <c r="AD143" s="436"/>
    </row>
    <row r="144" spans="1:30" ht="32.450000000000003" customHeight="1">
      <c r="A144" s="485"/>
      <c r="B144" s="453" t="str">
        <f t="shared" si="9"/>
        <v/>
      </c>
      <c r="C144" s="486"/>
      <c r="D144" s="482" t="s">
        <v>173</v>
      </c>
      <c r="E144" s="485"/>
      <c r="F144" s="487"/>
      <c r="G144" s="490"/>
      <c r="H144" s="488"/>
      <c r="I144" s="489"/>
      <c r="J144" s="485"/>
      <c r="K144" s="502"/>
      <c r="L144" s="502"/>
      <c r="M144" s="503"/>
      <c r="N144" s="502"/>
      <c r="O144" s="78"/>
      <c r="P144" s="465"/>
      <c r="Q144" s="437"/>
      <c r="R144" s="436"/>
      <c r="S144" s="436"/>
      <c r="T144" s="436"/>
      <c r="U144" s="499"/>
      <c r="V144" s="492"/>
      <c r="W144" s="493"/>
      <c r="X144" s="436"/>
      <c r="Y144" s="436"/>
      <c r="Z144" s="436"/>
      <c r="AA144" s="436"/>
      <c r="AB144" s="436"/>
      <c r="AC144" s="436"/>
      <c r="AD144" s="436"/>
    </row>
    <row r="145" spans="1:30" ht="32.450000000000003" customHeight="1" outlineLevel="1">
      <c r="A145" s="485">
        <v>49</v>
      </c>
      <c r="B145" s="453">
        <f t="shared" si="9"/>
        <v>49</v>
      </c>
      <c r="C145" s="486" t="str">
        <f t="shared" si="8"/>
        <v>IVF049</v>
      </c>
      <c r="D145" s="434" t="s">
        <v>56</v>
      </c>
      <c r="E145" s="485">
        <v>110</v>
      </c>
      <c r="F145" s="487" t="s">
        <v>2</v>
      </c>
      <c r="G145" s="439">
        <v>398</v>
      </c>
      <c r="H145" s="488">
        <f>ROUND(E145*G145,0)</f>
        <v>43780</v>
      </c>
      <c r="I145" s="494">
        <f>31.21+1.467</f>
        <v>32.677</v>
      </c>
      <c r="J145" s="485" t="str">
        <f>F145</f>
        <v>Cum</v>
      </c>
      <c r="K145" s="488">
        <f>G145</f>
        <v>398</v>
      </c>
      <c r="L145" s="488">
        <f>ROUND(I145*K145,0)</f>
        <v>13005</v>
      </c>
      <c r="M145" s="490">
        <f>IF(L145&gt;H145,L145-H145,0)</f>
        <v>0</v>
      </c>
      <c r="N145" s="488">
        <f>IF(H145&gt;L145,H145-L145,0)</f>
        <v>30775</v>
      </c>
      <c r="O145" s="78" t="s">
        <v>607</v>
      </c>
      <c r="P145" s="465" t="s">
        <v>222</v>
      </c>
      <c r="Q145" s="437"/>
      <c r="R145" s="436"/>
      <c r="S145" s="436"/>
      <c r="T145" s="436"/>
      <c r="U145" s="499"/>
      <c r="V145" s="492"/>
      <c r="W145" s="493"/>
      <c r="X145" s="436"/>
      <c r="Y145" s="436"/>
      <c r="Z145" s="436"/>
      <c r="AA145" s="436"/>
      <c r="AB145" s="436"/>
      <c r="AC145" s="436"/>
      <c r="AD145" s="436"/>
    </row>
    <row r="146" spans="1:30" ht="32.450000000000003" customHeight="1" outlineLevel="1">
      <c r="A146" s="440"/>
      <c r="B146" s="453" t="str">
        <f t="shared" si="9"/>
        <v/>
      </c>
      <c r="C146" s="486"/>
      <c r="D146" s="479" t="s">
        <v>660</v>
      </c>
      <c r="E146" s="440"/>
      <c r="F146" s="440"/>
      <c r="G146" s="490"/>
      <c r="H146" s="490"/>
      <c r="I146" s="494"/>
      <c r="J146" s="440"/>
      <c r="K146" s="490"/>
      <c r="L146" s="490"/>
      <c r="M146" s="490"/>
      <c r="N146" s="490"/>
      <c r="O146" s="78"/>
      <c r="P146" s="465" t="s">
        <v>222</v>
      </c>
      <c r="Q146" s="437"/>
      <c r="R146" s="436"/>
      <c r="S146" s="436"/>
      <c r="T146" s="436"/>
      <c r="U146" s="499"/>
      <c r="V146" s="492"/>
      <c r="W146" s="493"/>
      <c r="X146" s="436"/>
      <c r="Y146" s="436"/>
      <c r="Z146" s="436"/>
      <c r="AA146" s="436"/>
      <c r="AB146" s="436"/>
      <c r="AC146" s="436"/>
      <c r="AD146" s="436"/>
    </row>
    <row r="147" spans="1:30" ht="32.450000000000003" customHeight="1" outlineLevel="1">
      <c r="A147" s="440"/>
      <c r="B147" s="453" t="str">
        <f t="shared" si="9"/>
        <v/>
      </c>
      <c r="C147" s="486"/>
      <c r="D147" s="479"/>
      <c r="E147" s="440"/>
      <c r="F147" s="440"/>
      <c r="G147" s="490"/>
      <c r="H147" s="490"/>
      <c r="I147" s="494"/>
      <c r="J147" s="440"/>
      <c r="K147" s="490"/>
      <c r="L147" s="490"/>
      <c r="M147" s="490"/>
      <c r="N147" s="490"/>
      <c r="O147" s="78"/>
      <c r="P147" s="465" t="s">
        <v>222</v>
      </c>
      <c r="Q147" s="437"/>
      <c r="R147" s="436"/>
      <c r="S147" s="436"/>
      <c r="T147" s="436"/>
      <c r="U147" s="499"/>
      <c r="V147" s="492"/>
      <c r="W147" s="493"/>
      <c r="X147" s="436"/>
      <c r="Y147" s="436"/>
      <c r="Z147" s="436"/>
      <c r="AA147" s="436"/>
      <c r="AB147" s="436"/>
      <c r="AC147" s="436"/>
      <c r="AD147" s="436"/>
    </row>
    <row r="148" spans="1:30" ht="32.450000000000003" customHeight="1" outlineLevel="1">
      <c r="A148" s="485">
        <v>50</v>
      </c>
      <c r="B148" s="453">
        <f t="shared" si="9"/>
        <v>50</v>
      </c>
      <c r="C148" s="486" t="str">
        <f t="shared" si="8"/>
        <v>IVF050</v>
      </c>
      <c r="D148" s="434" t="s">
        <v>57</v>
      </c>
      <c r="E148" s="485">
        <v>16</v>
      </c>
      <c r="F148" s="487" t="s">
        <v>7</v>
      </c>
      <c r="G148" s="439">
        <v>350</v>
      </c>
      <c r="H148" s="488">
        <f>ROUND(E148*G148,0)</f>
        <v>5600</v>
      </c>
      <c r="I148" s="494">
        <v>0</v>
      </c>
      <c r="J148" s="485" t="str">
        <f>F148</f>
        <v>No</v>
      </c>
      <c r="K148" s="488">
        <f>G148</f>
        <v>350</v>
      </c>
      <c r="L148" s="488">
        <f>ROUND(I148*K148,0)</f>
        <v>0</v>
      </c>
      <c r="M148" s="490">
        <f>IF(L148&gt;H148,L148-H148,0)</f>
        <v>0</v>
      </c>
      <c r="N148" s="488">
        <f>IF(H148&gt;L148,H148-L148,0)</f>
        <v>5600</v>
      </c>
      <c r="O148" s="78" t="s">
        <v>607</v>
      </c>
      <c r="P148" s="465" t="s">
        <v>222</v>
      </c>
      <c r="Q148" s="437"/>
      <c r="R148" s="436"/>
      <c r="S148" s="436"/>
      <c r="T148" s="436"/>
      <c r="U148" s="499"/>
      <c r="V148" s="492"/>
      <c r="W148" s="493"/>
      <c r="X148" s="436"/>
      <c r="Y148" s="436"/>
      <c r="Z148" s="436"/>
      <c r="AA148" s="436"/>
      <c r="AB148" s="436"/>
      <c r="AC148" s="436"/>
      <c r="AD148" s="436"/>
    </row>
    <row r="149" spans="1:30" ht="32.450000000000003" customHeight="1" outlineLevel="1">
      <c r="A149" s="440"/>
      <c r="B149" s="453" t="str">
        <f t="shared" si="9"/>
        <v/>
      </c>
      <c r="C149" s="486"/>
      <c r="D149" s="436"/>
      <c r="E149" s="440"/>
      <c r="F149" s="440"/>
      <c r="G149" s="490"/>
      <c r="H149" s="490"/>
      <c r="I149" s="494"/>
      <c r="J149" s="440"/>
      <c r="K149" s="490"/>
      <c r="L149" s="490"/>
      <c r="M149" s="490"/>
      <c r="N149" s="490"/>
      <c r="O149" s="78"/>
      <c r="P149" s="465" t="s">
        <v>222</v>
      </c>
      <c r="Q149" s="437"/>
      <c r="R149" s="436"/>
      <c r="S149" s="436"/>
      <c r="T149" s="436"/>
      <c r="U149" s="499"/>
      <c r="V149" s="492"/>
      <c r="W149" s="493"/>
      <c r="X149" s="436"/>
      <c r="Y149" s="436"/>
      <c r="Z149" s="436"/>
      <c r="AA149" s="436"/>
      <c r="AB149" s="436"/>
      <c r="AC149" s="436"/>
      <c r="AD149" s="436"/>
    </row>
    <row r="150" spans="1:30" ht="32.450000000000003" customHeight="1" outlineLevel="1">
      <c r="A150" s="485">
        <v>51</v>
      </c>
      <c r="B150" s="453">
        <f t="shared" si="9"/>
        <v>51</v>
      </c>
      <c r="C150" s="486" t="str">
        <f t="shared" si="8"/>
        <v>IVF051</v>
      </c>
      <c r="D150" s="434" t="s">
        <v>58</v>
      </c>
      <c r="E150" s="485">
        <v>5</v>
      </c>
      <c r="F150" s="487" t="s">
        <v>7</v>
      </c>
      <c r="G150" s="439">
        <v>468</v>
      </c>
      <c r="H150" s="488">
        <f>ROUND(E150*G150,0)</f>
        <v>2340</v>
      </c>
      <c r="I150" s="494">
        <v>5</v>
      </c>
      <c r="J150" s="485" t="str">
        <f>F150</f>
        <v>No</v>
      </c>
      <c r="K150" s="488">
        <f>G150</f>
        <v>468</v>
      </c>
      <c r="L150" s="488">
        <f>ROUND(I150*K150,0)</f>
        <v>2340</v>
      </c>
      <c r="M150" s="490">
        <f>IF(L150&gt;H150,L150-H150,0)</f>
        <v>0</v>
      </c>
      <c r="N150" s="488">
        <f>IF(H150&gt;L150,H150-L150,0)</f>
        <v>0</v>
      </c>
      <c r="O150" s="605" t="s">
        <v>692</v>
      </c>
      <c r="P150" s="465" t="s">
        <v>222</v>
      </c>
      <c r="Q150" s="437"/>
      <c r="R150" s="436"/>
      <c r="S150" s="436"/>
      <c r="T150" s="436"/>
      <c r="U150" s="499"/>
      <c r="V150" s="492"/>
      <c r="W150" s="493"/>
      <c r="X150" s="436"/>
      <c r="Y150" s="436"/>
      <c r="Z150" s="436"/>
      <c r="AA150" s="436"/>
      <c r="AB150" s="436"/>
      <c r="AC150" s="436"/>
      <c r="AD150" s="436"/>
    </row>
    <row r="151" spans="1:30" ht="32.450000000000003" customHeight="1" outlineLevel="1">
      <c r="A151" s="440"/>
      <c r="B151" s="453" t="str">
        <f t="shared" si="9"/>
        <v/>
      </c>
      <c r="C151" s="486"/>
      <c r="D151" s="496" t="s">
        <v>184</v>
      </c>
      <c r="E151" s="440"/>
      <c r="F151" s="440"/>
      <c r="G151" s="490"/>
      <c r="H151" s="490"/>
      <c r="I151" s="494">
        <v>2</v>
      </c>
      <c r="J151" s="485" t="s">
        <v>7</v>
      </c>
      <c r="K151" s="490">
        <f>K150</f>
        <v>468</v>
      </c>
      <c r="L151" s="488">
        <f>ROUND(I151*K151,0)</f>
        <v>936</v>
      </c>
      <c r="M151" s="490">
        <f>IF(L151&gt;H151,L151-H151,0)</f>
        <v>936</v>
      </c>
      <c r="N151" s="488">
        <f>IF(H151&gt;L151,H151-L151,0)</f>
        <v>0</v>
      </c>
      <c r="O151" s="605"/>
      <c r="P151" s="465" t="s">
        <v>222</v>
      </c>
      <c r="Q151" s="437"/>
      <c r="R151" s="436"/>
      <c r="S151" s="436"/>
      <c r="T151" s="436"/>
      <c r="U151" s="499"/>
      <c r="V151" s="492"/>
      <c r="W151" s="493"/>
      <c r="X151" s="436"/>
      <c r="Y151" s="436"/>
      <c r="Z151" s="436"/>
      <c r="AA151" s="436"/>
      <c r="AB151" s="436"/>
      <c r="AC151" s="436"/>
      <c r="AD151" s="436"/>
    </row>
    <row r="152" spans="1:30" ht="32.450000000000003" customHeight="1" outlineLevel="1">
      <c r="A152" s="440"/>
      <c r="B152" s="453" t="str">
        <f t="shared" si="9"/>
        <v/>
      </c>
      <c r="C152" s="486"/>
      <c r="D152" s="479" t="s">
        <v>624</v>
      </c>
      <c r="E152" s="440"/>
      <c r="F152" s="440"/>
      <c r="G152" s="490"/>
      <c r="H152" s="490"/>
      <c r="I152" s="494"/>
      <c r="J152" s="485"/>
      <c r="K152" s="490"/>
      <c r="L152" s="488"/>
      <c r="M152" s="490"/>
      <c r="N152" s="488"/>
      <c r="O152" s="78"/>
      <c r="P152" s="465" t="s">
        <v>222</v>
      </c>
      <c r="Q152" s="437"/>
      <c r="R152" s="436"/>
      <c r="S152" s="436"/>
      <c r="T152" s="436"/>
      <c r="U152" s="499"/>
      <c r="V152" s="492"/>
      <c r="W152" s="493"/>
      <c r="X152" s="436"/>
      <c r="Y152" s="436"/>
      <c r="Z152" s="436"/>
      <c r="AA152" s="436"/>
      <c r="AB152" s="436"/>
      <c r="AC152" s="436"/>
      <c r="AD152" s="436"/>
    </row>
    <row r="153" spans="1:30" ht="32.450000000000003" customHeight="1" outlineLevel="1">
      <c r="A153" s="440"/>
      <c r="B153" s="453" t="str">
        <f t="shared" si="9"/>
        <v/>
      </c>
      <c r="C153" s="486"/>
      <c r="D153" s="496"/>
      <c r="E153" s="440"/>
      <c r="F153" s="440"/>
      <c r="G153" s="490"/>
      <c r="H153" s="490"/>
      <c r="I153" s="494"/>
      <c r="J153" s="485"/>
      <c r="K153" s="490"/>
      <c r="L153" s="488"/>
      <c r="M153" s="490"/>
      <c r="N153" s="488"/>
      <c r="O153" s="78"/>
      <c r="P153" s="465" t="s">
        <v>222</v>
      </c>
      <c r="Q153" s="437"/>
      <c r="R153" s="436"/>
      <c r="S153" s="436"/>
      <c r="T153" s="436"/>
      <c r="U153" s="499"/>
      <c r="V153" s="492"/>
      <c r="W153" s="493"/>
      <c r="X153" s="436"/>
      <c r="Y153" s="436"/>
      <c r="Z153" s="436"/>
      <c r="AA153" s="436"/>
      <c r="AB153" s="436"/>
      <c r="AC153" s="436"/>
      <c r="AD153" s="436"/>
    </row>
    <row r="154" spans="1:30" ht="32.450000000000003" customHeight="1" outlineLevel="1">
      <c r="A154" s="485">
        <v>52</v>
      </c>
      <c r="B154" s="453">
        <f t="shared" si="9"/>
        <v>52</v>
      </c>
      <c r="C154" s="486" t="str">
        <f t="shared" si="8"/>
        <v>IVF052</v>
      </c>
      <c r="D154" s="434" t="s">
        <v>59</v>
      </c>
      <c r="E154" s="485">
        <v>110</v>
      </c>
      <c r="F154" s="487" t="s">
        <v>2</v>
      </c>
      <c r="G154" s="439">
        <v>454</v>
      </c>
      <c r="H154" s="488">
        <f>ROUND(E154*G154,0)</f>
        <v>49940</v>
      </c>
      <c r="I154" s="494">
        <v>48.7</v>
      </c>
      <c r="J154" s="485" t="str">
        <f>F154</f>
        <v>Cum</v>
      </c>
      <c r="K154" s="488">
        <f>G154</f>
        <v>454</v>
      </c>
      <c r="L154" s="488">
        <f>ROUND(I154*K154,0)</f>
        <v>22110</v>
      </c>
      <c r="M154" s="490">
        <f>IF(L154&gt;H154,L154-H154,0)</f>
        <v>0</v>
      </c>
      <c r="N154" s="488">
        <f>IF(H154&gt;L154,H154-L154,0)</f>
        <v>27830</v>
      </c>
      <c r="O154" s="78" t="s">
        <v>607</v>
      </c>
      <c r="P154" s="465" t="s">
        <v>222</v>
      </c>
      <c r="Q154" s="437"/>
      <c r="R154" s="436"/>
      <c r="S154" s="436"/>
      <c r="T154" s="436"/>
      <c r="U154" s="499"/>
      <c r="V154" s="492"/>
      <c r="W154" s="493"/>
      <c r="X154" s="436"/>
      <c r="Y154" s="436"/>
      <c r="Z154" s="436"/>
      <c r="AA154" s="436"/>
      <c r="AB154" s="436"/>
      <c r="AC154" s="436"/>
      <c r="AD154" s="436"/>
    </row>
    <row r="155" spans="1:30" ht="32.450000000000003" customHeight="1" outlineLevel="1">
      <c r="A155" s="440"/>
      <c r="B155" s="453" t="str">
        <f t="shared" si="9"/>
        <v/>
      </c>
      <c r="C155" s="486"/>
      <c r="D155" s="434"/>
      <c r="E155" s="440"/>
      <c r="F155" s="440"/>
      <c r="G155" s="490"/>
      <c r="H155" s="490"/>
      <c r="I155" s="494"/>
      <c r="J155" s="440"/>
      <c r="K155" s="490"/>
      <c r="L155" s="490"/>
      <c r="M155" s="490"/>
      <c r="N155" s="490"/>
      <c r="O155" s="78"/>
      <c r="P155" s="465" t="s">
        <v>222</v>
      </c>
      <c r="Q155" s="437"/>
      <c r="R155" s="436"/>
      <c r="S155" s="436"/>
      <c r="T155" s="436"/>
      <c r="U155" s="499"/>
      <c r="V155" s="492"/>
      <c r="W155" s="493"/>
      <c r="X155" s="436"/>
      <c r="Y155" s="436"/>
      <c r="Z155" s="436"/>
      <c r="AA155" s="436"/>
      <c r="AB155" s="436"/>
      <c r="AC155" s="436"/>
      <c r="AD155" s="436"/>
    </row>
    <row r="156" spans="1:30" ht="32.450000000000003" customHeight="1" outlineLevel="1">
      <c r="A156" s="485">
        <v>53</v>
      </c>
      <c r="B156" s="453">
        <f t="shared" si="9"/>
        <v>53</v>
      </c>
      <c r="C156" s="486" t="str">
        <f t="shared" si="8"/>
        <v>IVF053</v>
      </c>
      <c r="D156" s="434" t="s">
        <v>60</v>
      </c>
      <c r="E156" s="485">
        <v>12</v>
      </c>
      <c r="F156" s="487" t="s">
        <v>2</v>
      </c>
      <c r="G156" s="439">
        <v>16055</v>
      </c>
      <c r="H156" s="488">
        <f>ROUND(E156*G156,0)</f>
        <v>192660</v>
      </c>
      <c r="I156" s="494">
        <v>12</v>
      </c>
      <c r="J156" s="485" t="str">
        <f>F156</f>
        <v>Cum</v>
      </c>
      <c r="K156" s="488">
        <f>G156</f>
        <v>16055</v>
      </c>
      <c r="L156" s="488">
        <f>ROUND(I156*K156,0)</f>
        <v>192660</v>
      </c>
      <c r="M156" s="490">
        <f>IF(L156&gt;H156,L156-H156,0)</f>
        <v>0</v>
      </c>
      <c r="N156" s="488">
        <f>IF(H156&gt;L156,H156-L156,0)</f>
        <v>0</v>
      </c>
      <c r="O156" s="605" t="s">
        <v>692</v>
      </c>
      <c r="P156" s="465" t="s">
        <v>222</v>
      </c>
      <c r="Q156" s="437"/>
      <c r="R156" s="436"/>
      <c r="S156" s="436"/>
      <c r="T156" s="436"/>
      <c r="U156" s="499"/>
      <c r="V156" s="492"/>
      <c r="W156" s="493"/>
      <c r="X156" s="436"/>
      <c r="Y156" s="436"/>
      <c r="Z156" s="436"/>
      <c r="AA156" s="436"/>
      <c r="AB156" s="436"/>
      <c r="AC156" s="436"/>
      <c r="AD156" s="436"/>
    </row>
    <row r="157" spans="1:30" ht="32.450000000000003" customHeight="1" outlineLevel="1">
      <c r="A157" s="440"/>
      <c r="B157" s="453" t="str">
        <f t="shared" si="9"/>
        <v/>
      </c>
      <c r="C157" s="486"/>
      <c r="D157" s="496" t="s">
        <v>184</v>
      </c>
      <c r="E157" s="440"/>
      <c r="F157" s="440"/>
      <c r="G157" s="490"/>
      <c r="H157" s="490"/>
      <c r="I157" s="494">
        <v>3.27</v>
      </c>
      <c r="J157" s="487" t="s">
        <v>2</v>
      </c>
      <c r="K157" s="439">
        <v>16055</v>
      </c>
      <c r="L157" s="488">
        <f>ROUND(I157*K157,0)</f>
        <v>52500</v>
      </c>
      <c r="M157" s="490">
        <f>IF(L157&gt;H157,L157-H157,0)</f>
        <v>52500</v>
      </c>
      <c r="N157" s="488">
        <f>IF(H157&gt;L157,H157-L157,0)</f>
        <v>0</v>
      </c>
      <c r="O157" s="605"/>
      <c r="P157" s="465" t="s">
        <v>222</v>
      </c>
      <c r="Q157" s="437"/>
      <c r="R157" s="436"/>
      <c r="S157" s="436"/>
      <c r="T157" s="436"/>
      <c r="U157" s="499"/>
      <c r="V157" s="492"/>
      <c r="W157" s="493"/>
      <c r="X157" s="436"/>
      <c r="Y157" s="436"/>
      <c r="Z157" s="436"/>
      <c r="AA157" s="436"/>
      <c r="AB157" s="436"/>
      <c r="AC157" s="436"/>
      <c r="AD157" s="436"/>
    </row>
    <row r="158" spans="1:30" ht="32.450000000000003" customHeight="1" outlineLevel="1">
      <c r="A158" s="440"/>
      <c r="B158" s="453" t="str">
        <f t="shared" si="9"/>
        <v/>
      </c>
      <c r="C158" s="486"/>
      <c r="D158" s="479" t="s">
        <v>661</v>
      </c>
      <c r="E158" s="440"/>
      <c r="F158" s="440"/>
      <c r="G158" s="490"/>
      <c r="H158" s="490"/>
      <c r="I158" s="494"/>
      <c r="J158" s="487"/>
      <c r="K158" s="439"/>
      <c r="L158" s="488"/>
      <c r="M158" s="490"/>
      <c r="N158" s="488"/>
      <c r="O158" s="78"/>
      <c r="P158" s="465" t="s">
        <v>222</v>
      </c>
      <c r="Q158" s="437"/>
      <c r="R158" s="436"/>
      <c r="S158" s="436"/>
      <c r="T158" s="436"/>
      <c r="U158" s="504"/>
      <c r="V158" s="504"/>
      <c r="W158" s="504"/>
      <c r="X158" s="436"/>
      <c r="Y158" s="436"/>
      <c r="Z158" s="436"/>
      <c r="AA158" s="436"/>
      <c r="AB158" s="436"/>
      <c r="AC158" s="436"/>
      <c r="AD158" s="436"/>
    </row>
    <row r="159" spans="1:30" ht="32.450000000000003" customHeight="1" outlineLevel="1">
      <c r="A159" s="485">
        <v>54</v>
      </c>
      <c r="B159" s="453">
        <f t="shared" si="9"/>
        <v>54</v>
      </c>
      <c r="C159" s="486" t="str">
        <f t="shared" si="8"/>
        <v>IVF054</v>
      </c>
      <c r="D159" s="434" t="s">
        <v>613</v>
      </c>
      <c r="E159" s="485">
        <v>395</v>
      </c>
      <c r="F159" s="487" t="s">
        <v>4</v>
      </c>
      <c r="G159" s="439">
        <v>1952</v>
      </c>
      <c r="H159" s="488">
        <f>ROUND(E159*G159,0)</f>
        <v>771040</v>
      </c>
      <c r="I159" s="494">
        <v>191.03</v>
      </c>
      <c r="J159" s="485" t="str">
        <f>F159</f>
        <v>Sqm</v>
      </c>
      <c r="K159" s="488">
        <f>G159</f>
        <v>1952</v>
      </c>
      <c r="L159" s="488">
        <f>ROUND(I159*K159,0)</f>
        <v>372891</v>
      </c>
      <c r="M159" s="490">
        <f>IF(L159&gt;H159,L159-H159,0)</f>
        <v>0</v>
      </c>
      <c r="N159" s="488">
        <f>IF(H159&gt;L159,H159-L159,0)</f>
        <v>398149</v>
      </c>
      <c r="O159" s="78" t="s">
        <v>607</v>
      </c>
      <c r="P159" s="465" t="s">
        <v>222</v>
      </c>
      <c r="Q159" s="437"/>
      <c r="R159" s="436"/>
      <c r="S159" s="436"/>
      <c r="T159" s="436"/>
      <c r="U159" s="504"/>
      <c r="V159" s="504"/>
      <c r="W159" s="504"/>
      <c r="X159" s="436"/>
      <c r="Y159" s="436"/>
      <c r="Z159" s="436"/>
      <c r="AA159" s="436"/>
      <c r="AB159" s="436"/>
      <c r="AC159" s="436"/>
      <c r="AD159" s="436"/>
    </row>
    <row r="160" spans="1:30" ht="32.450000000000003" customHeight="1" outlineLevel="1">
      <c r="A160" s="440"/>
      <c r="B160" s="453" t="str">
        <f t="shared" si="9"/>
        <v/>
      </c>
      <c r="C160" s="486"/>
      <c r="D160" s="479" t="s">
        <v>616</v>
      </c>
      <c r="E160" s="440"/>
      <c r="F160" s="440"/>
      <c r="G160" s="490"/>
      <c r="H160" s="490"/>
      <c r="I160" s="494"/>
      <c r="J160" s="440"/>
      <c r="K160" s="490"/>
      <c r="L160" s="490"/>
      <c r="M160" s="490"/>
      <c r="N160" s="490"/>
      <c r="O160" s="78"/>
      <c r="P160" s="465" t="s">
        <v>222</v>
      </c>
      <c r="Q160" s="437"/>
      <c r="R160" s="436"/>
      <c r="S160" s="436"/>
      <c r="T160" s="436"/>
      <c r="U160" s="504"/>
      <c r="V160" s="504"/>
      <c r="W160" s="504"/>
      <c r="X160" s="436"/>
      <c r="Y160" s="436"/>
      <c r="Z160" s="436"/>
      <c r="AA160" s="436"/>
      <c r="AB160" s="436"/>
      <c r="AC160" s="436"/>
      <c r="AD160" s="436"/>
    </row>
    <row r="161" spans="1:30" ht="32.450000000000003" customHeight="1" outlineLevel="1">
      <c r="A161" s="440"/>
      <c r="B161" s="453"/>
      <c r="C161" s="486"/>
      <c r="D161" s="479"/>
      <c r="E161" s="440"/>
      <c r="F161" s="440"/>
      <c r="G161" s="490"/>
      <c r="H161" s="490"/>
      <c r="I161" s="494"/>
      <c r="J161" s="440"/>
      <c r="K161" s="490"/>
      <c r="L161" s="490"/>
      <c r="M161" s="490"/>
      <c r="N161" s="490"/>
      <c r="O161" s="78"/>
      <c r="P161" s="465" t="s">
        <v>222</v>
      </c>
      <c r="Q161" s="437"/>
      <c r="R161" s="436"/>
      <c r="S161" s="436"/>
      <c r="T161" s="436"/>
      <c r="U161" s="504"/>
      <c r="V161" s="504"/>
      <c r="W161" s="504"/>
      <c r="X161" s="436"/>
      <c r="Y161" s="436"/>
      <c r="Z161" s="436"/>
      <c r="AA161" s="436"/>
      <c r="AB161" s="436"/>
      <c r="AC161" s="436"/>
      <c r="AD161" s="436"/>
    </row>
    <row r="162" spans="1:30" ht="32.450000000000003" customHeight="1" outlineLevel="1">
      <c r="A162" s="485">
        <v>55</v>
      </c>
      <c r="B162" s="453">
        <f t="shared" si="9"/>
        <v>55</v>
      </c>
      <c r="C162" s="486" t="str">
        <f t="shared" si="8"/>
        <v>IVF055</v>
      </c>
      <c r="D162" s="434" t="s">
        <v>62</v>
      </c>
      <c r="E162" s="489">
        <v>2.15</v>
      </c>
      <c r="F162" s="487" t="s">
        <v>63</v>
      </c>
      <c r="G162" s="439">
        <v>116500</v>
      </c>
      <c r="H162" s="488">
        <f>ROUND(E162*G162,0)</f>
        <v>250475</v>
      </c>
      <c r="I162" s="494">
        <v>0.10299999999999999</v>
      </c>
      <c r="J162" s="485" t="str">
        <f>F162</f>
        <v>MT</v>
      </c>
      <c r="K162" s="488">
        <f>G162</f>
        <v>116500</v>
      </c>
      <c r="L162" s="488">
        <f>ROUND(I162*K162,0)</f>
        <v>12000</v>
      </c>
      <c r="M162" s="490">
        <f>IF(L162&gt;H162,L162-H162,0)</f>
        <v>0</v>
      </c>
      <c r="N162" s="488">
        <f>IF(H162&gt;L162,H162-L162,0)</f>
        <v>238475</v>
      </c>
      <c r="O162" s="78" t="s">
        <v>607</v>
      </c>
      <c r="P162" s="465" t="s">
        <v>222</v>
      </c>
      <c r="Q162" s="437"/>
      <c r="R162" s="436"/>
      <c r="S162" s="436"/>
      <c r="T162" s="436"/>
      <c r="U162" s="504"/>
      <c r="V162" s="504"/>
      <c r="W162" s="504"/>
      <c r="X162" s="436"/>
      <c r="Y162" s="436"/>
      <c r="Z162" s="436"/>
      <c r="AA162" s="436"/>
      <c r="AB162" s="436"/>
      <c r="AC162" s="436"/>
      <c r="AD162" s="436"/>
    </row>
    <row r="163" spans="1:30" ht="32.450000000000003" customHeight="1" outlineLevel="1">
      <c r="A163" s="440"/>
      <c r="B163" s="453" t="str">
        <f t="shared" si="9"/>
        <v/>
      </c>
      <c r="C163" s="486"/>
      <c r="D163" s="479" t="s">
        <v>617</v>
      </c>
      <c r="E163" s="440"/>
      <c r="F163" s="440"/>
      <c r="G163" s="490"/>
      <c r="H163" s="490"/>
      <c r="I163" s="494"/>
      <c r="J163" s="440"/>
      <c r="K163" s="490"/>
      <c r="L163" s="490"/>
      <c r="M163" s="490"/>
      <c r="N163" s="490"/>
      <c r="O163" s="78"/>
      <c r="P163" s="465" t="s">
        <v>222</v>
      </c>
      <c r="Q163" s="437"/>
      <c r="R163" s="436"/>
      <c r="S163" s="436"/>
      <c r="T163" s="436"/>
      <c r="U163" s="504"/>
      <c r="V163" s="504"/>
      <c r="W163" s="504"/>
      <c r="X163" s="436"/>
      <c r="Y163" s="436"/>
      <c r="Z163" s="436"/>
      <c r="AA163" s="436"/>
      <c r="AB163" s="436"/>
      <c r="AC163" s="436"/>
      <c r="AD163" s="436"/>
    </row>
    <row r="164" spans="1:30" ht="32.450000000000003" customHeight="1" outlineLevel="1">
      <c r="A164" s="440"/>
      <c r="B164" s="453"/>
      <c r="C164" s="486"/>
      <c r="D164" s="479"/>
      <c r="E164" s="440"/>
      <c r="F164" s="440"/>
      <c r="G164" s="490"/>
      <c r="H164" s="490"/>
      <c r="I164" s="494"/>
      <c r="J164" s="440"/>
      <c r="K164" s="490"/>
      <c r="L164" s="490"/>
      <c r="M164" s="490"/>
      <c r="N164" s="490"/>
      <c r="O164" s="78"/>
      <c r="P164" s="465" t="s">
        <v>222</v>
      </c>
      <c r="Q164" s="437"/>
      <c r="R164" s="436"/>
      <c r="S164" s="436"/>
      <c r="T164" s="436"/>
      <c r="U164" s="504"/>
      <c r="V164" s="504"/>
      <c r="W164" s="504"/>
      <c r="X164" s="436"/>
      <c r="Y164" s="436"/>
      <c r="Z164" s="436"/>
      <c r="AA164" s="436"/>
      <c r="AB164" s="436"/>
      <c r="AC164" s="436"/>
      <c r="AD164" s="436"/>
    </row>
    <row r="165" spans="1:30" ht="32.450000000000003" customHeight="1" outlineLevel="1">
      <c r="A165" s="485">
        <v>56</v>
      </c>
      <c r="B165" s="453">
        <f t="shared" si="9"/>
        <v>56</v>
      </c>
      <c r="C165" s="486" t="str">
        <f t="shared" si="8"/>
        <v>IVF056</v>
      </c>
      <c r="D165" s="434" t="s">
        <v>64</v>
      </c>
      <c r="E165" s="485">
        <v>45</v>
      </c>
      <c r="F165" s="487" t="s">
        <v>4</v>
      </c>
      <c r="G165" s="439">
        <v>1077</v>
      </c>
      <c r="H165" s="488">
        <f>ROUND(E165*G165,0)</f>
        <v>48465</v>
      </c>
      <c r="I165" s="494">
        <v>11.04</v>
      </c>
      <c r="J165" s="485" t="str">
        <f>F165</f>
        <v>Sqm</v>
      </c>
      <c r="K165" s="488">
        <f>G165</f>
        <v>1077</v>
      </c>
      <c r="L165" s="488">
        <f>ROUND(I165*K165,0)</f>
        <v>11890</v>
      </c>
      <c r="M165" s="490">
        <f>IF(L165&gt;H165,L165-H165,0)</f>
        <v>0</v>
      </c>
      <c r="N165" s="488">
        <f>IF(H165&gt;L165,H165-L165,0)</f>
        <v>36575</v>
      </c>
      <c r="O165" s="78" t="s">
        <v>607</v>
      </c>
      <c r="P165" s="465" t="s">
        <v>222</v>
      </c>
      <c r="Q165" s="437"/>
      <c r="R165" s="436"/>
      <c r="S165" s="436"/>
      <c r="T165" s="436"/>
      <c r="U165" s="504"/>
      <c r="V165" s="504"/>
      <c r="W165" s="504"/>
      <c r="X165" s="436"/>
      <c r="Y165" s="436"/>
      <c r="Z165" s="436"/>
      <c r="AA165" s="436"/>
      <c r="AB165" s="436"/>
      <c r="AC165" s="436"/>
      <c r="AD165" s="436"/>
    </row>
    <row r="166" spans="1:30" ht="32.450000000000003" customHeight="1" outlineLevel="1">
      <c r="A166" s="440"/>
      <c r="B166" s="453" t="str">
        <f t="shared" si="9"/>
        <v/>
      </c>
      <c r="C166" s="486"/>
      <c r="D166" s="479" t="s">
        <v>662</v>
      </c>
      <c r="E166" s="440"/>
      <c r="F166" s="440"/>
      <c r="G166" s="490"/>
      <c r="H166" s="490"/>
      <c r="I166" s="494"/>
      <c r="J166" s="440"/>
      <c r="K166" s="490"/>
      <c r="L166" s="490"/>
      <c r="M166" s="490"/>
      <c r="N166" s="490"/>
      <c r="O166" s="78"/>
      <c r="P166" s="465" t="s">
        <v>222</v>
      </c>
      <c r="Q166" s="437"/>
      <c r="R166" s="436"/>
      <c r="S166" s="436"/>
      <c r="T166" s="436"/>
      <c r="U166" s="504"/>
      <c r="V166" s="504"/>
      <c r="W166" s="504"/>
      <c r="X166" s="436"/>
      <c r="Y166" s="436"/>
      <c r="Z166" s="436"/>
      <c r="AA166" s="436"/>
      <c r="AB166" s="436"/>
      <c r="AC166" s="436"/>
      <c r="AD166" s="436"/>
    </row>
    <row r="167" spans="1:30" ht="32.450000000000003" customHeight="1" outlineLevel="1">
      <c r="A167" s="440"/>
      <c r="B167" s="453"/>
      <c r="C167" s="486"/>
      <c r="D167" s="479"/>
      <c r="E167" s="440"/>
      <c r="F167" s="440"/>
      <c r="G167" s="490"/>
      <c r="H167" s="490"/>
      <c r="I167" s="494"/>
      <c r="J167" s="440"/>
      <c r="K167" s="490"/>
      <c r="L167" s="490"/>
      <c r="M167" s="490"/>
      <c r="N167" s="490"/>
      <c r="O167" s="78"/>
      <c r="P167" s="465" t="s">
        <v>222</v>
      </c>
      <c r="Q167" s="437"/>
      <c r="R167" s="436"/>
      <c r="S167" s="436"/>
      <c r="T167" s="436"/>
      <c r="U167" s="504"/>
      <c r="V167" s="504"/>
      <c r="W167" s="504"/>
      <c r="X167" s="436"/>
      <c r="Y167" s="436"/>
      <c r="Z167" s="436"/>
      <c r="AA167" s="436"/>
      <c r="AB167" s="436"/>
      <c r="AC167" s="436"/>
      <c r="AD167" s="436"/>
    </row>
    <row r="168" spans="1:30" ht="32.450000000000003" customHeight="1" outlineLevel="1">
      <c r="A168" s="485">
        <v>57</v>
      </c>
      <c r="B168" s="453">
        <f t="shared" si="9"/>
        <v>57</v>
      </c>
      <c r="C168" s="486" t="str">
        <f t="shared" si="8"/>
        <v>IVF057</v>
      </c>
      <c r="D168" s="434" t="s">
        <v>65</v>
      </c>
      <c r="E168" s="485">
        <v>905</v>
      </c>
      <c r="F168" s="487" t="s">
        <v>4</v>
      </c>
      <c r="G168" s="439">
        <v>1041</v>
      </c>
      <c r="H168" s="488">
        <f>ROUND(E168*G168,0)</f>
        <v>942105</v>
      </c>
      <c r="I168" s="494">
        <f>536.11+11.04</f>
        <v>547.15</v>
      </c>
      <c r="J168" s="485" t="str">
        <f>F168</f>
        <v>Sqm</v>
      </c>
      <c r="K168" s="488">
        <f>G168</f>
        <v>1041</v>
      </c>
      <c r="L168" s="488">
        <f>ROUND(I168*K168,0)</f>
        <v>569583</v>
      </c>
      <c r="M168" s="490">
        <f>IF(L168&gt;H168,L168-H168,0)</f>
        <v>0</v>
      </c>
      <c r="N168" s="488">
        <f>IF(H168&gt;L168,H168-L168,0)</f>
        <v>372522</v>
      </c>
      <c r="O168" s="78" t="s">
        <v>607</v>
      </c>
      <c r="P168" s="465" t="s">
        <v>222</v>
      </c>
      <c r="Q168" s="437"/>
      <c r="R168" s="436"/>
      <c r="S168" s="436"/>
      <c r="T168" s="436"/>
      <c r="U168" s="504"/>
      <c r="V168" s="504"/>
      <c r="W168" s="504"/>
      <c r="X168" s="436"/>
      <c r="Y168" s="436"/>
      <c r="Z168" s="436"/>
      <c r="AA168" s="436"/>
      <c r="AB168" s="436"/>
      <c r="AC168" s="436"/>
      <c r="AD168" s="436"/>
    </row>
    <row r="169" spans="1:30" ht="32.450000000000003" customHeight="1" outlineLevel="1">
      <c r="A169" s="440"/>
      <c r="B169" s="453" t="str">
        <f t="shared" si="9"/>
        <v/>
      </c>
      <c r="C169" s="486"/>
      <c r="D169" s="479" t="s">
        <v>618</v>
      </c>
      <c r="E169" s="440"/>
      <c r="F169" s="440"/>
      <c r="G169" s="490"/>
      <c r="H169" s="490"/>
      <c r="I169" s="494"/>
      <c r="J169" s="440"/>
      <c r="K169" s="490"/>
      <c r="L169" s="490"/>
      <c r="M169" s="490"/>
      <c r="N169" s="490"/>
      <c r="O169" s="78"/>
      <c r="P169" s="465" t="s">
        <v>222</v>
      </c>
      <c r="Q169" s="437"/>
      <c r="R169" s="436"/>
      <c r="S169" s="436"/>
      <c r="T169" s="436"/>
      <c r="U169" s="504"/>
      <c r="V169" s="504"/>
      <c r="W169" s="504"/>
      <c r="X169" s="436"/>
      <c r="Y169" s="436"/>
      <c r="Z169" s="436"/>
      <c r="AA169" s="436"/>
      <c r="AB169" s="436"/>
      <c r="AC169" s="436"/>
      <c r="AD169" s="436"/>
    </row>
    <row r="170" spans="1:30" ht="32.450000000000003" customHeight="1" outlineLevel="1">
      <c r="A170" s="440"/>
      <c r="B170" s="453"/>
      <c r="C170" s="486"/>
      <c r="D170" s="479"/>
      <c r="E170" s="440"/>
      <c r="F170" s="440"/>
      <c r="G170" s="490"/>
      <c r="H170" s="490"/>
      <c r="I170" s="494"/>
      <c r="J170" s="440"/>
      <c r="K170" s="490"/>
      <c r="L170" s="490"/>
      <c r="M170" s="490"/>
      <c r="N170" s="490"/>
      <c r="O170" s="78"/>
      <c r="P170" s="465" t="s">
        <v>222</v>
      </c>
      <c r="Q170" s="437"/>
      <c r="R170" s="436"/>
      <c r="S170" s="436"/>
      <c r="T170" s="436"/>
      <c r="U170" s="504"/>
      <c r="V170" s="504"/>
      <c r="W170" s="504"/>
      <c r="X170" s="436"/>
      <c r="Y170" s="436"/>
      <c r="Z170" s="436"/>
      <c r="AA170" s="436"/>
      <c r="AB170" s="436"/>
      <c r="AC170" s="436"/>
      <c r="AD170" s="436"/>
    </row>
    <row r="171" spans="1:30" ht="32.450000000000003" customHeight="1" outlineLevel="1">
      <c r="A171" s="485">
        <v>58</v>
      </c>
      <c r="B171" s="453">
        <f t="shared" si="9"/>
        <v>58</v>
      </c>
      <c r="C171" s="486" t="str">
        <f t="shared" si="8"/>
        <v>IVF058</v>
      </c>
      <c r="D171" s="434" t="s">
        <v>703</v>
      </c>
      <c r="E171" s="505">
        <v>19.5</v>
      </c>
      <c r="F171" s="487" t="s">
        <v>4</v>
      </c>
      <c r="G171" s="439">
        <v>9055</v>
      </c>
      <c r="H171" s="488">
        <f>ROUND(E171*G171,0)</f>
        <v>176573</v>
      </c>
      <c r="I171" s="494">
        <v>16.829999999999998</v>
      </c>
      <c r="J171" s="485" t="str">
        <f>F171</f>
        <v>Sqm</v>
      </c>
      <c r="K171" s="488">
        <f>G171</f>
        <v>9055</v>
      </c>
      <c r="L171" s="488">
        <f>ROUND(I171*K171,0)</f>
        <v>152396</v>
      </c>
      <c r="M171" s="490">
        <f>IF(L171&gt;H171,L171-H171,0)</f>
        <v>0</v>
      </c>
      <c r="N171" s="488">
        <f>IF(H171&gt;L171,H171-L171,0)</f>
        <v>24177</v>
      </c>
      <c r="O171" s="78" t="s">
        <v>607</v>
      </c>
      <c r="P171" s="465" t="s">
        <v>222</v>
      </c>
      <c r="Q171" s="437"/>
      <c r="R171" s="436"/>
      <c r="S171" s="436"/>
      <c r="T171" s="436"/>
      <c r="U171" s="504"/>
      <c r="V171" s="504"/>
      <c r="W171" s="504"/>
      <c r="X171" s="436"/>
      <c r="Y171" s="436"/>
      <c r="Z171" s="436"/>
      <c r="AA171" s="436"/>
      <c r="AB171" s="436"/>
      <c r="AC171" s="436"/>
      <c r="AD171" s="436"/>
    </row>
    <row r="172" spans="1:30" ht="32.450000000000003" customHeight="1" outlineLevel="1">
      <c r="A172" s="440"/>
      <c r="B172" s="453" t="str">
        <f t="shared" si="9"/>
        <v/>
      </c>
      <c r="C172" s="486"/>
      <c r="D172" s="479" t="s">
        <v>662</v>
      </c>
      <c r="E172" s="440"/>
      <c r="F172" s="440"/>
      <c r="G172" s="490"/>
      <c r="H172" s="490"/>
      <c r="I172" s="494"/>
      <c r="J172" s="440"/>
      <c r="K172" s="490"/>
      <c r="L172" s="490"/>
      <c r="M172" s="490"/>
      <c r="N172" s="490"/>
      <c r="O172" s="78"/>
      <c r="P172" s="465" t="s">
        <v>222</v>
      </c>
      <c r="Q172" s="437"/>
      <c r="R172" s="436"/>
      <c r="S172" s="436"/>
      <c r="T172" s="436"/>
      <c r="U172" s="504"/>
      <c r="V172" s="504"/>
      <c r="W172" s="504"/>
      <c r="X172" s="436"/>
      <c r="Y172" s="436"/>
      <c r="Z172" s="436"/>
      <c r="AA172" s="436"/>
      <c r="AB172" s="436"/>
      <c r="AC172" s="436"/>
      <c r="AD172" s="436"/>
    </row>
    <row r="173" spans="1:30" ht="32.450000000000003" customHeight="1" outlineLevel="1">
      <c r="A173" s="440"/>
      <c r="B173" s="453"/>
      <c r="C173" s="486"/>
      <c r="D173" s="479"/>
      <c r="E173" s="440"/>
      <c r="F173" s="440"/>
      <c r="G173" s="490"/>
      <c r="H173" s="490"/>
      <c r="I173" s="494"/>
      <c r="J173" s="440"/>
      <c r="K173" s="490"/>
      <c r="L173" s="490"/>
      <c r="M173" s="490"/>
      <c r="N173" s="490"/>
      <c r="O173" s="78"/>
      <c r="P173" s="465" t="s">
        <v>222</v>
      </c>
      <c r="Q173" s="437"/>
      <c r="R173" s="436"/>
      <c r="S173" s="436"/>
      <c r="T173" s="436"/>
      <c r="U173" s="504"/>
      <c r="V173" s="504"/>
      <c r="W173" s="504"/>
      <c r="X173" s="436"/>
      <c r="Y173" s="436"/>
      <c r="Z173" s="436"/>
      <c r="AA173" s="436"/>
      <c r="AB173" s="436"/>
      <c r="AC173" s="436"/>
      <c r="AD173" s="436"/>
    </row>
    <row r="174" spans="1:30" ht="32.450000000000003" customHeight="1" outlineLevel="1">
      <c r="A174" s="485">
        <v>59</v>
      </c>
      <c r="B174" s="453">
        <f t="shared" si="9"/>
        <v>59</v>
      </c>
      <c r="C174" s="486" t="str">
        <f t="shared" si="8"/>
        <v>IVF059</v>
      </c>
      <c r="D174" s="434" t="s">
        <v>66</v>
      </c>
      <c r="E174" s="485">
        <v>25</v>
      </c>
      <c r="F174" s="487" t="s">
        <v>2</v>
      </c>
      <c r="G174" s="439">
        <v>4700</v>
      </c>
      <c r="H174" s="488">
        <f>ROUND(E174*G174,0)</f>
        <v>117500</v>
      </c>
      <c r="I174" s="494">
        <v>0</v>
      </c>
      <c r="J174" s="485" t="str">
        <f>F174</f>
        <v>Cum</v>
      </c>
      <c r="K174" s="488">
        <f>G174</f>
        <v>4700</v>
      </c>
      <c r="L174" s="488">
        <f>ROUND(I174*K174,0)</f>
        <v>0</v>
      </c>
      <c r="M174" s="490">
        <f>IF(L174&gt;H174,L174-H174,0)</f>
        <v>0</v>
      </c>
      <c r="N174" s="488">
        <f>IF(H174&gt;L174,H174-L174,0)</f>
        <v>117500</v>
      </c>
      <c r="O174" s="78" t="s">
        <v>607</v>
      </c>
      <c r="P174" s="465" t="s">
        <v>222</v>
      </c>
      <c r="Q174" s="437"/>
      <c r="R174" s="436"/>
      <c r="S174" s="436"/>
      <c r="T174" s="436"/>
      <c r="U174" s="504"/>
      <c r="V174" s="504"/>
      <c r="W174" s="504"/>
      <c r="X174" s="436"/>
      <c r="Y174" s="436"/>
      <c r="Z174" s="436"/>
      <c r="AA174" s="436"/>
      <c r="AB174" s="436"/>
      <c r="AC174" s="436"/>
      <c r="AD174" s="436"/>
    </row>
    <row r="175" spans="1:30" ht="32.450000000000003" customHeight="1" outlineLevel="1">
      <c r="A175" s="440"/>
      <c r="B175" s="453" t="str">
        <f t="shared" si="9"/>
        <v/>
      </c>
      <c r="C175" s="486"/>
      <c r="D175" s="434"/>
      <c r="E175" s="440"/>
      <c r="F175" s="440"/>
      <c r="G175" s="490"/>
      <c r="H175" s="490"/>
      <c r="I175" s="494"/>
      <c r="J175" s="440"/>
      <c r="K175" s="490"/>
      <c r="L175" s="490"/>
      <c r="M175" s="490"/>
      <c r="N175" s="490"/>
      <c r="O175" s="78"/>
      <c r="P175" s="465" t="s">
        <v>222</v>
      </c>
      <c r="Q175" s="437"/>
      <c r="R175" s="436"/>
      <c r="S175" s="436"/>
      <c r="T175" s="436"/>
      <c r="U175" s="504"/>
      <c r="V175" s="504"/>
      <c r="W175" s="504"/>
      <c r="X175" s="436"/>
      <c r="Y175" s="436"/>
      <c r="Z175" s="436"/>
      <c r="AA175" s="436"/>
      <c r="AB175" s="436"/>
      <c r="AC175" s="436"/>
      <c r="AD175" s="436"/>
    </row>
    <row r="176" spans="1:30" ht="32.450000000000003" customHeight="1" outlineLevel="1">
      <c r="A176" s="485">
        <v>60</v>
      </c>
      <c r="B176" s="453">
        <f t="shared" si="9"/>
        <v>60</v>
      </c>
      <c r="C176" s="486" t="str">
        <f t="shared" si="8"/>
        <v>IVF060</v>
      </c>
      <c r="D176" s="434" t="s">
        <v>575</v>
      </c>
      <c r="E176" s="485">
        <v>5</v>
      </c>
      <c r="F176" s="487" t="s">
        <v>4</v>
      </c>
      <c r="G176" s="439">
        <v>13713</v>
      </c>
      <c r="H176" s="488">
        <f>ROUND(E176*G176,0)</f>
        <v>68565</v>
      </c>
      <c r="I176" s="494">
        <v>0</v>
      </c>
      <c r="J176" s="485" t="str">
        <f>F176</f>
        <v>Sqm</v>
      </c>
      <c r="K176" s="488">
        <f>G176</f>
        <v>13713</v>
      </c>
      <c r="L176" s="488">
        <f>ROUND(I176*K176,0)</f>
        <v>0</v>
      </c>
      <c r="M176" s="490">
        <f>IF(L176&gt;H176,L176-H176,0)</f>
        <v>0</v>
      </c>
      <c r="N176" s="488">
        <f>IF(H176&gt;L176,H176-L176,0)</f>
        <v>68565</v>
      </c>
      <c r="O176" s="78" t="s">
        <v>814</v>
      </c>
      <c r="P176" s="465" t="s">
        <v>222</v>
      </c>
      <c r="Q176" s="437"/>
      <c r="R176" s="436"/>
      <c r="S176" s="436"/>
      <c r="T176" s="436"/>
      <c r="U176" s="504"/>
      <c r="V176" s="504"/>
      <c r="W176" s="504"/>
      <c r="X176" s="436"/>
      <c r="Y176" s="436"/>
      <c r="Z176" s="436"/>
      <c r="AA176" s="436"/>
      <c r="AB176" s="436"/>
      <c r="AC176" s="436"/>
      <c r="AD176" s="436"/>
    </row>
    <row r="177" spans="1:30" ht="32.450000000000003" customHeight="1" outlineLevel="1">
      <c r="A177" s="440"/>
      <c r="B177" s="453" t="str">
        <f t="shared" si="9"/>
        <v/>
      </c>
      <c r="C177" s="486"/>
      <c r="D177" s="434"/>
      <c r="E177" s="440"/>
      <c r="F177" s="440"/>
      <c r="G177" s="490"/>
      <c r="H177" s="490"/>
      <c r="I177" s="494"/>
      <c r="J177" s="440"/>
      <c r="K177" s="490"/>
      <c r="L177" s="490"/>
      <c r="M177" s="490"/>
      <c r="N177" s="490"/>
      <c r="O177" s="78"/>
      <c r="P177" s="465" t="s">
        <v>222</v>
      </c>
      <c r="Q177" s="437"/>
      <c r="R177" s="436"/>
      <c r="S177" s="436"/>
      <c r="T177" s="436"/>
      <c r="U177" s="504"/>
      <c r="V177" s="504"/>
      <c r="W177" s="504"/>
      <c r="X177" s="436"/>
      <c r="Y177" s="436"/>
      <c r="Z177" s="436"/>
      <c r="AA177" s="436"/>
      <c r="AB177" s="436"/>
      <c r="AC177" s="436"/>
      <c r="AD177" s="436"/>
    </row>
    <row r="178" spans="1:30" ht="32.450000000000003" customHeight="1" outlineLevel="1">
      <c r="A178" s="485">
        <v>61</v>
      </c>
      <c r="B178" s="453">
        <f t="shared" si="9"/>
        <v>61</v>
      </c>
      <c r="C178" s="486" t="str">
        <f t="shared" si="8"/>
        <v>IVF061</v>
      </c>
      <c r="D178" s="434" t="s">
        <v>179</v>
      </c>
      <c r="E178" s="485">
        <v>15</v>
      </c>
      <c r="F178" s="487" t="s">
        <v>4</v>
      </c>
      <c r="G178" s="439">
        <v>9517</v>
      </c>
      <c r="H178" s="488">
        <f>ROUND(E178*G178,0)</f>
        <v>142755</v>
      </c>
      <c r="I178" s="494">
        <v>7.88</v>
      </c>
      <c r="J178" s="485" t="str">
        <f>F178</f>
        <v>Sqm</v>
      </c>
      <c r="K178" s="488">
        <f>G178</f>
        <v>9517</v>
      </c>
      <c r="L178" s="488">
        <f>ROUND(I178*K178,0)</f>
        <v>74994</v>
      </c>
      <c r="M178" s="490">
        <f>IF(L178&gt;H178,L178-H178,0)</f>
        <v>0</v>
      </c>
      <c r="N178" s="488">
        <f>IF(H178&gt;L178,H178-L178,0)</f>
        <v>67761</v>
      </c>
      <c r="O178" s="78" t="s">
        <v>693</v>
      </c>
      <c r="P178" s="465" t="s">
        <v>222</v>
      </c>
      <c r="Q178" s="437"/>
      <c r="R178" s="436"/>
      <c r="S178" s="436"/>
      <c r="T178" s="436"/>
      <c r="U178" s="504"/>
      <c r="V178" s="504"/>
      <c r="W178" s="504"/>
      <c r="X178" s="436"/>
      <c r="Y178" s="436"/>
      <c r="Z178" s="436"/>
      <c r="AA178" s="436"/>
      <c r="AB178" s="436"/>
      <c r="AC178" s="436"/>
      <c r="AD178" s="436"/>
    </row>
    <row r="179" spans="1:30" ht="32.450000000000003" customHeight="1" outlineLevel="1">
      <c r="A179" s="440"/>
      <c r="B179" s="453" t="str">
        <f t="shared" si="9"/>
        <v/>
      </c>
      <c r="C179" s="486"/>
      <c r="D179" s="479" t="s">
        <v>677</v>
      </c>
      <c r="E179" s="440"/>
      <c r="F179" s="440"/>
      <c r="G179" s="490"/>
      <c r="H179" s="490"/>
      <c r="I179" s="494"/>
      <c r="J179" s="440"/>
      <c r="K179" s="490"/>
      <c r="L179" s="490"/>
      <c r="M179" s="490"/>
      <c r="N179" s="490"/>
      <c r="O179" s="78"/>
      <c r="P179" s="465" t="s">
        <v>222</v>
      </c>
      <c r="Q179" s="437"/>
      <c r="R179" s="436"/>
      <c r="S179" s="436"/>
      <c r="T179" s="436"/>
      <c r="U179" s="504"/>
      <c r="V179" s="504"/>
      <c r="W179" s="504"/>
      <c r="X179" s="436"/>
      <c r="Y179" s="436"/>
      <c r="Z179" s="436"/>
      <c r="AA179" s="436"/>
      <c r="AB179" s="436"/>
      <c r="AC179" s="436"/>
      <c r="AD179" s="436"/>
    </row>
    <row r="180" spans="1:30" ht="32.450000000000003" customHeight="1" outlineLevel="1">
      <c r="A180" s="440"/>
      <c r="B180" s="453"/>
      <c r="C180" s="486"/>
      <c r="D180" s="479"/>
      <c r="E180" s="440"/>
      <c r="F180" s="440"/>
      <c r="G180" s="490"/>
      <c r="H180" s="490"/>
      <c r="I180" s="494"/>
      <c r="J180" s="440"/>
      <c r="K180" s="490"/>
      <c r="L180" s="490"/>
      <c r="M180" s="490"/>
      <c r="N180" s="490"/>
      <c r="O180" s="78"/>
      <c r="P180" s="465" t="s">
        <v>222</v>
      </c>
      <c r="Q180" s="437"/>
      <c r="R180" s="436"/>
      <c r="S180" s="436"/>
      <c r="T180" s="436"/>
      <c r="U180" s="504"/>
      <c r="V180" s="504"/>
      <c r="W180" s="504"/>
      <c r="X180" s="436"/>
      <c r="Y180" s="436"/>
      <c r="Z180" s="436"/>
      <c r="AA180" s="436"/>
      <c r="AB180" s="436"/>
      <c r="AC180" s="436"/>
      <c r="AD180" s="436"/>
    </row>
    <row r="181" spans="1:30" ht="32.450000000000003" customHeight="1" outlineLevel="1">
      <c r="A181" s="485">
        <v>62</v>
      </c>
      <c r="B181" s="453">
        <f t="shared" si="9"/>
        <v>62</v>
      </c>
      <c r="C181" s="486" t="str">
        <f t="shared" si="8"/>
        <v>IVF062</v>
      </c>
      <c r="D181" s="434" t="s">
        <v>558</v>
      </c>
      <c r="E181" s="485">
        <v>5</v>
      </c>
      <c r="F181" s="487" t="s">
        <v>4</v>
      </c>
      <c r="G181" s="439">
        <v>8564</v>
      </c>
      <c r="H181" s="488">
        <f>ROUND(E181*G181,0)</f>
        <v>42820</v>
      </c>
      <c r="I181" s="494">
        <v>1.53</v>
      </c>
      <c r="J181" s="485" t="str">
        <f>F181</f>
        <v>Sqm</v>
      </c>
      <c r="K181" s="488">
        <f>G181</f>
        <v>8564</v>
      </c>
      <c r="L181" s="488">
        <f>ROUND(I181*K181,0)</f>
        <v>13103</v>
      </c>
      <c r="M181" s="490">
        <f>IF(L181&gt;H181,L181-H181,0)</f>
        <v>0</v>
      </c>
      <c r="N181" s="488">
        <f>IF(H181&gt;L181,H181-L181,0)</f>
        <v>29717</v>
      </c>
      <c r="O181" s="78" t="s">
        <v>694</v>
      </c>
      <c r="P181" s="465" t="s">
        <v>222</v>
      </c>
      <c r="Q181" s="437"/>
      <c r="R181" s="436"/>
      <c r="S181" s="436"/>
      <c r="T181" s="436"/>
      <c r="U181" s="504"/>
      <c r="V181" s="504"/>
      <c r="W181" s="504"/>
      <c r="X181" s="436"/>
      <c r="Y181" s="436"/>
      <c r="Z181" s="436"/>
      <c r="AA181" s="436"/>
      <c r="AB181" s="436"/>
      <c r="AC181" s="436"/>
      <c r="AD181" s="436"/>
    </row>
    <row r="182" spans="1:30" ht="32.450000000000003" customHeight="1" outlineLevel="1">
      <c r="A182" s="440"/>
      <c r="B182" s="453" t="str">
        <f t="shared" si="9"/>
        <v/>
      </c>
      <c r="C182" s="486"/>
      <c r="D182" s="479" t="s">
        <v>678</v>
      </c>
      <c r="E182" s="440"/>
      <c r="F182" s="440"/>
      <c r="G182" s="490"/>
      <c r="H182" s="490"/>
      <c r="I182" s="494"/>
      <c r="J182" s="440"/>
      <c r="K182" s="490"/>
      <c r="L182" s="490"/>
      <c r="M182" s="490"/>
      <c r="N182" s="490"/>
      <c r="O182" s="78"/>
      <c r="P182" s="465" t="s">
        <v>222</v>
      </c>
      <c r="Q182" s="437"/>
      <c r="R182" s="436"/>
      <c r="S182" s="436"/>
      <c r="T182" s="436"/>
      <c r="U182" s="504"/>
      <c r="V182" s="504"/>
      <c r="W182" s="504"/>
      <c r="X182" s="436"/>
      <c r="Y182" s="436"/>
      <c r="Z182" s="436"/>
      <c r="AA182" s="436"/>
      <c r="AB182" s="436"/>
      <c r="AC182" s="436"/>
      <c r="AD182" s="436"/>
    </row>
    <row r="183" spans="1:30" ht="32.450000000000003" customHeight="1" outlineLevel="1">
      <c r="A183" s="440"/>
      <c r="B183" s="453"/>
      <c r="C183" s="486"/>
      <c r="D183" s="479"/>
      <c r="E183" s="440"/>
      <c r="F183" s="440"/>
      <c r="G183" s="490"/>
      <c r="H183" s="490"/>
      <c r="I183" s="494"/>
      <c r="J183" s="440"/>
      <c r="K183" s="490"/>
      <c r="L183" s="490"/>
      <c r="M183" s="490"/>
      <c r="N183" s="490"/>
      <c r="O183" s="78"/>
      <c r="P183" s="465" t="s">
        <v>222</v>
      </c>
      <c r="Q183" s="437"/>
      <c r="R183" s="436"/>
      <c r="S183" s="436"/>
      <c r="T183" s="436"/>
      <c r="U183" s="504"/>
      <c r="V183" s="504"/>
      <c r="W183" s="504"/>
      <c r="X183" s="436"/>
      <c r="Y183" s="436"/>
      <c r="Z183" s="436"/>
      <c r="AA183" s="436"/>
      <c r="AB183" s="436"/>
      <c r="AC183" s="436"/>
      <c r="AD183" s="436"/>
    </row>
    <row r="184" spans="1:30" ht="32.450000000000003" customHeight="1" outlineLevel="1">
      <c r="A184" s="485">
        <v>63</v>
      </c>
      <c r="B184" s="453">
        <f t="shared" si="9"/>
        <v>63</v>
      </c>
      <c r="C184" s="486" t="str">
        <f t="shared" si="8"/>
        <v>IVF063</v>
      </c>
      <c r="D184" s="434" t="s">
        <v>67</v>
      </c>
      <c r="E184" s="485">
        <v>30</v>
      </c>
      <c r="F184" s="487" t="s">
        <v>4</v>
      </c>
      <c r="G184" s="439">
        <v>5593</v>
      </c>
      <c r="H184" s="488">
        <f>ROUND(E184*G184,0)</f>
        <v>167790</v>
      </c>
      <c r="I184" s="494">
        <v>0</v>
      </c>
      <c r="J184" s="485" t="str">
        <f>F184</f>
        <v>Sqm</v>
      </c>
      <c r="K184" s="488">
        <f>G184</f>
        <v>5593</v>
      </c>
      <c r="L184" s="488">
        <f>ROUND(I184*K184,0)</f>
        <v>0</v>
      </c>
      <c r="M184" s="490">
        <f>IF(L184&gt;H184,L184-H184,0)</f>
        <v>0</v>
      </c>
      <c r="N184" s="488">
        <f>IF(H184&gt;L184,H184-L184,0)</f>
        <v>167790</v>
      </c>
      <c r="O184" s="78" t="s">
        <v>814</v>
      </c>
      <c r="P184" s="465" t="s">
        <v>222</v>
      </c>
      <c r="Q184" s="437"/>
      <c r="R184" s="436"/>
      <c r="S184" s="436"/>
      <c r="T184" s="436"/>
      <c r="U184" s="504"/>
      <c r="V184" s="504"/>
      <c r="W184" s="504"/>
      <c r="X184" s="436"/>
      <c r="Y184" s="436"/>
      <c r="Z184" s="436"/>
      <c r="AA184" s="436"/>
      <c r="AB184" s="436"/>
      <c r="AC184" s="436"/>
      <c r="AD184" s="436"/>
    </row>
    <row r="185" spans="1:30" ht="32.450000000000003" customHeight="1" outlineLevel="1">
      <c r="A185" s="440"/>
      <c r="B185" s="453" t="str">
        <f t="shared" si="9"/>
        <v/>
      </c>
      <c r="C185" s="486"/>
      <c r="D185" s="434"/>
      <c r="E185" s="440"/>
      <c r="F185" s="440"/>
      <c r="G185" s="490"/>
      <c r="H185" s="490"/>
      <c r="I185" s="494"/>
      <c r="J185" s="440"/>
      <c r="K185" s="490"/>
      <c r="L185" s="490"/>
      <c r="M185" s="490"/>
      <c r="N185" s="490"/>
      <c r="O185" s="78"/>
      <c r="P185" s="465" t="s">
        <v>222</v>
      </c>
      <c r="Q185" s="437"/>
      <c r="R185" s="436"/>
      <c r="S185" s="436"/>
      <c r="T185" s="436"/>
      <c r="U185" s="504"/>
      <c r="V185" s="504"/>
      <c r="W185" s="504"/>
      <c r="X185" s="436"/>
      <c r="Y185" s="436"/>
      <c r="Z185" s="436"/>
      <c r="AA185" s="436"/>
      <c r="AB185" s="436"/>
      <c r="AC185" s="436"/>
      <c r="AD185" s="436"/>
    </row>
    <row r="186" spans="1:30" ht="32.450000000000003" customHeight="1" outlineLevel="1">
      <c r="A186" s="485">
        <v>64</v>
      </c>
      <c r="B186" s="453">
        <f t="shared" si="9"/>
        <v>64</v>
      </c>
      <c r="C186" s="486" t="str">
        <f t="shared" si="8"/>
        <v>IVF064</v>
      </c>
      <c r="D186" s="434" t="s">
        <v>168</v>
      </c>
      <c r="E186" s="485">
        <v>12</v>
      </c>
      <c r="F186" s="487" t="s">
        <v>4</v>
      </c>
      <c r="G186" s="439">
        <v>6510</v>
      </c>
      <c r="H186" s="488">
        <f>ROUND(E186*G186,0)</f>
        <v>78120</v>
      </c>
      <c r="I186" s="494">
        <v>0</v>
      </c>
      <c r="J186" s="485" t="str">
        <f>F186</f>
        <v>Sqm</v>
      </c>
      <c r="K186" s="488">
        <f>G186</f>
        <v>6510</v>
      </c>
      <c r="L186" s="488">
        <f>ROUND(I186*K186,0)</f>
        <v>0</v>
      </c>
      <c r="M186" s="490">
        <f>IF(L186&gt;H186,L186-H186,0)</f>
        <v>0</v>
      </c>
      <c r="N186" s="488">
        <f>IF(H186&gt;L186,H186-L186,0)</f>
        <v>78120</v>
      </c>
      <c r="O186" s="78" t="s">
        <v>815</v>
      </c>
      <c r="P186" s="465" t="s">
        <v>222</v>
      </c>
      <c r="Q186" s="437"/>
      <c r="R186" s="436"/>
      <c r="S186" s="436"/>
      <c r="T186" s="436"/>
      <c r="U186" s="504"/>
      <c r="V186" s="504"/>
      <c r="W186" s="504"/>
      <c r="X186" s="436"/>
      <c r="Y186" s="436"/>
      <c r="Z186" s="436"/>
      <c r="AA186" s="436"/>
      <c r="AB186" s="436"/>
      <c r="AC186" s="436"/>
      <c r="AD186" s="436"/>
    </row>
    <row r="187" spans="1:30" ht="32.450000000000003" customHeight="1" outlineLevel="1">
      <c r="A187" s="440"/>
      <c r="B187" s="453" t="str">
        <f t="shared" si="9"/>
        <v/>
      </c>
      <c r="C187" s="486"/>
      <c r="D187" s="434"/>
      <c r="E187" s="440"/>
      <c r="F187" s="440"/>
      <c r="G187" s="490"/>
      <c r="H187" s="490"/>
      <c r="I187" s="494"/>
      <c r="J187" s="440"/>
      <c r="K187" s="490"/>
      <c r="L187" s="490"/>
      <c r="M187" s="490"/>
      <c r="N187" s="490"/>
      <c r="O187" s="78"/>
      <c r="P187" s="465" t="s">
        <v>222</v>
      </c>
      <c r="Q187" s="437"/>
      <c r="R187" s="436"/>
      <c r="S187" s="436"/>
      <c r="T187" s="436"/>
      <c r="U187" s="504"/>
      <c r="V187" s="504"/>
      <c r="W187" s="504"/>
      <c r="X187" s="436"/>
      <c r="Y187" s="436"/>
      <c r="Z187" s="436"/>
      <c r="AA187" s="436"/>
      <c r="AB187" s="436"/>
      <c r="AC187" s="436"/>
      <c r="AD187" s="436"/>
    </row>
    <row r="188" spans="1:30" ht="32.450000000000003" customHeight="1" outlineLevel="1">
      <c r="A188" s="485">
        <v>65</v>
      </c>
      <c r="B188" s="453">
        <f t="shared" si="9"/>
        <v>65</v>
      </c>
      <c r="C188" s="486" t="str">
        <f t="shared" si="8"/>
        <v>IVF065</v>
      </c>
      <c r="D188" s="434" t="s">
        <v>68</v>
      </c>
      <c r="E188" s="485">
        <v>225</v>
      </c>
      <c r="F188" s="487" t="s">
        <v>4</v>
      </c>
      <c r="G188" s="439">
        <v>1725</v>
      </c>
      <c r="H188" s="488">
        <f>ROUND(E188*G188,0)</f>
        <v>388125</v>
      </c>
      <c r="I188" s="494">
        <v>225</v>
      </c>
      <c r="J188" s="485" t="str">
        <f>F188</f>
        <v>Sqm</v>
      </c>
      <c r="K188" s="488">
        <f>G188</f>
        <v>1725</v>
      </c>
      <c r="L188" s="488">
        <f>ROUND(I188*K188,0)</f>
        <v>388125</v>
      </c>
      <c r="M188" s="490">
        <f>IF(L188&gt;H188,L188-H188,0)</f>
        <v>0</v>
      </c>
      <c r="N188" s="488">
        <f>IF(H188&gt;L188,H188-L188,0)</f>
        <v>0</v>
      </c>
      <c r="O188" s="605" t="s">
        <v>853</v>
      </c>
      <c r="P188" s="465" t="s">
        <v>222</v>
      </c>
      <c r="Q188" s="437"/>
      <c r="R188" s="436"/>
      <c r="S188" s="436"/>
      <c r="T188" s="436">
        <f>374.81-225</f>
        <v>149.81</v>
      </c>
      <c r="U188" s="504"/>
      <c r="V188" s="504"/>
      <c r="W188" s="504"/>
      <c r="X188" s="436"/>
      <c r="Y188" s="436"/>
      <c r="Z188" s="436"/>
      <c r="AA188" s="436"/>
      <c r="AB188" s="436"/>
      <c r="AC188" s="436"/>
      <c r="AD188" s="436"/>
    </row>
    <row r="189" spans="1:30" ht="32.450000000000003" customHeight="1" outlineLevel="1">
      <c r="A189" s="440"/>
      <c r="B189" s="453" t="str">
        <f t="shared" si="9"/>
        <v/>
      </c>
      <c r="C189" s="486"/>
      <c r="D189" s="496" t="s">
        <v>184</v>
      </c>
      <c r="E189" s="440"/>
      <c r="F189" s="440"/>
      <c r="G189" s="490"/>
      <c r="H189" s="490"/>
      <c r="I189" s="494">
        <v>149.81</v>
      </c>
      <c r="J189" s="440" t="s">
        <v>4</v>
      </c>
      <c r="K189" s="439">
        <v>1725</v>
      </c>
      <c r="L189" s="488">
        <f>ROUND(I189*K189,0)</f>
        <v>258422</v>
      </c>
      <c r="M189" s="490">
        <f>IF(L189&gt;H189,L189-H189,0)</f>
        <v>258422</v>
      </c>
      <c r="N189" s="488">
        <f>IF(H189&gt;L189,H189-L189,0)</f>
        <v>0</v>
      </c>
      <c r="O189" s="605"/>
      <c r="P189" s="465" t="s">
        <v>222</v>
      </c>
      <c r="Q189" s="437"/>
      <c r="R189" s="436"/>
      <c r="S189" s="436"/>
      <c r="T189" s="436"/>
      <c r="U189" s="504"/>
      <c r="V189" s="504"/>
      <c r="W189" s="504"/>
      <c r="X189" s="436"/>
      <c r="Y189" s="436"/>
      <c r="Z189" s="436"/>
      <c r="AA189" s="436"/>
      <c r="AB189" s="436"/>
      <c r="AC189" s="436"/>
      <c r="AD189" s="436"/>
    </row>
    <row r="190" spans="1:30" ht="32.450000000000003" customHeight="1" outlineLevel="1">
      <c r="A190" s="440"/>
      <c r="B190" s="453" t="str">
        <f t="shared" si="9"/>
        <v/>
      </c>
      <c r="C190" s="486"/>
      <c r="D190" s="479" t="s">
        <v>620</v>
      </c>
      <c r="E190" s="440"/>
      <c r="F190" s="440"/>
      <c r="G190" s="490"/>
      <c r="H190" s="490"/>
      <c r="I190" s="494"/>
      <c r="J190" s="440"/>
      <c r="K190" s="439"/>
      <c r="L190" s="488"/>
      <c r="M190" s="490"/>
      <c r="N190" s="488"/>
      <c r="O190" s="78"/>
      <c r="P190" s="465" t="s">
        <v>222</v>
      </c>
      <c r="Q190" s="437"/>
      <c r="R190" s="436"/>
      <c r="S190" s="436"/>
      <c r="T190" s="436"/>
      <c r="U190" s="504"/>
      <c r="V190" s="504"/>
      <c r="W190" s="504"/>
      <c r="X190" s="436"/>
      <c r="Y190" s="436"/>
      <c r="Z190" s="436"/>
      <c r="AA190" s="436"/>
      <c r="AB190" s="436"/>
      <c r="AC190" s="436"/>
      <c r="AD190" s="436"/>
    </row>
    <row r="191" spans="1:30" ht="32.450000000000003" customHeight="1" outlineLevel="1">
      <c r="A191" s="485">
        <v>66</v>
      </c>
      <c r="B191" s="453">
        <f t="shared" si="9"/>
        <v>66</v>
      </c>
      <c r="C191" s="486" t="str">
        <f t="shared" si="8"/>
        <v>IVF066</v>
      </c>
      <c r="D191" s="434" t="s">
        <v>69</v>
      </c>
      <c r="E191" s="485">
        <v>15</v>
      </c>
      <c r="F191" s="487" t="s">
        <v>4</v>
      </c>
      <c r="G191" s="439">
        <v>1525</v>
      </c>
      <c r="H191" s="488">
        <f>ROUND(E191*G191,0)</f>
        <v>22875</v>
      </c>
      <c r="I191" s="494">
        <v>14.62</v>
      </c>
      <c r="J191" s="485" t="str">
        <f>F191</f>
        <v>Sqm</v>
      </c>
      <c r="K191" s="488">
        <f>G191</f>
        <v>1525</v>
      </c>
      <c r="L191" s="488">
        <f>ROUND(I191*K191,0)</f>
        <v>22296</v>
      </c>
      <c r="M191" s="490">
        <f>IF(L191&gt;H191,L191-H191,0)</f>
        <v>0</v>
      </c>
      <c r="N191" s="488">
        <f>IF(H191&gt;L191,H191-L191,0)</f>
        <v>579</v>
      </c>
      <c r="O191" s="78" t="s">
        <v>607</v>
      </c>
      <c r="P191" s="465" t="s">
        <v>222</v>
      </c>
      <c r="Q191" s="437"/>
      <c r="R191" s="436"/>
      <c r="S191" s="436"/>
      <c r="T191" s="436"/>
      <c r="U191" s="504"/>
      <c r="V191" s="504"/>
      <c r="W191" s="504"/>
      <c r="X191" s="436"/>
      <c r="Y191" s="436"/>
      <c r="Z191" s="436"/>
      <c r="AA191" s="436"/>
      <c r="AB191" s="436"/>
      <c r="AC191" s="436"/>
      <c r="AD191" s="436"/>
    </row>
    <row r="192" spans="1:30" ht="32.450000000000003" customHeight="1" outlineLevel="1">
      <c r="A192" s="440"/>
      <c r="B192" s="453" t="str">
        <f t="shared" si="9"/>
        <v/>
      </c>
      <c r="C192" s="486"/>
      <c r="D192" s="506" t="s">
        <v>622</v>
      </c>
      <c r="E192" s="440"/>
      <c r="F192" s="440"/>
      <c r="G192" s="490"/>
      <c r="H192" s="490"/>
      <c r="I192" s="494"/>
      <c r="J192" s="440"/>
      <c r="K192" s="490"/>
      <c r="L192" s="490"/>
      <c r="M192" s="490"/>
      <c r="N192" s="490"/>
      <c r="O192" s="78"/>
      <c r="P192" s="465" t="s">
        <v>222</v>
      </c>
      <c r="Q192" s="437"/>
      <c r="R192" s="436"/>
      <c r="S192" s="436"/>
      <c r="T192" s="436"/>
      <c r="U192" s="504"/>
      <c r="V192" s="504"/>
      <c r="W192" s="504"/>
      <c r="X192" s="436"/>
      <c r="Y192" s="436"/>
      <c r="Z192" s="436"/>
      <c r="AA192" s="436"/>
      <c r="AB192" s="436"/>
      <c r="AC192" s="436"/>
      <c r="AD192" s="436"/>
    </row>
    <row r="193" spans="1:30" ht="32.450000000000003" customHeight="1" outlineLevel="1">
      <c r="A193" s="440"/>
      <c r="B193" s="453"/>
      <c r="C193" s="486"/>
      <c r="D193" s="506"/>
      <c r="E193" s="440"/>
      <c r="F193" s="440"/>
      <c r="G193" s="490"/>
      <c r="H193" s="490"/>
      <c r="I193" s="494"/>
      <c r="J193" s="440"/>
      <c r="K193" s="490"/>
      <c r="L193" s="490"/>
      <c r="M193" s="490"/>
      <c r="N193" s="490"/>
      <c r="O193" s="78"/>
      <c r="P193" s="465" t="s">
        <v>222</v>
      </c>
      <c r="Q193" s="437"/>
      <c r="R193" s="436"/>
      <c r="S193" s="436"/>
      <c r="T193" s="436"/>
      <c r="U193" s="504"/>
      <c r="V193" s="504"/>
      <c r="W193" s="504"/>
      <c r="X193" s="436"/>
      <c r="Y193" s="436"/>
      <c r="Z193" s="436"/>
      <c r="AA193" s="436"/>
      <c r="AB193" s="436"/>
      <c r="AC193" s="436"/>
      <c r="AD193" s="436"/>
    </row>
    <row r="194" spans="1:30" ht="32.450000000000003" customHeight="1" outlineLevel="1">
      <c r="A194" s="485">
        <v>67</v>
      </c>
      <c r="B194" s="453">
        <f t="shared" si="9"/>
        <v>67</v>
      </c>
      <c r="C194" s="486" t="str">
        <f t="shared" si="8"/>
        <v>IVF067</v>
      </c>
      <c r="D194" s="434" t="s">
        <v>70</v>
      </c>
      <c r="E194" s="485">
        <v>375</v>
      </c>
      <c r="F194" s="487" t="s">
        <v>4</v>
      </c>
      <c r="G194" s="439">
        <v>1636</v>
      </c>
      <c r="H194" s="488">
        <f>ROUND(E194*G194,0)</f>
        <v>613500</v>
      </c>
      <c r="I194" s="494">
        <v>316.08</v>
      </c>
      <c r="J194" s="485" t="str">
        <f>F194</f>
        <v>Sqm</v>
      </c>
      <c r="K194" s="488">
        <f>G194</f>
        <v>1636</v>
      </c>
      <c r="L194" s="488">
        <f>ROUND(I194*K194,0)</f>
        <v>517107</v>
      </c>
      <c r="M194" s="490">
        <f>IF(L194&gt;H194,L194-H194,0)</f>
        <v>0</v>
      </c>
      <c r="N194" s="488">
        <f>IF(H194&gt;L194,H194-L194,0)</f>
        <v>96393</v>
      </c>
      <c r="O194" s="78" t="s">
        <v>607</v>
      </c>
      <c r="P194" s="465" t="s">
        <v>222</v>
      </c>
      <c r="Q194" s="437"/>
      <c r="R194" s="436"/>
      <c r="S194" s="436"/>
      <c r="T194" s="436"/>
      <c r="U194" s="504"/>
      <c r="V194" s="504"/>
      <c r="W194" s="504"/>
      <c r="X194" s="436"/>
      <c r="Y194" s="436"/>
      <c r="Z194" s="436"/>
      <c r="AA194" s="436"/>
      <c r="AB194" s="436"/>
      <c r="AC194" s="436"/>
      <c r="AD194" s="436"/>
    </row>
    <row r="195" spans="1:30" ht="32.450000000000003" customHeight="1" outlineLevel="1">
      <c r="A195" s="440"/>
      <c r="B195" s="453" t="str">
        <f t="shared" si="9"/>
        <v/>
      </c>
      <c r="C195" s="486"/>
      <c r="D195" s="479" t="s">
        <v>665</v>
      </c>
      <c r="E195" s="440"/>
      <c r="F195" s="440"/>
      <c r="G195" s="490"/>
      <c r="H195" s="490"/>
      <c r="I195" s="494"/>
      <c r="J195" s="440"/>
      <c r="K195" s="490"/>
      <c r="L195" s="490"/>
      <c r="M195" s="490"/>
      <c r="N195" s="490"/>
      <c r="O195" s="78"/>
      <c r="P195" s="465" t="s">
        <v>222</v>
      </c>
      <c r="Q195" s="437"/>
      <c r="R195" s="436"/>
      <c r="S195" s="436"/>
      <c r="T195" s="436"/>
      <c r="U195" s="504"/>
      <c r="V195" s="504"/>
      <c r="W195" s="504"/>
      <c r="X195" s="436"/>
      <c r="Y195" s="436"/>
      <c r="Z195" s="436"/>
      <c r="AA195" s="436"/>
      <c r="AB195" s="436"/>
      <c r="AC195" s="436"/>
      <c r="AD195" s="436"/>
    </row>
    <row r="196" spans="1:30" ht="32.450000000000003" customHeight="1" outlineLevel="1">
      <c r="A196" s="440"/>
      <c r="B196" s="453"/>
      <c r="C196" s="486"/>
      <c r="D196" s="479"/>
      <c r="E196" s="440"/>
      <c r="F196" s="440"/>
      <c r="G196" s="490"/>
      <c r="H196" s="490"/>
      <c r="I196" s="494"/>
      <c r="J196" s="440"/>
      <c r="K196" s="490"/>
      <c r="L196" s="490"/>
      <c r="M196" s="490"/>
      <c r="N196" s="490"/>
      <c r="O196" s="78"/>
      <c r="P196" s="465" t="s">
        <v>222</v>
      </c>
      <c r="Q196" s="437"/>
      <c r="R196" s="436"/>
      <c r="S196" s="436"/>
      <c r="T196" s="436"/>
      <c r="U196" s="504"/>
      <c r="V196" s="504"/>
      <c r="W196" s="504"/>
      <c r="X196" s="436"/>
      <c r="Y196" s="436"/>
      <c r="Z196" s="436"/>
      <c r="AA196" s="436"/>
      <c r="AB196" s="436"/>
      <c r="AC196" s="436"/>
      <c r="AD196" s="436"/>
    </row>
    <row r="197" spans="1:30" ht="32.450000000000003" customHeight="1" outlineLevel="1">
      <c r="A197" s="485">
        <v>68</v>
      </c>
      <c r="B197" s="453">
        <f t="shared" si="9"/>
        <v>68</v>
      </c>
      <c r="C197" s="486" t="str">
        <f t="shared" si="8"/>
        <v>IVF068</v>
      </c>
      <c r="D197" s="434" t="s">
        <v>180</v>
      </c>
      <c r="E197" s="485">
        <v>40</v>
      </c>
      <c r="F197" s="487" t="s">
        <v>4</v>
      </c>
      <c r="G197" s="439">
        <v>1423</v>
      </c>
      <c r="H197" s="488">
        <f>ROUND(E197*G197,0)</f>
        <v>56920</v>
      </c>
      <c r="I197" s="494">
        <v>40</v>
      </c>
      <c r="J197" s="485" t="str">
        <f>F197</f>
        <v>Sqm</v>
      </c>
      <c r="K197" s="488">
        <f>G197</f>
        <v>1423</v>
      </c>
      <c r="L197" s="488">
        <f>ROUND(I197*K197,0)</f>
        <v>56920</v>
      </c>
      <c r="M197" s="490">
        <f>IF(L197&gt;H197,L197-H197,0)</f>
        <v>0</v>
      </c>
      <c r="N197" s="488">
        <f>IF(H197&gt;L197,H197-L197,0)</f>
        <v>0</v>
      </c>
      <c r="O197" s="605" t="s">
        <v>876</v>
      </c>
      <c r="P197" s="465" t="s">
        <v>222</v>
      </c>
      <c r="Q197" s="437"/>
      <c r="R197" s="436"/>
      <c r="S197" s="436"/>
      <c r="T197" s="436"/>
      <c r="U197" s="504"/>
      <c r="V197" s="504"/>
      <c r="W197" s="504"/>
      <c r="X197" s="436"/>
      <c r="Y197" s="436"/>
      <c r="Z197" s="436"/>
      <c r="AA197" s="436"/>
      <c r="AB197" s="436"/>
      <c r="AC197" s="436"/>
      <c r="AD197" s="436"/>
    </row>
    <row r="198" spans="1:30" s="481" customFormat="1" ht="32.450000000000003" customHeight="1" outlineLevel="1">
      <c r="A198" s="440"/>
      <c r="B198" s="453" t="str">
        <f t="shared" si="9"/>
        <v/>
      </c>
      <c r="C198" s="486"/>
      <c r="D198" s="496" t="s">
        <v>184</v>
      </c>
      <c r="E198" s="440"/>
      <c r="F198" s="440"/>
      <c r="G198" s="490"/>
      <c r="H198" s="490"/>
      <c r="I198" s="494">
        <v>63.765999999999998</v>
      </c>
      <c r="J198" s="440" t="s">
        <v>4</v>
      </c>
      <c r="K198" s="439">
        <v>1423</v>
      </c>
      <c r="L198" s="488">
        <f>ROUND(I198*K198,0)</f>
        <v>90739</v>
      </c>
      <c r="M198" s="490">
        <f>IF(L198&gt;H198,L198-H198,0)</f>
        <v>90739</v>
      </c>
      <c r="N198" s="488">
        <f>IF(H198&gt;L198,H198-L198,0)</f>
        <v>0</v>
      </c>
      <c r="O198" s="605"/>
      <c r="P198" s="465" t="s">
        <v>222</v>
      </c>
      <c r="Q198" s="437"/>
      <c r="R198" s="436"/>
      <c r="S198" s="480"/>
      <c r="T198" s="480"/>
      <c r="U198" s="504"/>
      <c r="V198" s="504"/>
      <c r="W198" s="504"/>
      <c r="X198" s="480"/>
      <c r="Y198" s="480"/>
      <c r="Z198" s="480"/>
      <c r="AA198" s="480"/>
      <c r="AB198" s="480"/>
      <c r="AC198" s="480"/>
      <c r="AD198" s="480"/>
    </row>
    <row r="199" spans="1:30" s="481" customFormat="1" ht="32.450000000000003" customHeight="1" outlineLevel="1">
      <c r="A199" s="440"/>
      <c r="B199" s="453" t="str">
        <f t="shared" si="9"/>
        <v/>
      </c>
      <c r="C199" s="486"/>
      <c r="D199" s="506" t="s">
        <v>623</v>
      </c>
      <c r="E199" s="440"/>
      <c r="F199" s="440"/>
      <c r="G199" s="490"/>
      <c r="H199" s="490"/>
      <c r="I199" s="494"/>
      <c r="J199" s="440"/>
      <c r="K199" s="439"/>
      <c r="L199" s="488"/>
      <c r="M199" s="490"/>
      <c r="N199" s="488"/>
      <c r="O199" s="78"/>
      <c r="P199" s="465" t="s">
        <v>222</v>
      </c>
      <c r="Q199" s="437"/>
      <c r="R199" s="436"/>
      <c r="S199" s="480"/>
      <c r="T199" s="480"/>
      <c r="U199" s="504"/>
      <c r="V199" s="504"/>
      <c r="W199" s="504"/>
      <c r="X199" s="480"/>
      <c r="Y199" s="480"/>
      <c r="Z199" s="480"/>
      <c r="AA199" s="480"/>
      <c r="AB199" s="480"/>
      <c r="AC199" s="480"/>
      <c r="AD199" s="480"/>
    </row>
    <row r="200" spans="1:30" s="481" customFormat="1" ht="32.450000000000003" customHeight="1" outlineLevel="1">
      <c r="A200" s="440"/>
      <c r="B200" s="453"/>
      <c r="C200" s="486"/>
      <c r="D200" s="506"/>
      <c r="E200" s="440"/>
      <c r="F200" s="440"/>
      <c r="G200" s="490"/>
      <c r="H200" s="490"/>
      <c r="I200" s="494"/>
      <c r="J200" s="440"/>
      <c r="K200" s="439"/>
      <c r="L200" s="488"/>
      <c r="M200" s="490"/>
      <c r="N200" s="488"/>
      <c r="O200" s="78"/>
      <c r="P200" s="465" t="s">
        <v>222</v>
      </c>
      <c r="Q200" s="437"/>
      <c r="R200" s="436"/>
      <c r="S200" s="480"/>
      <c r="T200" s="480"/>
      <c r="U200" s="504"/>
      <c r="V200" s="504"/>
      <c r="W200" s="504"/>
      <c r="X200" s="480"/>
      <c r="Y200" s="480"/>
      <c r="Z200" s="480"/>
      <c r="AA200" s="480"/>
      <c r="AB200" s="480"/>
      <c r="AC200" s="480"/>
      <c r="AD200" s="480"/>
    </row>
    <row r="201" spans="1:30" ht="32.450000000000003" customHeight="1" outlineLevel="1">
      <c r="A201" s="485">
        <v>69</v>
      </c>
      <c r="B201" s="453">
        <f t="shared" si="9"/>
        <v>69</v>
      </c>
      <c r="C201" s="486" t="str">
        <f t="shared" si="8"/>
        <v>IVF069</v>
      </c>
      <c r="D201" s="434" t="s">
        <v>71</v>
      </c>
      <c r="E201" s="485">
        <v>1050</v>
      </c>
      <c r="F201" s="487" t="s">
        <v>4</v>
      </c>
      <c r="G201" s="439">
        <v>315</v>
      </c>
      <c r="H201" s="488">
        <f>ROUND(E201*G201,0)</f>
        <v>330750</v>
      </c>
      <c r="I201" s="494">
        <v>1007.4</v>
      </c>
      <c r="J201" s="485" t="str">
        <f>F201</f>
        <v>Sqm</v>
      </c>
      <c r="K201" s="488">
        <f>G201</f>
        <v>315</v>
      </c>
      <c r="L201" s="488">
        <f>ROUND(I201*K201,0)</f>
        <v>317331</v>
      </c>
      <c r="M201" s="490">
        <f>IF(L201&gt;H201,L201-H201,0)</f>
        <v>0</v>
      </c>
      <c r="N201" s="488">
        <f>IF(H201&gt;L201,H201-L201,0)</f>
        <v>13419</v>
      </c>
      <c r="O201" s="78" t="s">
        <v>607</v>
      </c>
      <c r="P201" s="465" t="s">
        <v>222</v>
      </c>
      <c r="Q201" s="437"/>
      <c r="R201" s="436"/>
      <c r="S201" s="436"/>
      <c r="T201" s="436"/>
      <c r="U201" s="504"/>
      <c r="V201" s="504"/>
      <c r="W201" s="504"/>
      <c r="X201" s="436"/>
      <c r="Y201" s="436"/>
      <c r="Z201" s="436"/>
      <c r="AA201" s="436"/>
      <c r="AB201" s="436"/>
      <c r="AC201" s="436"/>
      <c r="AD201" s="436"/>
    </row>
    <row r="202" spans="1:30" ht="32.450000000000003" customHeight="1" outlineLevel="1">
      <c r="A202" s="440"/>
      <c r="B202" s="453" t="str">
        <f t="shared" si="9"/>
        <v/>
      </c>
      <c r="C202" s="486"/>
      <c r="D202" s="479" t="s">
        <v>663</v>
      </c>
      <c r="E202" s="440"/>
      <c r="F202" s="440"/>
      <c r="G202" s="490"/>
      <c r="H202" s="490"/>
      <c r="I202" s="494"/>
      <c r="J202" s="440"/>
      <c r="K202" s="490"/>
      <c r="L202" s="490"/>
      <c r="M202" s="490"/>
      <c r="N202" s="490"/>
      <c r="O202" s="78"/>
      <c r="P202" s="465" t="s">
        <v>222</v>
      </c>
      <c r="Q202" s="437"/>
      <c r="R202" s="436"/>
      <c r="S202" s="436"/>
      <c r="T202" s="436"/>
      <c r="U202" s="504"/>
      <c r="V202" s="504"/>
      <c r="W202" s="504"/>
      <c r="X202" s="436"/>
      <c r="Y202" s="436"/>
      <c r="Z202" s="436"/>
      <c r="AA202" s="436"/>
      <c r="AB202" s="436"/>
      <c r="AC202" s="436"/>
      <c r="AD202" s="436"/>
    </row>
    <row r="203" spans="1:30" ht="32.450000000000003" customHeight="1" outlineLevel="1">
      <c r="A203" s="440"/>
      <c r="B203" s="453"/>
      <c r="C203" s="486"/>
      <c r="D203" s="479"/>
      <c r="E203" s="440"/>
      <c r="F203" s="440"/>
      <c r="G203" s="490"/>
      <c r="H203" s="490"/>
      <c r="I203" s="494"/>
      <c r="J203" s="440"/>
      <c r="K203" s="490"/>
      <c r="L203" s="490"/>
      <c r="M203" s="490"/>
      <c r="N203" s="490"/>
      <c r="O203" s="78"/>
      <c r="P203" s="465" t="s">
        <v>222</v>
      </c>
      <c r="Q203" s="437"/>
      <c r="R203" s="436"/>
      <c r="S203" s="436"/>
      <c r="T203" s="436"/>
      <c r="U203" s="504"/>
      <c r="V203" s="504"/>
      <c r="W203" s="504"/>
      <c r="X203" s="436"/>
      <c r="Y203" s="436"/>
      <c r="Z203" s="436"/>
      <c r="AA203" s="436"/>
      <c r="AB203" s="436"/>
      <c r="AC203" s="436"/>
      <c r="AD203" s="436"/>
    </row>
    <row r="204" spans="1:30" ht="32.450000000000003" customHeight="1" outlineLevel="1">
      <c r="A204" s="485">
        <v>70</v>
      </c>
      <c r="B204" s="453">
        <f t="shared" si="9"/>
        <v>70</v>
      </c>
      <c r="C204" s="486" t="str">
        <f t="shared" si="8"/>
        <v>IVF070</v>
      </c>
      <c r="D204" s="434" t="s">
        <v>181</v>
      </c>
      <c r="E204" s="485">
        <v>80</v>
      </c>
      <c r="F204" s="487" t="s">
        <v>4</v>
      </c>
      <c r="G204" s="439">
        <v>281</v>
      </c>
      <c r="H204" s="488">
        <f>ROUND(E204*G204,0)</f>
        <v>22480</v>
      </c>
      <c r="I204" s="494">
        <v>0</v>
      </c>
      <c r="J204" s="485" t="str">
        <f>F204</f>
        <v>Sqm</v>
      </c>
      <c r="K204" s="488">
        <f>G204</f>
        <v>281</v>
      </c>
      <c r="L204" s="488">
        <f>ROUND(I204*K204,0)</f>
        <v>0</v>
      </c>
      <c r="M204" s="490">
        <f>IF(L204&gt;H204,L204-H204,0)</f>
        <v>0</v>
      </c>
      <c r="N204" s="488">
        <f>IF(H204&gt;L204,H204-L204,0)</f>
        <v>22480</v>
      </c>
      <c r="O204" s="78" t="s">
        <v>816</v>
      </c>
      <c r="P204" s="465" t="s">
        <v>222</v>
      </c>
      <c r="Q204" s="437"/>
      <c r="R204" s="436"/>
      <c r="S204" s="436"/>
      <c r="T204" s="436"/>
      <c r="U204" s="504"/>
      <c r="V204" s="504"/>
      <c r="W204" s="504"/>
      <c r="X204" s="436"/>
      <c r="Y204" s="436"/>
      <c r="Z204" s="436"/>
      <c r="AA204" s="436"/>
      <c r="AB204" s="436"/>
      <c r="AC204" s="436"/>
      <c r="AD204" s="436"/>
    </row>
    <row r="205" spans="1:30" ht="32.450000000000003" customHeight="1" outlineLevel="1">
      <c r="A205" s="485">
        <v>71</v>
      </c>
      <c r="B205" s="453">
        <f t="shared" si="9"/>
        <v>71</v>
      </c>
      <c r="C205" s="486" t="str">
        <f t="shared" si="8"/>
        <v>IVF071</v>
      </c>
      <c r="D205" s="434" t="s">
        <v>72</v>
      </c>
      <c r="E205" s="485">
        <v>1050</v>
      </c>
      <c r="F205" s="487" t="s">
        <v>4</v>
      </c>
      <c r="G205" s="439">
        <v>260</v>
      </c>
      <c r="H205" s="488">
        <f>ROUND(E205*G205,0)</f>
        <v>273000</v>
      </c>
      <c r="I205" s="494">
        <v>872.13</v>
      </c>
      <c r="J205" s="485" t="str">
        <f>F205</f>
        <v>Sqm</v>
      </c>
      <c r="K205" s="488">
        <f>G205</f>
        <v>260</v>
      </c>
      <c r="L205" s="488">
        <f>ROUND(I205*K205,0)</f>
        <v>226754</v>
      </c>
      <c r="M205" s="490">
        <f>IF(L205&gt;H205,L205-H205,0)</f>
        <v>0</v>
      </c>
      <c r="N205" s="488">
        <f>IF(H205&gt;L205,H205-L205,0)</f>
        <v>46246</v>
      </c>
      <c r="O205" s="78" t="s">
        <v>817</v>
      </c>
      <c r="P205" s="465" t="s">
        <v>222</v>
      </c>
      <c r="Q205" s="437"/>
      <c r="R205" s="436"/>
      <c r="S205" s="436"/>
      <c r="T205" s="436"/>
      <c r="U205" s="504"/>
      <c r="V205" s="504"/>
      <c r="W205" s="504"/>
      <c r="X205" s="436"/>
      <c r="Y205" s="436"/>
      <c r="Z205" s="436"/>
      <c r="AA205" s="436"/>
      <c r="AB205" s="436"/>
      <c r="AC205" s="436"/>
      <c r="AD205" s="436"/>
    </row>
    <row r="206" spans="1:30" ht="32.450000000000003" customHeight="1" outlineLevel="1">
      <c r="A206" s="440"/>
      <c r="B206" s="453" t="str">
        <f t="shared" si="9"/>
        <v/>
      </c>
      <c r="C206" s="486"/>
      <c r="D206" s="479" t="s">
        <v>664</v>
      </c>
      <c r="E206" s="440"/>
      <c r="F206" s="440"/>
      <c r="G206" s="490"/>
      <c r="H206" s="490"/>
      <c r="I206" s="494"/>
      <c r="J206" s="440"/>
      <c r="K206" s="490"/>
      <c r="L206" s="490"/>
      <c r="M206" s="490"/>
      <c r="N206" s="490"/>
      <c r="O206" s="78"/>
      <c r="P206" s="465" t="s">
        <v>222</v>
      </c>
      <c r="Q206" s="437"/>
      <c r="R206" s="436"/>
      <c r="S206" s="436"/>
      <c r="T206" s="436"/>
      <c r="U206" s="504"/>
      <c r="V206" s="504"/>
      <c r="W206" s="504"/>
      <c r="X206" s="436"/>
      <c r="Y206" s="436"/>
      <c r="Z206" s="436"/>
      <c r="AA206" s="436"/>
      <c r="AB206" s="436"/>
      <c r="AC206" s="436"/>
      <c r="AD206" s="436"/>
    </row>
    <row r="207" spans="1:30" ht="32.450000000000003" customHeight="1" outlineLevel="1">
      <c r="A207" s="440"/>
      <c r="B207" s="453"/>
      <c r="C207" s="486"/>
      <c r="D207" s="479"/>
      <c r="E207" s="440"/>
      <c r="F207" s="440"/>
      <c r="G207" s="490"/>
      <c r="H207" s="490"/>
      <c r="I207" s="494"/>
      <c r="J207" s="440"/>
      <c r="K207" s="490"/>
      <c r="L207" s="490"/>
      <c r="M207" s="490"/>
      <c r="N207" s="490"/>
      <c r="O207" s="78"/>
      <c r="P207" s="465" t="s">
        <v>222</v>
      </c>
      <c r="Q207" s="437"/>
      <c r="R207" s="436"/>
      <c r="S207" s="436"/>
      <c r="T207" s="436"/>
      <c r="U207" s="504"/>
      <c r="V207" s="504"/>
      <c r="W207" s="504"/>
      <c r="X207" s="436"/>
      <c r="Y207" s="436"/>
      <c r="Z207" s="436"/>
      <c r="AA207" s="436"/>
      <c r="AB207" s="436"/>
      <c r="AC207" s="436"/>
      <c r="AD207" s="436"/>
    </row>
    <row r="208" spans="1:30" ht="32.450000000000003" customHeight="1" outlineLevel="1">
      <c r="A208" s="485">
        <v>72</v>
      </c>
      <c r="B208" s="453">
        <f t="shared" si="9"/>
        <v>72</v>
      </c>
      <c r="C208" s="486" t="str">
        <f t="shared" si="8"/>
        <v>IVF072</v>
      </c>
      <c r="D208" s="434" t="s">
        <v>73</v>
      </c>
      <c r="E208" s="485">
        <v>150</v>
      </c>
      <c r="F208" s="487" t="s">
        <v>4</v>
      </c>
      <c r="G208" s="439">
        <v>229</v>
      </c>
      <c r="H208" s="488">
        <f>ROUND(E208*G208,0)</f>
        <v>34350</v>
      </c>
      <c r="I208" s="494">
        <v>0</v>
      </c>
      <c r="J208" s="485" t="str">
        <f>F208</f>
        <v>Sqm</v>
      </c>
      <c r="K208" s="488">
        <f>G208</f>
        <v>229</v>
      </c>
      <c r="L208" s="488">
        <f>ROUND(I208*K208,0)</f>
        <v>0</v>
      </c>
      <c r="M208" s="490">
        <f>IF(L208&gt;H208,L208-H208,0)</f>
        <v>0</v>
      </c>
      <c r="N208" s="488">
        <f>IF(H208&gt;L208,H208-L208,0)</f>
        <v>34350</v>
      </c>
      <c r="O208" s="78" t="s">
        <v>695</v>
      </c>
      <c r="P208" s="465" t="s">
        <v>222</v>
      </c>
      <c r="Q208" s="437"/>
      <c r="R208" s="436"/>
      <c r="S208" s="436"/>
      <c r="T208" s="436"/>
      <c r="U208" s="504"/>
      <c r="V208" s="504"/>
      <c r="W208" s="504"/>
      <c r="X208" s="436"/>
      <c r="Y208" s="436"/>
      <c r="Z208" s="436"/>
      <c r="AA208" s="436"/>
      <c r="AB208" s="436"/>
      <c r="AC208" s="436"/>
      <c r="AD208" s="436"/>
    </row>
    <row r="209" spans="1:30" ht="32.450000000000003" customHeight="1" outlineLevel="1">
      <c r="A209" s="440"/>
      <c r="B209" s="453" t="str">
        <f t="shared" si="9"/>
        <v/>
      </c>
      <c r="C209" s="486"/>
      <c r="D209" s="434"/>
      <c r="E209" s="440"/>
      <c r="F209" s="440"/>
      <c r="G209" s="490"/>
      <c r="H209" s="490"/>
      <c r="I209" s="494"/>
      <c r="J209" s="440"/>
      <c r="K209" s="490"/>
      <c r="L209" s="490"/>
      <c r="M209" s="490"/>
      <c r="N209" s="490"/>
      <c r="O209" s="78"/>
      <c r="P209" s="465" t="s">
        <v>222</v>
      </c>
      <c r="Q209" s="437"/>
      <c r="R209" s="436"/>
      <c r="S209" s="436"/>
      <c r="T209" s="436"/>
      <c r="U209" s="504"/>
      <c r="V209" s="504"/>
      <c r="W209" s="504"/>
      <c r="X209" s="436"/>
      <c r="Y209" s="436"/>
      <c r="Z209" s="436"/>
      <c r="AA209" s="436"/>
      <c r="AB209" s="436"/>
      <c r="AC209" s="436"/>
      <c r="AD209" s="436"/>
    </row>
    <row r="210" spans="1:30" ht="32.450000000000003" customHeight="1" outlineLevel="1">
      <c r="A210" s="485">
        <v>87</v>
      </c>
      <c r="B210" s="453">
        <f t="shared" si="9"/>
        <v>87</v>
      </c>
      <c r="C210" s="486" t="str">
        <f t="shared" ref="C210:C298" si="10">IF(ISBLANK(B210), "", IF(B210&lt;10, "IVF00" &amp; B210, IF(AND(B210&gt;=10, B210&lt;=99), "IVF0" &amp; B210, IF(B210&gt;99, "IVF" &amp; B210))))</f>
        <v>IVF087</v>
      </c>
      <c r="D210" s="434" t="s">
        <v>86</v>
      </c>
      <c r="E210" s="485">
        <v>125</v>
      </c>
      <c r="F210" s="487" t="s">
        <v>1</v>
      </c>
      <c r="G210" s="439">
        <v>5620</v>
      </c>
      <c r="H210" s="488">
        <f>ROUND(E210*G210,0)</f>
        <v>702500</v>
      </c>
      <c r="I210" s="494">
        <v>96.75</v>
      </c>
      <c r="J210" s="485" t="str">
        <f>F210</f>
        <v>sqm</v>
      </c>
      <c r="K210" s="488">
        <f>G210</f>
        <v>5620</v>
      </c>
      <c r="L210" s="488">
        <f>ROUND(I210*K210,0)</f>
        <v>543735</v>
      </c>
      <c r="M210" s="490">
        <f>IF(L210&gt;H210,L210-H210,0)</f>
        <v>0</v>
      </c>
      <c r="N210" s="488">
        <f>IF(H210&gt;L210,H210-L210,0)</f>
        <v>158765</v>
      </c>
      <c r="O210" s="78" t="s">
        <v>696</v>
      </c>
      <c r="P210" s="465" t="s">
        <v>222</v>
      </c>
      <c r="Q210" s="437"/>
      <c r="R210" s="436"/>
      <c r="S210" s="436"/>
      <c r="T210" s="436"/>
      <c r="U210" s="504"/>
      <c r="V210" s="504"/>
      <c r="W210" s="504"/>
      <c r="X210" s="436"/>
      <c r="Y210" s="436"/>
      <c r="Z210" s="436"/>
      <c r="AA210" s="436"/>
      <c r="AB210" s="436"/>
      <c r="AC210" s="436"/>
      <c r="AD210" s="436"/>
    </row>
    <row r="211" spans="1:30" ht="32.450000000000003" customHeight="1" outlineLevel="1">
      <c r="A211" s="440"/>
      <c r="B211" s="453" t="str">
        <f t="shared" ref="B211:B298" si="11">IF(ISBLANK(A211),"",A211)</f>
        <v/>
      </c>
      <c r="C211" s="486"/>
      <c r="D211" s="479" t="s">
        <v>673</v>
      </c>
      <c r="E211" s="440"/>
      <c r="F211" s="440"/>
      <c r="G211" s="490"/>
      <c r="H211" s="490"/>
      <c r="I211" s="494"/>
      <c r="J211" s="440"/>
      <c r="K211" s="490"/>
      <c r="L211" s="490"/>
      <c r="M211" s="490"/>
      <c r="N211" s="490"/>
      <c r="O211" s="78"/>
      <c r="P211" s="465" t="s">
        <v>222</v>
      </c>
      <c r="Q211" s="437"/>
      <c r="R211" s="436"/>
      <c r="S211" s="436"/>
      <c r="T211" s="436"/>
      <c r="U211" s="504"/>
      <c r="V211" s="504"/>
      <c r="W211" s="504"/>
      <c r="X211" s="436"/>
      <c r="Y211" s="436"/>
      <c r="Z211" s="436"/>
      <c r="AA211" s="436"/>
      <c r="AB211" s="436"/>
      <c r="AC211" s="436"/>
      <c r="AD211" s="436"/>
    </row>
    <row r="212" spans="1:30" ht="32.450000000000003" customHeight="1" outlineLevel="1">
      <c r="A212" s="440"/>
      <c r="B212" s="453"/>
      <c r="C212" s="486"/>
      <c r="D212" s="479"/>
      <c r="E212" s="440"/>
      <c r="F212" s="440"/>
      <c r="G212" s="490"/>
      <c r="H212" s="490"/>
      <c r="I212" s="494"/>
      <c r="J212" s="440"/>
      <c r="K212" s="490"/>
      <c r="L212" s="490"/>
      <c r="M212" s="490"/>
      <c r="N212" s="490"/>
      <c r="O212" s="78"/>
      <c r="P212" s="465" t="s">
        <v>222</v>
      </c>
      <c r="Q212" s="437"/>
      <c r="R212" s="436"/>
      <c r="S212" s="436"/>
      <c r="T212" s="436"/>
      <c r="U212" s="504"/>
      <c r="V212" s="504"/>
      <c r="W212" s="504"/>
      <c r="X212" s="436"/>
      <c r="Y212" s="436"/>
      <c r="Z212" s="436"/>
      <c r="AA212" s="436"/>
      <c r="AB212" s="436"/>
      <c r="AC212" s="436"/>
      <c r="AD212" s="436"/>
    </row>
    <row r="213" spans="1:30" ht="32.450000000000003" customHeight="1" outlineLevel="1">
      <c r="A213" s="485">
        <v>88</v>
      </c>
      <c r="B213" s="453">
        <f t="shared" si="11"/>
        <v>88</v>
      </c>
      <c r="C213" s="486" t="str">
        <f t="shared" si="10"/>
        <v>IVF088</v>
      </c>
      <c r="D213" s="434" t="s">
        <v>169</v>
      </c>
      <c r="E213" s="485">
        <v>65</v>
      </c>
      <c r="F213" s="487" t="s">
        <v>1</v>
      </c>
      <c r="G213" s="439">
        <v>5135</v>
      </c>
      <c r="H213" s="488">
        <f>ROUND(E213*G213,0)</f>
        <v>333775</v>
      </c>
      <c r="I213" s="494">
        <v>48.02</v>
      </c>
      <c r="J213" s="485" t="str">
        <f>F213</f>
        <v>sqm</v>
      </c>
      <c r="K213" s="488">
        <f>G213</f>
        <v>5135</v>
      </c>
      <c r="L213" s="488">
        <f>ROUND(I213*K213,0)</f>
        <v>246583</v>
      </c>
      <c r="M213" s="490">
        <f>IF(L213&gt;H213,L213-H213,0)</f>
        <v>0</v>
      </c>
      <c r="N213" s="488">
        <f>IF(H213&gt;L213,H213-L213,0)</f>
        <v>87192</v>
      </c>
      <c r="O213" s="78" t="s">
        <v>696</v>
      </c>
      <c r="P213" s="465" t="s">
        <v>222</v>
      </c>
      <c r="Q213" s="437"/>
      <c r="R213" s="436"/>
      <c r="S213" s="436"/>
      <c r="T213" s="436"/>
      <c r="U213" s="504"/>
      <c r="V213" s="504"/>
      <c r="W213" s="504"/>
      <c r="X213" s="436"/>
      <c r="Y213" s="436"/>
      <c r="Z213" s="436"/>
      <c r="AA213" s="436"/>
      <c r="AB213" s="436"/>
      <c r="AC213" s="436"/>
      <c r="AD213" s="436"/>
    </row>
    <row r="214" spans="1:30" ht="32.450000000000003" customHeight="1" outlineLevel="1">
      <c r="A214" s="440"/>
      <c r="B214" s="453" t="str">
        <f t="shared" si="11"/>
        <v/>
      </c>
      <c r="C214" s="486"/>
      <c r="D214" s="479" t="s">
        <v>674</v>
      </c>
      <c r="E214" s="440"/>
      <c r="F214" s="440"/>
      <c r="G214" s="490"/>
      <c r="H214" s="490"/>
      <c r="I214" s="494"/>
      <c r="J214" s="440"/>
      <c r="K214" s="490"/>
      <c r="L214" s="490"/>
      <c r="M214" s="490"/>
      <c r="N214" s="490"/>
      <c r="O214" s="78"/>
      <c r="P214" s="465" t="s">
        <v>222</v>
      </c>
      <c r="Q214" s="437"/>
      <c r="R214" s="436"/>
      <c r="S214" s="436"/>
      <c r="T214" s="436"/>
      <c r="U214" s="504"/>
      <c r="V214" s="504"/>
      <c r="W214" s="504"/>
      <c r="X214" s="436"/>
      <c r="Y214" s="436"/>
      <c r="Z214" s="436"/>
      <c r="AA214" s="436"/>
      <c r="AB214" s="436"/>
      <c r="AC214" s="436"/>
      <c r="AD214" s="436"/>
    </row>
    <row r="215" spans="1:30" ht="32.450000000000003" customHeight="1" outlineLevel="1">
      <c r="A215" s="440"/>
      <c r="B215" s="453"/>
      <c r="C215" s="486"/>
      <c r="D215" s="479"/>
      <c r="E215" s="440"/>
      <c r="F215" s="440"/>
      <c r="G215" s="490"/>
      <c r="H215" s="490"/>
      <c r="I215" s="494"/>
      <c r="J215" s="440"/>
      <c r="K215" s="490"/>
      <c r="L215" s="490"/>
      <c r="M215" s="490"/>
      <c r="N215" s="490"/>
      <c r="O215" s="78"/>
      <c r="P215" s="465" t="s">
        <v>222</v>
      </c>
      <c r="Q215" s="437"/>
      <c r="R215" s="436"/>
      <c r="S215" s="436"/>
      <c r="T215" s="436"/>
      <c r="U215" s="504"/>
      <c r="V215" s="504"/>
      <c r="W215" s="504"/>
      <c r="X215" s="436"/>
      <c r="Y215" s="436"/>
      <c r="Z215" s="436"/>
      <c r="AA215" s="436"/>
      <c r="AB215" s="436"/>
      <c r="AC215" s="436"/>
      <c r="AD215" s="436"/>
    </row>
    <row r="216" spans="1:30" ht="32.450000000000003" customHeight="1" outlineLevel="1">
      <c r="A216" s="485">
        <v>89</v>
      </c>
      <c r="B216" s="453">
        <f t="shared" si="11"/>
        <v>89</v>
      </c>
      <c r="C216" s="486" t="str">
        <f t="shared" si="10"/>
        <v>IVF089</v>
      </c>
      <c r="D216" s="434" t="s">
        <v>87</v>
      </c>
      <c r="E216" s="485">
        <v>5</v>
      </c>
      <c r="F216" s="487" t="s">
        <v>7</v>
      </c>
      <c r="G216" s="439">
        <v>46000</v>
      </c>
      <c r="H216" s="488">
        <f>ROUND(E216*G216,0)</f>
        <v>230000</v>
      </c>
      <c r="I216" s="494">
        <v>5</v>
      </c>
      <c r="J216" s="485" t="str">
        <f>F216</f>
        <v>No</v>
      </c>
      <c r="K216" s="488">
        <f>G216</f>
        <v>46000</v>
      </c>
      <c r="L216" s="488">
        <f>ROUND(I216*K216,0)</f>
        <v>230000</v>
      </c>
      <c r="M216" s="490">
        <f>IF(L216&gt;H216,L216-H216,0)</f>
        <v>0</v>
      </c>
      <c r="N216" s="488">
        <f>IF(H216&gt;L216,H216-L216,0)</f>
        <v>0</v>
      </c>
      <c r="O216" s="78" t="s">
        <v>555</v>
      </c>
      <c r="P216" s="465" t="s">
        <v>222</v>
      </c>
      <c r="Q216" s="437"/>
      <c r="R216" s="436"/>
      <c r="S216" s="436"/>
      <c r="T216" s="436"/>
      <c r="U216" s="504"/>
      <c r="V216" s="504"/>
      <c r="W216" s="504"/>
      <c r="X216" s="436"/>
      <c r="Y216" s="436"/>
      <c r="Z216" s="436"/>
      <c r="AA216" s="436"/>
      <c r="AB216" s="436"/>
      <c r="AC216" s="436"/>
      <c r="AD216" s="436"/>
    </row>
    <row r="217" spans="1:30" ht="32.450000000000003" customHeight="1" outlineLevel="1">
      <c r="A217" s="440"/>
      <c r="B217" s="453" t="str">
        <f t="shared" si="11"/>
        <v/>
      </c>
      <c r="C217" s="486"/>
      <c r="D217" s="479" t="s">
        <v>676</v>
      </c>
      <c r="E217" s="440"/>
      <c r="F217" s="440"/>
      <c r="G217" s="490"/>
      <c r="H217" s="490"/>
      <c r="I217" s="494"/>
      <c r="J217" s="440"/>
      <c r="K217" s="490"/>
      <c r="L217" s="490"/>
      <c r="M217" s="490"/>
      <c r="N217" s="490"/>
      <c r="O217" s="78"/>
      <c r="P217" s="465" t="s">
        <v>222</v>
      </c>
      <c r="Q217" s="437"/>
      <c r="R217" s="436"/>
      <c r="S217" s="436"/>
      <c r="T217" s="436"/>
      <c r="U217" s="504"/>
      <c r="V217" s="504"/>
      <c r="W217" s="504"/>
      <c r="X217" s="436"/>
      <c r="Y217" s="436"/>
      <c r="Z217" s="436"/>
      <c r="AA217" s="436"/>
      <c r="AB217" s="436"/>
      <c r="AC217" s="436"/>
      <c r="AD217" s="436"/>
    </row>
    <row r="218" spans="1:30" ht="32.450000000000003" customHeight="1" outlineLevel="1">
      <c r="A218" s="440"/>
      <c r="B218" s="453"/>
      <c r="C218" s="486"/>
      <c r="D218" s="479"/>
      <c r="E218" s="440"/>
      <c r="F218" s="440"/>
      <c r="G218" s="490"/>
      <c r="H218" s="490"/>
      <c r="I218" s="494"/>
      <c r="J218" s="440"/>
      <c r="K218" s="490"/>
      <c r="L218" s="490"/>
      <c r="M218" s="490"/>
      <c r="N218" s="490"/>
      <c r="O218" s="78"/>
      <c r="P218" s="465" t="s">
        <v>222</v>
      </c>
      <c r="Q218" s="437"/>
      <c r="R218" s="436"/>
      <c r="S218" s="436"/>
      <c r="T218" s="436"/>
      <c r="U218" s="504"/>
      <c r="V218" s="504"/>
      <c r="W218" s="504"/>
      <c r="X218" s="436"/>
      <c r="Y218" s="436"/>
      <c r="Z218" s="436"/>
      <c r="AA218" s="436"/>
      <c r="AB218" s="436"/>
      <c r="AC218" s="436"/>
      <c r="AD218" s="436"/>
    </row>
    <row r="219" spans="1:30" ht="32.450000000000003" customHeight="1" outlineLevel="1">
      <c r="A219" s="485">
        <v>90</v>
      </c>
      <c r="B219" s="453">
        <f t="shared" si="11"/>
        <v>90</v>
      </c>
      <c r="C219" s="486" t="str">
        <f t="shared" si="10"/>
        <v>IVF090</v>
      </c>
      <c r="D219" s="434" t="s">
        <v>88</v>
      </c>
      <c r="E219" s="485">
        <v>1</v>
      </c>
      <c r="F219" s="487" t="s">
        <v>7</v>
      </c>
      <c r="G219" s="439">
        <v>28700</v>
      </c>
      <c r="H219" s="488">
        <f>ROUND(E219*G219,0)</f>
        <v>28700</v>
      </c>
      <c r="I219" s="494">
        <v>1</v>
      </c>
      <c r="J219" s="485" t="str">
        <f>F219</f>
        <v>No</v>
      </c>
      <c r="K219" s="488">
        <f>G219</f>
        <v>28700</v>
      </c>
      <c r="L219" s="488">
        <f>ROUND(I219*K219,0)</f>
        <v>28700</v>
      </c>
      <c r="M219" s="490">
        <f>IF(L219&gt;H219,L219-H219,0)</f>
        <v>0</v>
      </c>
      <c r="N219" s="488">
        <f>IF(H219&gt;L219,H219-L219,0)</f>
        <v>0</v>
      </c>
      <c r="O219" s="606" t="s">
        <v>854</v>
      </c>
      <c r="P219" s="465" t="s">
        <v>222</v>
      </c>
      <c r="Q219" s="437"/>
      <c r="R219" s="436"/>
      <c r="S219" s="436"/>
      <c r="T219" s="436"/>
      <c r="U219" s="504"/>
      <c r="V219" s="504"/>
      <c r="W219" s="504"/>
      <c r="X219" s="436"/>
      <c r="Y219" s="436"/>
      <c r="Z219" s="436"/>
      <c r="AA219" s="436"/>
      <c r="AB219" s="436"/>
      <c r="AC219" s="436"/>
      <c r="AD219" s="436"/>
    </row>
    <row r="220" spans="1:30" ht="32.450000000000003" customHeight="1" outlineLevel="1">
      <c r="A220" s="440"/>
      <c r="B220" s="453" t="str">
        <f t="shared" si="11"/>
        <v/>
      </c>
      <c r="C220" s="486"/>
      <c r="D220" s="496" t="s">
        <v>556</v>
      </c>
      <c r="E220" s="440"/>
      <c r="F220" s="440"/>
      <c r="G220" s="490"/>
      <c r="H220" s="490"/>
      <c r="I220" s="494">
        <v>2</v>
      </c>
      <c r="J220" s="485" t="s">
        <v>7</v>
      </c>
      <c r="K220" s="439">
        <v>28700</v>
      </c>
      <c r="L220" s="488">
        <f>ROUND(I220*K220,0)</f>
        <v>57400</v>
      </c>
      <c r="M220" s="490">
        <f>IF(L220&gt;H220,L220-H220,0)</f>
        <v>57400</v>
      </c>
      <c r="N220" s="488">
        <f>IF(H220&gt;L220,H220-L220,0)</f>
        <v>0</v>
      </c>
      <c r="O220" s="606"/>
      <c r="P220" s="465" t="s">
        <v>222</v>
      </c>
      <c r="Q220" s="437"/>
      <c r="R220" s="436"/>
      <c r="S220" s="436"/>
      <c r="T220" s="436"/>
      <c r="U220" s="504"/>
      <c r="V220" s="504"/>
      <c r="W220" s="504"/>
      <c r="X220" s="436"/>
      <c r="Y220" s="436"/>
      <c r="Z220" s="436"/>
      <c r="AA220" s="436"/>
      <c r="AB220" s="436"/>
      <c r="AC220" s="436"/>
      <c r="AD220" s="436"/>
    </row>
    <row r="221" spans="1:30" ht="32.450000000000003" customHeight="1" outlineLevel="1">
      <c r="A221" s="440"/>
      <c r="B221" s="453"/>
      <c r="C221" s="486"/>
      <c r="D221" s="479" t="s">
        <v>676</v>
      </c>
      <c r="E221" s="440"/>
      <c r="F221" s="440"/>
      <c r="G221" s="490"/>
      <c r="H221" s="490"/>
      <c r="I221" s="494"/>
      <c r="J221" s="485"/>
      <c r="K221" s="439"/>
      <c r="L221" s="488"/>
      <c r="M221" s="490"/>
      <c r="N221" s="488"/>
      <c r="O221" s="78"/>
      <c r="P221" s="465" t="s">
        <v>222</v>
      </c>
      <c r="Q221" s="437"/>
      <c r="R221" s="436"/>
      <c r="S221" s="436"/>
      <c r="T221" s="436"/>
      <c r="U221" s="504"/>
      <c r="V221" s="504"/>
      <c r="W221" s="504"/>
      <c r="X221" s="436"/>
      <c r="Y221" s="436"/>
      <c r="Z221" s="436"/>
      <c r="AA221" s="436"/>
      <c r="AB221" s="436"/>
      <c r="AC221" s="436"/>
      <c r="AD221" s="436"/>
    </row>
    <row r="222" spans="1:30" ht="32.450000000000003" customHeight="1" outlineLevel="1">
      <c r="A222" s="440"/>
      <c r="B222" s="453"/>
      <c r="C222" s="486"/>
      <c r="D222" s="496"/>
      <c r="E222" s="440"/>
      <c r="F222" s="440"/>
      <c r="G222" s="490"/>
      <c r="H222" s="490"/>
      <c r="I222" s="494"/>
      <c r="J222" s="485"/>
      <c r="K222" s="439"/>
      <c r="L222" s="488"/>
      <c r="M222" s="490"/>
      <c r="N222" s="488"/>
      <c r="O222" s="78"/>
      <c r="P222" s="465" t="s">
        <v>222</v>
      </c>
      <c r="Q222" s="437"/>
      <c r="R222" s="436"/>
      <c r="S222" s="436"/>
      <c r="T222" s="436"/>
      <c r="U222" s="504"/>
      <c r="V222" s="504"/>
      <c r="W222" s="504"/>
      <c r="X222" s="436"/>
      <c r="Y222" s="436"/>
      <c r="Z222" s="436"/>
      <c r="AA222" s="436"/>
      <c r="AB222" s="436"/>
      <c r="AC222" s="436"/>
      <c r="AD222" s="436"/>
    </row>
    <row r="223" spans="1:30" ht="32.450000000000003" customHeight="1" outlineLevel="1">
      <c r="A223" s="485">
        <v>91</v>
      </c>
      <c r="B223" s="453">
        <f t="shared" si="11"/>
        <v>91</v>
      </c>
      <c r="C223" s="486" t="str">
        <f t="shared" si="10"/>
        <v>IVF091</v>
      </c>
      <c r="D223" s="434" t="s">
        <v>89</v>
      </c>
      <c r="E223" s="485">
        <v>1</v>
      </c>
      <c r="F223" s="487" t="s">
        <v>7</v>
      </c>
      <c r="G223" s="439">
        <v>55000</v>
      </c>
      <c r="H223" s="488">
        <f>ROUND(E223*G223,0)</f>
        <v>55000</v>
      </c>
      <c r="I223" s="494">
        <v>1</v>
      </c>
      <c r="J223" s="485" t="str">
        <f>F223</f>
        <v>No</v>
      </c>
      <c r="K223" s="488">
        <f>G223</f>
        <v>55000</v>
      </c>
      <c r="L223" s="488">
        <f>ROUND(I223*K223,0)</f>
        <v>55000</v>
      </c>
      <c r="M223" s="490">
        <f>IF(L223&gt;H223,L223-H223,0)</f>
        <v>0</v>
      </c>
      <c r="N223" s="488">
        <f>IF(H223&gt;L223,H223-L223,0)</f>
        <v>0</v>
      </c>
      <c r="O223" s="78" t="s">
        <v>555</v>
      </c>
      <c r="P223" s="465" t="s">
        <v>222</v>
      </c>
      <c r="Q223" s="437"/>
      <c r="R223" s="436"/>
      <c r="S223" s="436"/>
      <c r="T223" s="436"/>
      <c r="U223" s="504"/>
      <c r="V223" s="504"/>
      <c r="W223" s="504"/>
      <c r="X223" s="436"/>
      <c r="Y223" s="436"/>
      <c r="Z223" s="436"/>
      <c r="AA223" s="436"/>
      <c r="AB223" s="436"/>
      <c r="AC223" s="436"/>
      <c r="AD223" s="436"/>
    </row>
    <row r="224" spans="1:30" ht="32.450000000000003" customHeight="1" outlineLevel="1">
      <c r="A224" s="440"/>
      <c r="B224" s="453" t="str">
        <f t="shared" si="11"/>
        <v/>
      </c>
      <c r="C224" s="486"/>
      <c r="D224" s="479" t="s">
        <v>677</v>
      </c>
      <c r="E224" s="440"/>
      <c r="F224" s="440"/>
      <c r="G224" s="490"/>
      <c r="H224" s="490"/>
      <c r="I224" s="494"/>
      <c r="J224" s="440"/>
      <c r="K224" s="490"/>
      <c r="L224" s="490"/>
      <c r="M224" s="490"/>
      <c r="N224" s="490"/>
      <c r="O224" s="78"/>
      <c r="P224" s="465" t="s">
        <v>222</v>
      </c>
      <c r="Q224" s="437"/>
      <c r="R224" s="436"/>
      <c r="S224" s="436"/>
      <c r="T224" s="436"/>
      <c r="U224" s="504"/>
      <c r="V224" s="504"/>
      <c r="W224" s="504"/>
      <c r="X224" s="436"/>
      <c r="Y224" s="436"/>
      <c r="Z224" s="436"/>
      <c r="AA224" s="436"/>
      <c r="AB224" s="436"/>
      <c r="AC224" s="436"/>
      <c r="AD224" s="436"/>
    </row>
    <row r="225" spans="1:30" ht="32.450000000000003" customHeight="1" outlineLevel="1">
      <c r="A225" s="440"/>
      <c r="B225" s="453"/>
      <c r="C225" s="486"/>
      <c r="D225" s="479"/>
      <c r="E225" s="440"/>
      <c r="F225" s="440"/>
      <c r="G225" s="490"/>
      <c r="H225" s="490"/>
      <c r="I225" s="494"/>
      <c r="J225" s="440"/>
      <c r="K225" s="490"/>
      <c r="L225" s="490"/>
      <c r="M225" s="490"/>
      <c r="N225" s="490"/>
      <c r="O225" s="78"/>
      <c r="P225" s="465" t="s">
        <v>222</v>
      </c>
      <c r="Q225" s="437"/>
      <c r="R225" s="436"/>
      <c r="S225" s="436"/>
      <c r="T225" s="436"/>
      <c r="U225" s="504"/>
      <c r="V225" s="504"/>
      <c r="W225" s="504"/>
      <c r="X225" s="436"/>
      <c r="Y225" s="436"/>
      <c r="Z225" s="436"/>
      <c r="AA225" s="436"/>
      <c r="AB225" s="436"/>
      <c r="AC225" s="436"/>
      <c r="AD225" s="436"/>
    </row>
    <row r="226" spans="1:30" ht="32.450000000000003" customHeight="1" outlineLevel="1">
      <c r="A226" s="485">
        <v>92</v>
      </c>
      <c r="B226" s="453">
        <f t="shared" si="11"/>
        <v>92</v>
      </c>
      <c r="C226" s="486" t="str">
        <f t="shared" si="10"/>
        <v>IVF092</v>
      </c>
      <c r="D226" s="434" t="s">
        <v>90</v>
      </c>
      <c r="E226" s="485">
        <v>120</v>
      </c>
      <c r="F226" s="487" t="s">
        <v>3</v>
      </c>
      <c r="G226" s="439">
        <v>585</v>
      </c>
      <c r="H226" s="488">
        <f>ROUND(E226*G226,0)</f>
        <v>70200</v>
      </c>
      <c r="I226" s="494">
        <v>63.61</v>
      </c>
      <c r="J226" s="485" t="str">
        <f>F226</f>
        <v>Rmt</v>
      </c>
      <c r="K226" s="488">
        <f>G226</f>
        <v>585</v>
      </c>
      <c r="L226" s="488">
        <f>ROUND(I226*K226,0)</f>
        <v>37212</v>
      </c>
      <c r="M226" s="490">
        <f>IF(L226&gt;H226,L226-H226,0)</f>
        <v>0</v>
      </c>
      <c r="N226" s="488">
        <f>IF(H226&gt;L226,H226-L226,0)</f>
        <v>32988</v>
      </c>
      <c r="O226" s="78" t="s">
        <v>697</v>
      </c>
      <c r="P226" s="465" t="s">
        <v>222</v>
      </c>
      <c r="Q226" s="437"/>
      <c r="R226" s="436"/>
      <c r="S226" s="436"/>
      <c r="T226" s="436"/>
      <c r="U226" s="504"/>
      <c r="V226" s="504"/>
      <c r="W226" s="504"/>
      <c r="X226" s="436"/>
      <c r="Y226" s="436"/>
      <c r="Z226" s="436"/>
      <c r="AA226" s="436"/>
      <c r="AB226" s="436"/>
      <c r="AC226" s="436"/>
      <c r="AD226" s="436"/>
    </row>
    <row r="227" spans="1:30" ht="32.450000000000003" customHeight="1" outlineLevel="1">
      <c r="A227" s="440"/>
      <c r="B227" s="453" t="str">
        <f t="shared" si="11"/>
        <v/>
      </c>
      <c r="C227" s="486"/>
      <c r="D227" s="479" t="s">
        <v>675</v>
      </c>
      <c r="E227" s="440"/>
      <c r="F227" s="440"/>
      <c r="G227" s="490"/>
      <c r="H227" s="490"/>
      <c r="I227" s="494"/>
      <c r="J227" s="440"/>
      <c r="K227" s="490"/>
      <c r="L227" s="490"/>
      <c r="M227" s="490"/>
      <c r="N227" s="490"/>
      <c r="O227" s="78"/>
      <c r="P227" s="465" t="s">
        <v>222</v>
      </c>
      <c r="Q227" s="437"/>
      <c r="R227" s="436"/>
      <c r="S227" s="436"/>
      <c r="T227" s="436"/>
      <c r="U227" s="504"/>
      <c r="V227" s="504"/>
      <c r="W227" s="504"/>
      <c r="X227" s="436"/>
      <c r="Y227" s="436"/>
      <c r="Z227" s="436"/>
      <c r="AA227" s="436"/>
      <c r="AB227" s="436"/>
      <c r="AC227" s="436"/>
      <c r="AD227" s="436"/>
    </row>
    <row r="228" spans="1:30" ht="32.450000000000003" customHeight="1" outlineLevel="1">
      <c r="A228" s="440"/>
      <c r="B228" s="453"/>
      <c r="C228" s="486"/>
      <c r="D228" s="479"/>
      <c r="E228" s="440"/>
      <c r="F228" s="440"/>
      <c r="G228" s="490"/>
      <c r="H228" s="490"/>
      <c r="I228" s="494"/>
      <c r="J228" s="440"/>
      <c r="K228" s="490"/>
      <c r="L228" s="490"/>
      <c r="M228" s="490"/>
      <c r="N228" s="490"/>
      <c r="O228" s="78"/>
      <c r="P228" s="465" t="s">
        <v>222</v>
      </c>
      <c r="Q228" s="437"/>
      <c r="R228" s="436"/>
      <c r="S228" s="436"/>
      <c r="T228" s="436"/>
      <c r="U228" s="504"/>
      <c r="V228" s="504"/>
      <c r="W228" s="504"/>
      <c r="X228" s="436"/>
      <c r="Y228" s="436"/>
      <c r="Z228" s="436"/>
      <c r="AA228" s="436"/>
      <c r="AB228" s="436"/>
      <c r="AC228" s="436"/>
      <c r="AD228" s="436"/>
    </row>
    <row r="229" spans="1:30" ht="32.450000000000003" customHeight="1" outlineLevel="1">
      <c r="A229" s="485">
        <v>93</v>
      </c>
      <c r="B229" s="453">
        <f t="shared" si="11"/>
        <v>93</v>
      </c>
      <c r="C229" s="486" t="str">
        <f t="shared" si="10"/>
        <v>IVF093</v>
      </c>
      <c r="D229" s="434" t="s">
        <v>182</v>
      </c>
      <c r="E229" s="485">
        <v>155</v>
      </c>
      <c r="F229" s="487" t="s">
        <v>4</v>
      </c>
      <c r="G229" s="439">
        <v>4070</v>
      </c>
      <c r="H229" s="488">
        <f>ROUND(E229*G229,0)</f>
        <v>630850</v>
      </c>
      <c r="I229" s="494">
        <v>124.84</v>
      </c>
      <c r="J229" s="485" t="str">
        <f>F229</f>
        <v>Sqm</v>
      </c>
      <c r="K229" s="488">
        <f>G229</f>
        <v>4070</v>
      </c>
      <c r="L229" s="488">
        <f>ROUND(I229*K229,0)</f>
        <v>508099</v>
      </c>
      <c r="M229" s="490">
        <f>IF(L229&gt;H229,L229-H229,0)</f>
        <v>0</v>
      </c>
      <c r="N229" s="488">
        <f>IF(H229&gt;L229,H229-L229,0)</f>
        <v>122751</v>
      </c>
      <c r="O229" s="78" t="s">
        <v>697</v>
      </c>
      <c r="P229" s="465" t="s">
        <v>222</v>
      </c>
      <c r="Q229" s="437"/>
      <c r="R229" s="436"/>
      <c r="S229" s="436"/>
      <c r="T229" s="436"/>
      <c r="U229" s="504"/>
      <c r="V229" s="504"/>
      <c r="W229" s="504"/>
      <c r="X229" s="436"/>
      <c r="Y229" s="436"/>
      <c r="Z229" s="436"/>
      <c r="AA229" s="436"/>
      <c r="AB229" s="436"/>
      <c r="AC229" s="436"/>
      <c r="AD229" s="436"/>
    </row>
    <row r="230" spans="1:30" ht="32.450000000000003" customHeight="1" outlineLevel="1">
      <c r="A230" s="440"/>
      <c r="B230" s="453" t="str">
        <f t="shared" si="11"/>
        <v/>
      </c>
      <c r="C230" s="486"/>
      <c r="D230" s="479" t="s">
        <v>666</v>
      </c>
      <c r="E230" s="440"/>
      <c r="F230" s="440"/>
      <c r="G230" s="490"/>
      <c r="H230" s="490"/>
      <c r="I230" s="494"/>
      <c r="J230" s="440"/>
      <c r="K230" s="490"/>
      <c r="L230" s="490"/>
      <c r="M230" s="490"/>
      <c r="N230" s="490"/>
      <c r="O230" s="78"/>
      <c r="P230" s="465" t="s">
        <v>222</v>
      </c>
      <c r="Q230" s="437"/>
      <c r="R230" s="436"/>
      <c r="S230" s="436"/>
      <c r="T230" s="436"/>
      <c r="U230" s="504"/>
      <c r="V230" s="504"/>
      <c r="W230" s="504"/>
      <c r="X230" s="436"/>
      <c r="Y230" s="436"/>
      <c r="Z230" s="436"/>
      <c r="AA230" s="436"/>
      <c r="AB230" s="436"/>
      <c r="AC230" s="436"/>
      <c r="AD230" s="436"/>
    </row>
    <row r="231" spans="1:30" ht="32.450000000000003" customHeight="1" outlineLevel="1">
      <c r="A231" s="440"/>
      <c r="B231" s="453"/>
      <c r="C231" s="486"/>
      <c r="D231" s="479"/>
      <c r="E231" s="440"/>
      <c r="F231" s="440"/>
      <c r="G231" s="490"/>
      <c r="H231" s="490"/>
      <c r="I231" s="494"/>
      <c r="J231" s="440"/>
      <c r="K231" s="490"/>
      <c r="L231" s="490"/>
      <c r="M231" s="490"/>
      <c r="N231" s="490"/>
      <c r="O231" s="78"/>
      <c r="P231" s="465" t="s">
        <v>222</v>
      </c>
      <c r="Q231" s="437"/>
      <c r="R231" s="436"/>
      <c r="S231" s="436"/>
      <c r="T231" s="436"/>
      <c r="U231" s="504"/>
      <c r="V231" s="504"/>
      <c r="W231" s="504"/>
      <c r="X231" s="436"/>
      <c r="Y231" s="436"/>
      <c r="Z231" s="436"/>
      <c r="AA231" s="436"/>
      <c r="AB231" s="436"/>
      <c r="AC231" s="436"/>
      <c r="AD231" s="436"/>
    </row>
    <row r="232" spans="1:30" ht="32.450000000000003" customHeight="1" outlineLevel="1">
      <c r="A232" s="485">
        <v>94</v>
      </c>
      <c r="B232" s="453">
        <f t="shared" si="11"/>
        <v>94</v>
      </c>
      <c r="C232" s="486" t="str">
        <f t="shared" si="10"/>
        <v>IVF094</v>
      </c>
      <c r="D232" s="434" t="s">
        <v>557</v>
      </c>
      <c r="E232" s="485">
        <v>1</v>
      </c>
      <c r="F232" s="487" t="s">
        <v>7</v>
      </c>
      <c r="G232" s="439">
        <v>355000</v>
      </c>
      <c r="H232" s="488">
        <f>ROUND(E232*G232,0)</f>
        <v>355000</v>
      </c>
      <c r="I232" s="494">
        <v>1</v>
      </c>
      <c r="J232" s="485" t="str">
        <f>F232</f>
        <v>No</v>
      </c>
      <c r="K232" s="488">
        <f>G232</f>
        <v>355000</v>
      </c>
      <c r="L232" s="488">
        <f>ROUND(I232*K232,0)</f>
        <v>355000</v>
      </c>
      <c r="M232" s="490">
        <f>IF(L232&gt;H232,L232-H232,0)</f>
        <v>0</v>
      </c>
      <c r="N232" s="488">
        <f>IF(H232&gt;L232,H232-L232,0)</f>
        <v>0</v>
      </c>
      <c r="O232" s="78" t="s">
        <v>555</v>
      </c>
      <c r="P232" s="465" t="s">
        <v>222</v>
      </c>
      <c r="Q232" s="437"/>
      <c r="R232" s="436"/>
      <c r="S232" s="436"/>
      <c r="T232" s="436"/>
      <c r="U232" s="504"/>
      <c r="V232" s="504"/>
      <c r="W232" s="504"/>
      <c r="X232" s="436"/>
      <c r="Y232" s="436"/>
      <c r="Z232" s="436"/>
      <c r="AA232" s="436"/>
      <c r="AB232" s="436"/>
      <c r="AC232" s="436"/>
      <c r="AD232" s="436"/>
    </row>
    <row r="233" spans="1:30" ht="32.450000000000003" customHeight="1" outlineLevel="1">
      <c r="A233" s="440"/>
      <c r="B233" s="453" t="str">
        <f t="shared" si="11"/>
        <v/>
      </c>
      <c r="C233" s="486"/>
      <c r="D233" s="479" t="s">
        <v>658</v>
      </c>
      <c r="E233" s="440"/>
      <c r="F233" s="440"/>
      <c r="G233" s="490"/>
      <c r="H233" s="490"/>
      <c r="I233" s="494"/>
      <c r="J233" s="440"/>
      <c r="K233" s="490"/>
      <c r="L233" s="490"/>
      <c r="M233" s="490"/>
      <c r="N233" s="490"/>
      <c r="O233" s="78"/>
      <c r="P233" s="465" t="s">
        <v>222</v>
      </c>
      <c r="Q233" s="437"/>
      <c r="R233" s="436"/>
      <c r="S233" s="436"/>
      <c r="T233" s="436"/>
      <c r="U233" s="504"/>
      <c r="V233" s="504"/>
      <c r="W233" s="504"/>
      <c r="X233" s="436"/>
      <c r="Y233" s="436"/>
      <c r="Z233" s="436"/>
      <c r="AA233" s="436"/>
      <c r="AB233" s="436"/>
      <c r="AC233" s="436"/>
      <c r="AD233" s="436"/>
    </row>
    <row r="234" spans="1:30" ht="32.450000000000003" customHeight="1" outlineLevel="1">
      <c r="A234" s="440"/>
      <c r="B234" s="453"/>
      <c r="C234" s="486"/>
      <c r="D234" s="479"/>
      <c r="E234" s="440"/>
      <c r="F234" s="440"/>
      <c r="G234" s="490"/>
      <c r="H234" s="490"/>
      <c r="I234" s="494"/>
      <c r="J234" s="440"/>
      <c r="K234" s="490"/>
      <c r="L234" s="490"/>
      <c r="M234" s="490"/>
      <c r="N234" s="490"/>
      <c r="O234" s="78"/>
      <c r="P234" s="465" t="s">
        <v>222</v>
      </c>
      <c r="Q234" s="437"/>
      <c r="R234" s="436"/>
      <c r="S234" s="436"/>
      <c r="T234" s="436"/>
      <c r="U234" s="504"/>
      <c r="V234" s="504"/>
      <c r="W234" s="504"/>
      <c r="X234" s="436"/>
      <c r="Y234" s="436"/>
      <c r="Z234" s="436"/>
      <c r="AA234" s="436"/>
      <c r="AB234" s="436"/>
      <c r="AC234" s="436"/>
      <c r="AD234" s="436"/>
    </row>
    <row r="235" spans="1:30" ht="32.450000000000003" customHeight="1" outlineLevel="1">
      <c r="A235" s="485">
        <v>95</v>
      </c>
      <c r="B235" s="453">
        <f t="shared" si="11"/>
        <v>95</v>
      </c>
      <c r="C235" s="486" t="str">
        <f t="shared" si="10"/>
        <v>IVF095</v>
      </c>
      <c r="D235" s="434" t="s">
        <v>91</v>
      </c>
      <c r="E235" s="485">
        <v>3</v>
      </c>
      <c r="F235" s="487" t="s">
        <v>7</v>
      </c>
      <c r="G235" s="439">
        <v>61000</v>
      </c>
      <c r="H235" s="488">
        <f>ROUND(E235*G235,0)</f>
        <v>183000</v>
      </c>
      <c r="I235" s="494">
        <v>3</v>
      </c>
      <c r="J235" s="485" t="str">
        <f>F235</f>
        <v>No</v>
      </c>
      <c r="K235" s="488">
        <f>G235</f>
        <v>61000</v>
      </c>
      <c r="L235" s="488">
        <f>ROUND(I235*K235,0)</f>
        <v>183000</v>
      </c>
      <c r="M235" s="490">
        <f>IF(L235&gt;H235,L235-H235,0)</f>
        <v>0</v>
      </c>
      <c r="N235" s="488">
        <f>IF(H235&gt;L235,H235-L235,0)</f>
        <v>0</v>
      </c>
      <c r="O235" s="78" t="s">
        <v>555</v>
      </c>
      <c r="P235" s="465" t="s">
        <v>222</v>
      </c>
      <c r="Q235" s="437"/>
      <c r="R235" s="436"/>
      <c r="S235" s="436"/>
      <c r="T235" s="436"/>
      <c r="U235" s="504"/>
      <c r="V235" s="504"/>
      <c r="W235" s="504"/>
      <c r="X235" s="436"/>
      <c r="Y235" s="436"/>
      <c r="Z235" s="436"/>
      <c r="AA235" s="436"/>
      <c r="AB235" s="436"/>
      <c r="AC235" s="436"/>
      <c r="AD235" s="436"/>
    </row>
    <row r="236" spans="1:30" ht="32.450000000000003" customHeight="1" outlineLevel="1">
      <c r="A236" s="440"/>
      <c r="B236" s="453" t="str">
        <f t="shared" si="11"/>
        <v/>
      </c>
      <c r="C236" s="486"/>
      <c r="D236" s="479" t="s">
        <v>659</v>
      </c>
      <c r="E236" s="440"/>
      <c r="F236" s="440"/>
      <c r="G236" s="490"/>
      <c r="H236" s="490"/>
      <c r="I236" s="494"/>
      <c r="J236" s="440"/>
      <c r="K236" s="490"/>
      <c r="L236" s="490"/>
      <c r="M236" s="490"/>
      <c r="N236" s="490"/>
      <c r="O236" s="78"/>
      <c r="P236" s="465" t="s">
        <v>222</v>
      </c>
      <c r="Q236" s="437"/>
      <c r="R236" s="436"/>
      <c r="S236" s="436"/>
      <c r="T236" s="436"/>
      <c r="U236" s="504"/>
      <c r="V236" s="504"/>
      <c r="W236" s="504"/>
      <c r="X236" s="436"/>
      <c r="Y236" s="436"/>
      <c r="Z236" s="436"/>
      <c r="AA236" s="436"/>
      <c r="AB236" s="436"/>
      <c r="AC236" s="436"/>
      <c r="AD236" s="436"/>
    </row>
    <row r="237" spans="1:30" ht="32.450000000000003" customHeight="1" outlineLevel="1">
      <c r="A237" s="440"/>
      <c r="B237" s="453"/>
      <c r="C237" s="486"/>
      <c r="D237" s="479"/>
      <c r="E237" s="440"/>
      <c r="F237" s="440"/>
      <c r="G237" s="490"/>
      <c r="H237" s="490"/>
      <c r="I237" s="494"/>
      <c r="J237" s="440"/>
      <c r="K237" s="490"/>
      <c r="L237" s="490"/>
      <c r="M237" s="490"/>
      <c r="N237" s="490"/>
      <c r="O237" s="78"/>
      <c r="P237" s="465" t="s">
        <v>222</v>
      </c>
      <c r="Q237" s="437"/>
      <c r="R237" s="436"/>
      <c r="S237" s="436"/>
      <c r="T237" s="436"/>
      <c r="U237" s="504"/>
      <c r="V237" s="504"/>
      <c r="W237" s="504"/>
      <c r="X237" s="436"/>
      <c r="Y237" s="436"/>
      <c r="Z237" s="436"/>
      <c r="AA237" s="436"/>
      <c r="AB237" s="436"/>
      <c r="AC237" s="436"/>
      <c r="AD237" s="436"/>
    </row>
    <row r="238" spans="1:30" ht="32.450000000000003" customHeight="1" collapsed="1">
      <c r="A238" s="440"/>
      <c r="B238" s="453" t="str">
        <f t="shared" si="11"/>
        <v/>
      </c>
      <c r="C238" s="486"/>
      <c r="D238" s="507"/>
      <c r="E238" s="440"/>
      <c r="F238" s="440"/>
      <c r="G238" s="490"/>
      <c r="H238" s="490"/>
      <c r="I238" s="494"/>
      <c r="J238" s="440"/>
      <c r="K238" s="508" t="s">
        <v>215</v>
      </c>
      <c r="L238" s="509">
        <f>SUM(L145:L236)</f>
        <v>5612831</v>
      </c>
      <c r="M238" s="509">
        <f>SUM(M145:M236)</f>
        <v>459997</v>
      </c>
      <c r="N238" s="509">
        <f>SUM(N145:N236)</f>
        <v>2278719</v>
      </c>
      <c r="O238" s="78"/>
      <c r="P238" s="465"/>
      <c r="Q238" s="437"/>
      <c r="R238" s="436"/>
      <c r="S238" s="436"/>
      <c r="T238" s="436"/>
      <c r="U238" s="504"/>
      <c r="V238" s="504"/>
      <c r="W238" s="504"/>
      <c r="X238" s="436"/>
      <c r="Y238" s="436"/>
      <c r="Z238" s="436"/>
      <c r="AA238" s="436"/>
      <c r="AB238" s="436"/>
      <c r="AC238" s="436"/>
      <c r="AD238" s="436"/>
    </row>
    <row r="239" spans="1:30" ht="32.450000000000003" customHeight="1">
      <c r="A239" s="485"/>
      <c r="B239" s="453" t="str">
        <f t="shared" si="11"/>
        <v/>
      </c>
      <c r="C239" s="486"/>
      <c r="D239" s="482" t="s">
        <v>174</v>
      </c>
      <c r="E239" s="485"/>
      <c r="F239" s="487"/>
      <c r="G239" s="439"/>
      <c r="H239" s="488"/>
      <c r="I239" s="494"/>
      <c r="J239" s="485"/>
      <c r="K239" s="502"/>
      <c r="L239" s="502"/>
      <c r="M239" s="503"/>
      <c r="N239" s="502"/>
      <c r="O239" s="78"/>
      <c r="P239" s="465"/>
      <c r="Q239" s="437"/>
      <c r="R239" s="436"/>
      <c r="S239" s="436"/>
      <c r="T239" s="436"/>
      <c r="U239" s="504"/>
      <c r="V239" s="504"/>
      <c r="W239" s="504"/>
      <c r="X239" s="436"/>
      <c r="Y239" s="436"/>
      <c r="Z239" s="436"/>
      <c r="AA239" s="436"/>
      <c r="AB239" s="436"/>
      <c r="AC239" s="436"/>
      <c r="AD239" s="436" t="e">
        <f>#REF!*6</f>
        <v>#REF!</v>
      </c>
    </row>
    <row r="240" spans="1:30" ht="32.450000000000003" customHeight="1" outlineLevel="1">
      <c r="A240" s="485">
        <v>73</v>
      </c>
      <c r="B240" s="453">
        <f t="shared" si="11"/>
        <v>73</v>
      </c>
      <c r="C240" s="486" t="str">
        <f t="shared" si="10"/>
        <v>IVF073</v>
      </c>
      <c r="D240" s="434" t="s">
        <v>183</v>
      </c>
      <c r="E240" s="485">
        <v>5</v>
      </c>
      <c r="F240" s="487" t="s">
        <v>7</v>
      </c>
      <c r="G240" s="439">
        <v>881</v>
      </c>
      <c r="H240" s="488">
        <f>ROUND(E240*G240,0)</f>
        <v>4405</v>
      </c>
      <c r="I240" s="494">
        <v>1</v>
      </c>
      <c r="J240" s="485" t="str">
        <f>F240</f>
        <v>No</v>
      </c>
      <c r="K240" s="488">
        <f>G240</f>
        <v>881</v>
      </c>
      <c r="L240" s="488">
        <f>ROUND(I240*K240,0)</f>
        <v>881</v>
      </c>
      <c r="M240" s="490">
        <f>IF(L240&gt;H240,L240-H240,0)</f>
        <v>0</v>
      </c>
      <c r="N240" s="488">
        <f>IF(H240&gt;L240,H240-L240,0)</f>
        <v>3524</v>
      </c>
      <c r="O240" s="78" t="s">
        <v>607</v>
      </c>
      <c r="P240" s="465" t="s">
        <v>223</v>
      </c>
      <c r="Q240" s="437"/>
      <c r="R240" s="436"/>
      <c r="S240" s="436"/>
      <c r="T240" s="436"/>
      <c r="U240" s="504"/>
      <c r="V240" s="504"/>
      <c r="W240" s="504"/>
      <c r="X240" s="436"/>
      <c r="Y240" s="436"/>
      <c r="Z240" s="436"/>
      <c r="AA240" s="436"/>
      <c r="AB240" s="436">
        <v>0.63</v>
      </c>
      <c r="AC240" s="436"/>
      <c r="AD240" s="436"/>
    </row>
    <row r="241" spans="1:30" ht="32.450000000000003" customHeight="1" outlineLevel="1">
      <c r="A241" s="440"/>
      <c r="B241" s="453" t="str">
        <f t="shared" si="11"/>
        <v/>
      </c>
      <c r="C241" s="486"/>
      <c r="D241" s="479" t="s">
        <v>682</v>
      </c>
      <c r="E241" s="440"/>
      <c r="F241" s="440"/>
      <c r="G241" s="490"/>
      <c r="H241" s="490"/>
      <c r="I241" s="494"/>
      <c r="J241" s="440"/>
      <c r="K241" s="490"/>
      <c r="L241" s="490"/>
      <c r="M241" s="490"/>
      <c r="N241" s="490"/>
      <c r="O241" s="78"/>
      <c r="P241" s="465" t="s">
        <v>223</v>
      </c>
      <c r="Q241" s="437"/>
      <c r="R241" s="436"/>
      <c r="S241" s="436"/>
      <c r="T241" s="436"/>
      <c r="U241" s="499"/>
      <c r="V241" s="492"/>
      <c r="W241" s="493"/>
      <c r="X241" s="453"/>
      <c r="Y241" s="436"/>
      <c r="Z241" s="436"/>
      <c r="AA241" s="436"/>
      <c r="AB241" s="436"/>
      <c r="AC241" s="436"/>
      <c r="AD241" s="436"/>
    </row>
    <row r="242" spans="1:30" ht="32.450000000000003" customHeight="1" outlineLevel="1">
      <c r="A242" s="440"/>
      <c r="B242" s="453"/>
      <c r="C242" s="486"/>
      <c r="D242" s="479"/>
      <c r="E242" s="440"/>
      <c r="F242" s="440"/>
      <c r="G242" s="490"/>
      <c r="H242" s="490"/>
      <c r="I242" s="494"/>
      <c r="J242" s="440"/>
      <c r="K242" s="490"/>
      <c r="L242" s="490"/>
      <c r="M242" s="490"/>
      <c r="N242" s="490"/>
      <c r="O242" s="78"/>
      <c r="P242" s="465" t="s">
        <v>223</v>
      </c>
      <c r="Q242" s="437"/>
      <c r="R242" s="436"/>
      <c r="S242" s="436"/>
      <c r="T242" s="436"/>
      <c r="U242" s="499"/>
      <c r="V242" s="492"/>
      <c r="W242" s="493"/>
      <c r="X242" s="453"/>
      <c r="Y242" s="436"/>
      <c r="Z242" s="436"/>
      <c r="AA242" s="436"/>
      <c r="AB242" s="436"/>
      <c r="AC242" s="436"/>
      <c r="AD242" s="436"/>
    </row>
    <row r="243" spans="1:30" ht="32.450000000000003" customHeight="1" outlineLevel="1">
      <c r="A243" s="485">
        <v>74</v>
      </c>
      <c r="B243" s="453">
        <f t="shared" si="11"/>
        <v>74</v>
      </c>
      <c r="C243" s="486" t="str">
        <f t="shared" si="10"/>
        <v>IVF074</v>
      </c>
      <c r="D243" s="434" t="s">
        <v>74</v>
      </c>
      <c r="E243" s="485">
        <v>75</v>
      </c>
      <c r="F243" s="487" t="s">
        <v>3</v>
      </c>
      <c r="G243" s="439">
        <v>199</v>
      </c>
      <c r="H243" s="488">
        <f>ROUND(E243*G243,0)</f>
        <v>14925</v>
      </c>
      <c r="I243" s="494">
        <v>39.5</v>
      </c>
      <c r="J243" s="485" t="str">
        <f>F243</f>
        <v>Rmt</v>
      </c>
      <c r="K243" s="488">
        <f>G243</f>
        <v>199</v>
      </c>
      <c r="L243" s="488">
        <f>ROUND(I243*K243,0)</f>
        <v>7861</v>
      </c>
      <c r="M243" s="490">
        <f>IF(L243&gt;H243,L243-H243,0)</f>
        <v>0</v>
      </c>
      <c r="N243" s="488">
        <f>IF(H243&gt;L243,H243-L243,0)</f>
        <v>7064</v>
      </c>
      <c r="O243" s="78" t="s">
        <v>840</v>
      </c>
      <c r="P243" s="465" t="s">
        <v>223</v>
      </c>
      <c r="Q243" s="437"/>
      <c r="R243" s="436"/>
      <c r="S243" s="436"/>
      <c r="T243" s="436"/>
      <c r="U243" s="499"/>
      <c r="V243" s="492"/>
      <c r="W243" s="493"/>
      <c r="X243" s="453"/>
      <c r="Y243" s="436"/>
      <c r="Z243" s="436"/>
      <c r="AA243" s="436"/>
      <c r="AB243" s="436"/>
      <c r="AC243" s="436"/>
      <c r="AD243" s="436"/>
    </row>
    <row r="244" spans="1:30" ht="32.450000000000003" customHeight="1" outlineLevel="1">
      <c r="A244" s="440"/>
      <c r="B244" s="453" t="str">
        <f t="shared" si="11"/>
        <v/>
      </c>
      <c r="C244" s="486"/>
      <c r="D244" s="434"/>
      <c r="E244" s="440"/>
      <c r="F244" s="440"/>
      <c r="G244" s="490"/>
      <c r="H244" s="490"/>
      <c r="I244" s="494"/>
      <c r="J244" s="440"/>
      <c r="K244" s="490"/>
      <c r="L244" s="490"/>
      <c r="M244" s="490"/>
      <c r="N244" s="490"/>
      <c r="O244" s="78"/>
      <c r="P244" s="465" t="s">
        <v>223</v>
      </c>
      <c r="Q244" s="437"/>
      <c r="R244" s="436"/>
      <c r="S244" s="436"/>
      <c r="T244" s="436"/>
      <c r="U244" s="499"/>
      <c r="V244" s="492"/>
      <c r="W244" s="493"/>
      <c r="X244" s="453"/>
      <c r="Y244" s="436"/>
      <c r="Z244" s="436"/>
      <c r="AA244" s="436"/>
      <c r="AB244" s="436"/>
      <c r="AC244" s="436"/>
      <c r="AD244" s="436"/>
    </row>
    <row r="245" spans="1:30" ht="32.450000000000003" customHeight="1" outlineLevel="1">
      <c r="A245" s="485">
        <v>75</v>
      </c>
      <c r="B245" s="453">
        <f t="shared" si="11"/>
        <v>75</v>
      </c>
      <c r="C245" s="486" t="str">
        <f t="shared" si="10"/>
        <v>IVF075</v>
      </c>
      <c r="D245" s="434" t="s">
        <v>75</v>
      </c>
      <c r="E245" s="485">
        <v>75</v>
      </c>
      <c r="F245" s="487" t="s">
        <v>3</v>
      </c>
      <c r="G245" s="439">
        <v>229</v>
      </c>
      <c r="H245" s="488">
        <f>ROUND(E245*G245,0)</f>
        <v>17175</v>
      </c>
      <c r="I245" s="494">
        <v>75</v>
      </c>
      <c r="J245" s="485" t="str">
        <f>F245</f>
        <v>Rmt</v>
      </c>
      <c r="K245" s="488">
        <f>G245</f>
        <v>229</v>
      </c>
      <c r="L245" s="488">
        <f>ROUND(I245*K245,0)</f>
        <v>17175</v>
      </c>
      <c r="M245" s="490">
        <f>IF(L245&gt;H245,L245-H245,0)</f>
        <v>0</v>
      </c>
      <c r="N245" s="488">
        <f>IF(H245&gt;L245,H245-L245,0)</f>
        <v>0</v>
      </c>
      <c r="O245" s="78" t="s">
        <v>839</v>
      </c>
      <c r="P245" s="465" t="s">
        <v>223</v>
      </c>
      <c r="Q245" s="437"/>
      <c r="R245" s="436"/>
      <c r="S245" s="436"/>
      <c r="T245" s="436"/>
      <c r="U245" s="499"/>
      <c r="V245" s="492"/>
      <c r="W245" s="493"/>
      <c r="X245" s="453"/>
      <c r="Y245" s="436"/>
      <c r="Z245" s="436"/>
      <c r="AA245" s="436"/>
      <c r="AB245" s="436"/>
      <c r="AC245" s="436"/>
      <c r="AD245" s="436"/>
    </row>
    <row r="246" spans="1:30" ht="32.450000000000003" customHeight="1" outlineLevel="1">
      <c r="A246" s="485"/>
      <c r="B246" s="453"/>
      <c r="C246" s="486"/>
      <c r="D246" s="496" t="s">
        <v>184</v>
      </c>
      <c r="E246" s="485"/>
      <c r="F246" s="487"/>
      <c r="G246" s="439"/>
      <c r="H246" s="488"/>
      <c r="I246" s="494">
        <v>30.4</v>
      </c>
      <c r="J246" s="485" t="s">
        <v>3</v>
      </c>
      <c r="K246" s="488">
        <f>K245</f>
        <v>229</v>
      </c>
      <c r="L246" s="488">
        <f>ROUND(I246*K246,0)</f>
        <v>6962</v>
      </c>
      <c r="M246" s="490">
        <f>IF(L246&gt;H246,L246-H246,0)</f>
        <v>6962</v>
      </c>
      <c r="N246" s="488">
        <f>IF(H246&gt;L246,H246-L246,0)</f>
        <v>0</v>
      </c>
      <c r="O246" s="78"/>
      <c r="P246" s="465" t="s">
        <v>223</v>
      </c>
      <c r="Q246" s="437"/>
      <c r="R246" s="436"/>
      <c r="S246" s="436"/>
      <c r="T246" s="436"/>
      <c r="U246" s="499"/>
      <c r="V246" s="492"/>
      <c r="W246" s="493"/>
      <c r="X246" s="453"/>
      <c r="Y246" s="436"/>
      <c r="Z246" s="436"/>
      <c r="AA246" s="436"/>
      <c r="AB246" s="436"/>
      <c r="AC246" s="436"/>
      <c r="AD246" s="436"/>
    </row>
    <row r="247" spans="1:30" ht="32.450000000000003" customHeight="1" outlineLevel="1">
      <c r="A247" s="440"/>
      <c r="B247" s="453" t="str">
        <f t="shared" si="11"/>
        <v/>
      </c>
      <c r="C247" s="486"/>
      <c r="D247" s="479" t="s">
        <v>679</v>
      </c>
      <c r="E247" s="440"/>
      <c r="F247" s="440"/>
      <c r="G247" s="490"/>
      <c r="H247" s="490"/>
      <c r="I247" s="494"/>
      <c r="J247" s="440"/>
      <c r="K247" s="490"/>
      <c r="L247" s="490"/>
      <c r="M247" s="490"/>
      <c r="N247" s="490"/>
      <c r="O247" s="78"/>
      <c r="P247" s="465" t="s">
        <v>223</v>
      </c>
      <c r="Q247" s="437"/>
      <c r="R247" s="436"/>
      <c r="S247" s="436"/>
      <c r="T247" s="436"/>
      <c r="U247" s="499"/>
      <c r="V247" s="492"/>
      <c r="W247" s="493"/>
      <c r="X247" s="453"/>
      <c r="Y247" s="436"/>
      <c r="Z247" s="436"/>
      <c r="AA247" s="436"/>
      <c r="AB247" s="436"/>
      <c r="AC247" s="436"/>
      <c r="AD247" s="436"/>
    </row>
    <row r="248" spans="1:30" ht="32.450000000000003" customHeight="1" outlineLevel="1">
      <c r="A248" s="440"/>
      <c r="B248" s="453"/>
      <c r="C248" s="486"/>
      <c r="D248" s="479"/>
      <c r="E248" s="440"/>
      <c r="F248" s="440"/>
      <c r="G248" s="490"/>
      <c r="H248" s="490"/>
      <c r="I248" s="494"/>
      <c r="J248" s="440"/>
      <c r="K248" s="490"/>
      <c r="L248" s="490"/>
      <c r="M248" s="490"/>
      <c r="N248" s="490"/>
      <c r="O248" s="78"/>
      <c r="P248" s="465" t="s">
        <v>223</v>
      </c>
      <c r="Q248" s="437"/>
      <c r="R248" s="436"/>
      <c r="S248" s="436"/>
      <c r="T248" s="436"/>
      <c r="U248" s="499"/>
      <c r="V248" s="492"/>
      <c r="W248" s="493"/>
      <c r="X248" s="453"/>
      <c r="Y248" s="436"/>
      <c r="Z248" s="436"/>
      <c r="AA248" s="436"/>
      <c r="AB248" s="436"/>
      <c r="AC248" s="436"/>
      <c r="AD248" s="436"/>
    </row>
    <row r="249" spans="1:30" ht="32.450000000000003" customHeight="1" outlineLevel="1">
      <c r="A249" s="485">
        <v>76</v>
      </c>
      <c r="B249" s="453">
        <f t="shared" si="11"/>
        <v>76</v>
      </c>
      <c r="C249" s="486" t="str">
        <f t="shared" si="10"/>
        <v>IVF076</v>
      </c>
      <c r="D249" s="434" t="s">
        <v>76</v>
      </c>
      <c r="E249" s="485">
        <v>90</v>
      </c>
      <c r="F249" s="487" t="s">
        <v>3</v>
      </c>
      <c r="G249" s="439">
        <v>327</v>
      </c>
      <c r="H249" s="488">
        <f>ROUND(E249*G249,0)</f>
        <v>29430</v>
      </c>
      <c r="I249" s="494">
        <v>0</v>
      </c>
      <c r="J249" s="485" t="str">
        <f>F249</f>
        <v>Rmt</v>
      </c>
      <c r="K249" s="488">
        <f>G249</f>
        <v>327</v>
      </c>
      <c r="L249" s="488">
        <f>ROUND(I249*K249,0)</f>
        <v>0</v>
      </c>
      <c r="M249" s="490">
        <f>IF(L249&gt;H249,L249-H249,0)</f>
        <v>0</v>
      </c>
      <c r="N249" s="488">
        <f>IF(H249&gt;L249,H249-L249,0)</f>
        <v>29430</v>
      </c>
      <c r="O249" s="78" t="s">
        <v>839</v>
      </c>
      <c r="P249" s="465" t="s">
        <v>223</v>
      </c>
      <c r="Q249" s="437"/>
      <c r="R249" s="436"/>
      <c r="S249" s="436"/>
      <c r="T249" s="436"/>
      <c r="U249" s="499"/>
      <c r="V249" s="492"/>
      <c r="W249" s="493"/>
      <c r="X249" s="453"/>
      <c r="Y249" s="436"/>
      <c r="Z249" s="436"/>
      <c r="AA249" s="436"/>
      <c r="AB249" s="436"/>
      <c r="AC249" s="436"/>
      <c r="AD249" s="436"/>
    </row>
    <row r="250" spans="1:30" ht="32.450000000000003" customHeight="1" outlineLevel="1">
      <c r="A250" s="440"/>
      <c r="B250" s="453" t="str">
        <f t="shared" si="11"/>
        <v/>
      </c>
      <c r="C250" s="486"/>
      <c r="D250" s="434"/>
      <c r="E250" s="440"/>
      <c r="F250" s="440"/>
      <c r="G250" s="490"/>
      <c r="H250" s="490"/>
      <c r="I250" s="494"/>
      <c r="J250" s="440"/>
      <c r="K250" s="490"/>
      <c r="L250" s="490"/>
      <c r="M250" s="490"/>
      <c r="N250" s="490"/>
      <c r="O250" s="78"/>
      <c r="P250" s="465" t="s">
        <v>223</v>
      </c>
      <c r="Q250" s="437"/>
      <c r="R250" s="436"/>
      <c r="S250" s="436"/>
      <c r="T250" s="436"/>
      <c r="U250" s="499"/>
      <c r="V250" s="492"/>
      <c r="W250" s="493"/>
      <c r="X250" s="453"/>
      <c r="Y250" s="436"/>
      <c r="Z250" s="436"/>
      <c r="AA250" s="436"/>
      <c r="AB250" s="436"/>
      <c r="AC250" s="436"/>
      <c r="AD250" s="436"/>
    </row>
    <row r="251" spans="1:30" ht="32.450000000000003" customHeight="1" outlineLevel="1">
      <c r="A251" s="485">
        <v>77</v>
      </c>
      <c r="B251" s="453">
        <f t="shared" si="11"/>
        <v>77</v>
      </c>
      <c r="C251" s="486" t="str">
        <f t="shared" si="10"/>
        <v>IVF077</v>
      </c>
      <c r="D251" s="434" t="s">
        <v>77</v>
      </c>
      <c r="E251" s="485">
        <v>75</v>
      </c>
      <c r="F251" s="487" t="s">
        <v>3</v>
      </c>
      <c r="G251" s="439">
        <v>444</v>
      </c>
      <c r="H251" s="488">
        <f>ROUND(E251*G251,0)</f>
        <v>33300</v>
      </c>
      <c r="I251" s="494">
        <v>26.63</v>
      </c>
      <c r="J251" s="485" t="str">
        <f>F251</f>
        <v>Rmt</v>
      </c>
      <c r="K251" s="488">
        <f>G251</f>
        <v>444</v>
      </c>
      <c r="L251" s="488">
        <f>ROUND(I251*K251,0)</f>
        <v>11824</v>
      </c>
      <c r="M251" s="490">
        <f>IF(L251&gt;H251,L251-H251,0)</f>
        <v>0</v>
      </c>
      <c r="N251" s="488">
        <f>IF(H251&gt;L251,H251-L251,0)</f>
        <v>21476</v>
      </c>
      <c r="O251" s="78" t="s">
        <v>839</v>
      </c>
      <c r="P251" s="465" t="s">
        <v>223</v>
      </c>
      <c r="Q251" s="437"/>
      <c r="R251" s="436"/>
      <c r="S251" s="436"/>
      <c r="T251" s="436"/>
      <c r="U251" s="499"/>
      <c r="V251" s="492"/>
      <c r="W251" s="493"/>
      <c r="X251" s="453"/>
      <c r="Y251" s="436"/>
      <c r="Z251" s="436"/>
      <c r="AA251" s="436"/>
      <c r="AB251" s="436"/>
      <c r="AC251" s="436"/>
      <c r="AD251" s="436"/>
    </row>
    <row r="252" spans="1:30" ht="32.450000000000003" customHeight="1" outlineLevel="1">
      <c r="A252" s="440"/>
      <c r="B252" s="453" t="str">
        <f t="shared" si="11"/>
        <v/>
      </c>
      <c r="C252" s="486"/>
      <c r="D252" s="479" t="s">
        <v>678</v>
      </c>
      <c r="E252" s="440"/>
      <c r="F252" s="440"/>
      <c r="G252" s="490"/>
      <c r="H252" s="490"/>
      <c r="I252" s="494"/>
      <c r="J252" s="440"/>
      <c r="K252" s="490"/>
      <c r="L252" s="490"/>
      <c r="M252" s="490"/>
      <c r="N252" s="490"/>
      <c r="O252" s="78"/>
      <c r="P252" s="465" t="s">
        <v>223</v>
      </c>
      <c r="Q252" s="437"/>
      <c r="R252" s="436"/>
      <c r="S252" s="436"/>
      <c r="T252" s="436"/>
      <c r="U252" s="499"/>
      <c r="V252" s="492"/>
      <c r="W252" s="493"/>
      <c r="X252" s="453"/>
      <c r="Y252" s="436"/>
      <c r="Z252" s="436"/>
      <c r="AA252" s="436"/>
      <c r="AB252" s="436"/>
      <c r="AC252" s="436"/>
      <c r="AD252" s="436"/>
    </row>
    <row r="253" spans="1:30" ht="32.450000000000003" customHeight="1" outlineLevel="1">
      <c r="A253" s="440"/>
      <c r="B253" s="453"/>
      <c r="C253" s="486"/>
      <c r="D253" s="479"/>
      <c r="E253" s="440"/>
      <c r="F253" s="440"/>
      <c r="G253" s="490"/>
      <c r="H253" s="490"/>
      <c r="I253" s="494"/>
      <c r="J253" s="440"/>
      <c r="K253" s="490"/>
      <c r="L253" s="490"/>
      <c r="M253" s="490"/>
      <c r="N253" s="490"/>
      <c r="O253" s="78"/>
      <c r="P253" s="465" t="s">
        <v>223</v>
      </c>
      <c r="Q253" s="437"/>
      <c r="R253" s="436"/>
      <c r="S253" s="436"/>
      <c r="T253" s="436"/>
      <c r="U253" s="499"/>
      <c r="V253" s="492"/>
      <c r="W253" s="493"/>
      <c r="X253" s="453"/>
      <c r="Y253" s="436"/>
      <c r="Z253" s="436"/>
      <c r="AA253" s="436"/>
      <c r="AB253" s="436"/>
      <c r="AC253" s="436"/>
      <c r="AD253" s="436"/>
    </row>
    <row r="254" spans="1:30" ht="32.450000000000003" customHeight="1" outlineLevel="1">
      <c r="A254" s="485">
        <v>78</v>
      </c>
      <c r="B254" s="453">
        <f t="shared" si="11"/>
        <v>78</v>
      </c>
      <c r="C254" s="486" t="str">
        <f t="shared" si="10"/>
        <v>IVF078</v>
      </c>
      <c r="D254" s="434" t="s">
        <v>78</v>
      </c>
      <c r="E254" s="485">
        <v>5</v>
      </c>
      <c r="F254" s="487" t="s">
        <v>7</v>
      </c>
      <c r="G254" s="439">
        <v>1750</v>
      </c>
      <c r="H254" s="488">
        <f>ROUND(E254*G254,0)</f>
        <v>8750</v>
      </c>
      <c r="I254" s="494">
        <v>3</v>
      </c>
      <c r="J254" s="485" t="str">
        <f>F254</f>
        <v>No</v>
      </c>
      <c r="K254" s="488">
        <f>G254</f>
        <v>1750</v>
      </c>
      <c r="L254" s="488">
        <f>ROUND(I254*K254,0)</f>
        <v>5250</v>
      </c>
      <c r="M254" s="490">
        <f>IF(L254&gt;H254,L254-H254,0)</f>
        <v>0</v>
      </c>
      <c r="N254" s="488">
        <f>IF(H254&gt;L254,H254-L254,0)</f>
        <v>3500</v>
      </c>
      <c r="O254" s="78" t="s">
        <v>607</v>
      </c>
      <c r="P254" s="465" t="s">
        <v>223</v>
      </c>
      <c r="Q254" s="437"/>
      <c r="R254" s="436"/>
      <c r="S254" s="436"/>
      <c r="T254" s="436"/>
      <c r="U254" s="499"/>
      <c r="V254" s="492"/>
      <c r="W254" s="493"/>
      <c r="X254" s="453"/>
      <c r="Y254" s="436"/>
      <c r="Z254" s="436"/>
      <c r="AA254" s="436"/>
      <c r="AB254" s="436"/>
      <c r="AC254" s="436"/>
      <c r="AD254" s="436"/>
    </row>
    <row r="255" spans="1:30" ht="32.450000000000003" customHeight="1" outlineLevel="1">
      <c r="A255" s="440"/>
      <c r="B255" s="453" t="str">
        <f t="shared" si="11"/>
        <v/>
      </c>
      <c r="C255" s="486"/>
      <c r="D255" s="434"/>
      <c r="E255" s="440"/>
      <c r="F255" s="440"/>
      <c r="G255" s="490"/>
      <c r="H255" s="490"/>
      <c r="I255" s="494"/>
      <c r="J255" s="440"/>
      <c r="K255" s="490"/>
      <c r="L255" s="490"/>
      <c r="M255" s="490"/>
      <c r="N255" s="490"/>
      <c r="O255" s="78"/>
      <c r="P255" s="465" t="s">
        <v>223</v>
      </c>
      <c r="Q255" s="437"/>
      <c r="R255" s="436"/>
      <c r="S255" s="436"/>
      <c r="T255" s="436"/>
      <c r="U255" s="499"/>
      <c r="V255" s="492"/>
      <c r="W255" s="493"/>
      <c r="X255" s="453"/>
      <c r="Y255" s="436"/>
      <c r="Z255" s="436"/>
      <c r="AA255" s="436"/>
      <c r="AB255" s="436"/>
      <c r="AC255" s="436"/>
      <c r="AD255" s="436"/>
    </row>
    <row r="256" spans="1:30" ht="32.450000000000003" customHeight="1" outlineLevel="1">
      <c r="A256" s="485">
        <v>79</v>
      </c>
      <c r="B256" s="453">
        <f t="shared" si="11"/>
        <v>79</v>
      </c>
      <c r="C256" s="486" t="str">
        <f t="shared" si="10"/>
        <v>IVF079</v>
      </c>
      <c r="D256" s="434" t="s">
        <v>79</v>
      </c>
      <c r="E256" s="485">
        <v>10</v>
      </c>
      <c r="F256" s="487" t="s">
        <v>7</v>
      </c>
      <c r="G256" s="439">
        <v>220</v>
      </c>
      <c r="H256" s="488">
        <f>ROUND(E256*G256,0)</f>
        <v>2200</v>
      </c>
      <c r="I256" s="494">
        <v>5</v>
      </c>
      <c r="J256" s="485" t="str">
        <f>F256</f>
        <v>No</v>
      </c>
      <c r="K256" s="488">
        <f>G256</f>
        <v>220</v>
      </c>
      <c r="L256" s="488">
        <f>ROUND(I256*K256,0)</f>
        <v>1100</v>
      </c>
      <c r="M256" s="490">
        <f>IF(L256&gt;H256,L256-H256,0)</f>
        <v>0</v>
      </c>
      <c r="N256" s="488">
        <f>IF(H256&gt;L256,H256-L256,0)</f>
        <v>1100</v>
      </c>
      <c r="O256" s="78" t="s">
        <v>607</v>
      </c>
      <c r="P256" s="465" t="s">
        <v>223</v>
      </c>
      <c r="Q256" s="437"/>
      <c r="R256" s="436"/>
      <c r="S256" s="436"/>
      <c r="T256" s="436"/>
      <c r="U256" s="499"/>
      <c r="V256" s="492"/>
      <c r="W256" s="493"/>
      <c r="X256" s="453"/>
      <c r="Y256" s="436"/>
      <c r="Z256" s="436"/>
      <c r="AA256" s="436"/>
      <c r="AB256" s="436"/>
      <c r="AC256" s="436"/>
      <c r="AD256" s="436"/>
    </row>
    <row r="257" spans="1:30" ht="32.450000000000003" customHeight="1" outlineLevel="1">
      <c r="A257" s="440"/>
      <c r="B257" s="453" t="str">
        <f t="shared" si="11"/>
        <v/>
      </c>
      <c r="C257" s="486"/>
      <c r="D257" s="479" t="s">
        <v>683</v>
      </c>
      <c r="E257" s="440"/>
      <c r="F257" s="440"/>
      <c r="G257" s="490"/>
      <c r="H257" s="490"/>
      <c r="I257" s="494"/>
      <c r="J257" s="440"/>
      <c r="K257" s="490"/>
      <c r="L257" s="490"/>
      <c r="M257" s="490"/>
      <c r="N257" s="490"/>
      <c r="O257" s="78"/>
      <c r="P257" s="465" t="s">
        <v>223</v>
      </c>
      <c r="Q257" s="437"/>
      <c r="R257" s="436"/>
      <c r="S257" s="436"/>
      <c r="T257" s="436"/>
      <c r="U257" s="499"/>
      <c r="V257" s="492"/>
      <c r="W257" s="493"/>
      <c r="X257" s="453"/>
      <c r="Y257" s="436"/>
      <c r="Z257" s="436"/>
      <c r="AA257" s="436"/>
      <c r="AB257" s="436"/>
      <c r="AC257" s="436"/>
      <c r="AD257" s="436"/>
    </row>
    <row r="258" spans="1:30" ht="32.450000000000003" customHeight="1" outlineLevel="1">
      <c r="A258" s="440"/>
      <c r="B258" s="453"/>
      <c r="C258" s="486"/>
      <c r="D258" s="479"/>
      <c r="E258" s="440"/>
      <c r="F258" s="440"/>
      <c r="G258" s="490"/>
      <c r="H258" s="490"/>
      <c r="I258" s="494"/>
      <c r="J258" s="440"/>
      <c r="K258" s="490"/>
      <c r="L258" s="490"/>
      <c r="M258" s="490"/>
      <c r="N258" s="490"/>
      <c r="O258" s="78"/>
      <c r="P258" s="465" t="s">
        <v>223</v>
      </c>
      <c r="Q258" s="437"/>
      <c r="R258" s="436"/>
      <c r="S258" s="436"/>
      <c r="T258" s="436"/>
      <c r="U258" s="499"/>
      <c r="V258" s="492"/>
      <c r="W258" s="493"/>
      <c r="X258" s="453"/>
      <c r="Y258" s="436"/>
      <c r="Z258" s="436"/>
      <c r="AA258" s="436"/>
      <c r="AB258" s="436"/>
      <c r="AC258" s="436"/>
      <c r="AD258" s="436"/>
    </row>
    <row r="259" spans="1:30" ht="32.450000000000003" customHeight="1" outlineLevel="1">
      <c r="A259" s="485">
        <v>80</v>
      </c>
      <c r="B259" s="453">
        <f t="shared" si="11"/>
        <v>80</v>
      </c>
      <c r="C259" s="486" t="str">
        <f t="shared" si="10"/>
        <v>IVF080</v>
      </c>
      <c r="D259" s="434" t="s">
        <v>704</v>
      </c>
      <c r="E259" s="485">
        <v>5</v>
      </c>
      <c r="F259" s="487" t="s">
        <v>7</v>
      </c>
      <c r="G259" s="439">
        <v>3800</v>
      </c>
      <c r="H259" s="488">
        <f>ROUND(E259*G259,0)</f>
        <v>19000</v>
      </c>
      <c r="I259" s="494">
        <v>4</v>
      </c>
      <c r="J259" s="485" t="str">
        <f>F259</f>
        <v>No</v>
      </c>
      <c r="K259" s="488">
        <f>G259</f>
        <v>3800</v>
      </c>
      <c r="L259" s="488">
        <f>ROUND(I259*K259,0)</f>
        <v>15200</v>
      </c>
      <c r="M259" s="490">
        <f>IF(L259&gt;H259,L259-H259,0)</f>
        <v>0</v>
      </c>
      <c r="N259" s="488">
        <f>IF(H259&gt;L259,H259-L259,0)</f>
        <v>3800</v>
      </c>
      <c r="O259" s="78" t="s">
        <v>697</v>
      </c>
      <c r="P259" s="465" t="s">
        <v>223</v>
      </c>
      <c r="Q259" s="437"/>
      <c r="R259" s="436"/>
      <c r="S259" s="436"/>
      <c r="T259" s="436"/>
      <c r="U259" s="499"/>
      <c r="V259" s="492"/>
      <c r="W259" s="493"/>
      <c r="X259" s="453"/>
      <c r="Y259" s="436"/>
      <c r="Z259" s="436">
        <v>4.17</v>
      </c>
      <c r="AA259" s="436"/>
      <c r="AB259" s="436"/>
      <c r="AC259" s="436"/>
      <c r="AD259" s="436"/>
    </row>
    <row r="260" spans="1:30" ht="32.450000000000003" customHeight="1" outlineLevel="1">
      <c r="A260" s="440"/>
      <c r="B260" s="453" t="str">
        <f t="shared" si="11"/>
        <v/>
      </c>
      <c r="C260" s="486"/>
      <c r="D260" s="479" t="s">
        <v>680</v>
      </c>
      <c r="E260" s="440"/>
      <c r="F260" s="440"/>
      <c r="G260" s="490"/>
      <c r="H260" s="490"/>
      <c r="I260" s="494"/>
      <c r="J260" s="440"/>
      <c r="K260" s="490"/>
      <c r="L260" s="490"/>
      <c r="M260" s="490"/>
      <c r="N260" s="490"/>
      <c r="O260" s="78"/>
      <c r="P260" s="465" t="s">
        <v>223</v>
      </c>
      <c r="Q260" s="437"/>
      <c r="R260" s="436"/>
      <c r="S260" s="436"/>
      <c r="T260" s="436"/>
      <c r="U260" s="499"/>
      <c r="V260" s="492"/>
      <c r="W260" s="493"/>
      <c r="X260" s="453"/>
      <c r="Y260" s="436"/>
      <c r="Z260" s="436"/>
      <c r="AA260" s="436"/>
      <c r="AB260" s="436"/>
      <c r="AC260" s="436"/>
      <c r="AD260" s="436"/>
    </row>
    <row r="261" spans="1:30" ht="32.450000000000003" customHeight="1" outlineLevel="1">
      <c r="A261" s="440"/>
      <c r="B261" s="453"/>
      <c r="C261" s="486"/>
      <c r="D261" s="479"/>
      <c r="E261" s="440"/>
      <c r="F261" s="440"/>
      <c r="G261" s="490"/>
      <c r="H261" s="490"/>
      <c r="I261" s="494"/>
      <c r="J261" s="440"/>
      <c r="K261" s="490"/>
      <c r="L261" s="490"/>
      <c r="M261" s="490"/>
      <c r="N261" s="490"/>
      <c r="O261" s="78"/>
      <c r="P261" s="465" t="s">
        <v>223</v>
      </c>
      <c r="Q261" s="437"/>
      <c r="R261" s="436"/>
      <c r="S261" s="436"/>
      <c r="T261" s="436"/>
      <c r="U261" s="499"/>
      <c r="V261" s="492"/>
      <c r="W261" s="493"/>
      <c r="X261" s="453"/>
      <c r="Y261" s="436"/>
      <c r="Z261" s="436"/>
      <c r="AA261" s="436"/>
      <c r="AB261" s="436"/>
      <c r="AC261" s="436"/>
      <c r="AD261" s="436"/>
    </row>
    <row r="262" spans="1:30" ht="32.450000000000003" customHeight="1" outlineLevel="1">
      <c r="A262" s="485">
        <v>81</v>
      </c>
      <c r="B262" s="453">
        <f t="shared" si="11"/>
        <v>81</v>
      </c>
      <c r="C262" s="486" t="str">
        <f t="shared" si="10"/>
        <v>IVF081</v>
      </c>
      <c r="D262" s="434" t="s">
        <v>80</v>
      </c>
      <c r="E262" s="485">
        <v>5</v>
      </c>
      <c r="F262" s="487" t="s">
        <v>7</v>
      </c>
      <c r="G262" s="439">
        <v>7590</v>
      </c>
      <c r="H262" s="488">
        <f>ROUND(E262*G262,0)</f>
        <v>37950</v>
      </c>
      <c r="I262" s="494">
        <v>4</v>
      </c>
      <c r="J262" s="485" t="str">
        <f>F262</f>
        <v>No</v>
      </c>
      <c r="K262" s="488">
        <f>G262</f>
        <v>7590</v>
      </c>
      <c r="L262" s="488">
        <f>ROUND(I262*K262,0)</f>
        <v>30360</v>
      </c>
      <c r="M262" s="490">
        <f>IF(L262&gt;H262,L262-H262,0)</f>
        <v>0</v>
      </c>
      <c r="N262" s="488">
        <f>IF(H262&gt;L262,H262-L262,0)</f>
        <v>7590</v>
      </c>
      <c r="O262" s="78" t="s">
        <v>698</v>
      </c>
      <c r="P262" s="465" t="s">
        <v>223</v>
      </c>
      <c r="Q262" s="437"/>
      <c r="R262" s="436"/>
      <c r="S262" s="436"/>
      <c r="T262" s="436"/>
      <c r="U262" s="499"/>
      <c r="V262" s="492"/>
      <c r="W262" s="493"/>
      <c r="X262" s="453"/>
      <c r="Y262" s="436"/>
      <c r="Z262" s="436"/>
      <c r="AA262" s="436"/>
      <c r="AB262" s="436"/>
      <c r="AC262" s="436"/>
      <c r="AD262" s="436"/>
    </row>
    <row r="263" spans="1:30" ht="32.450000000000003" customHeight="1" outlineLevel="1">
      <c r="A263" s="440"/>
      <c r="B263" s="453" t="str">
        <f t="shared" si="11"/>
        <v/>
      </c>
      <c r="C263" s="486"/>
      <c r="D263" s="479" t="s">
        <v>680</v>
      </c>
      <c r="E263" s="440"/>
      <c r="F263" s="440"/>
      <c r="G263" s="490"/>
      <c r="H263" s="490"/>
      <c r="I263" s="494"/>
      <c r="J263" s="440"/>
      <c r="K263" s="490"/>
      <c r="L263" s="490"/>
      <c r="M263" s="490"/>
      <c r="N263" s="490"/>
      <c r="O263" s="78"/>
      <c r="P263" s="465" t="s">
        <v>223</v>
      </c>
      <c r="Q263" s="437"/>
      <c r="R263" s="436"/>
      <c r="S263" s="436"/>
      <c r="T263" s="436"/>
      <c r="U263" s="499"/>
      <c r="V263" s="492"/>
      <c r="W263" s="493"/>
      <c r="X263" s="453"/>
      <c r="Y263" s="436"/>
      <c r="Z263" s="436"/>
      <c r="AA263" s="436"/>
      <c r="AB263" s="436"/>
      <c r="AC263" s="436"/>
      <c r="AD263" s="436"/>
    </row>
    <row r="264" spans="1:30" ht="32.450000000000003" customHeight="1" outlineLevel="1">
      <c r="A264" s="440"/>
      <c r="B264" s="453"/>
      <c r="C264" s="486"/>
      <c r="D264" s="479"/>
      <c r="E264" s="440"/>
      <c r="F264" s="440"/>
      <c r="G264" s="490"/>
      <c r="H264" s="490"/>
      <c r="I264" s="494"/>
      <c r="J264" s="440"/>
      <c r="K264" s="490"/>
      <c r="L264" s="490"/>
      <c r="M264" s="490"/>
      <c r="N264" s="490"/>
      <c r="O264" s="78"/>
      <c r="P264" s="465" t="s">
        <v>223</v>
      </c>
      <c r="Q264" s="437"/>
      <c r="R264" s="436"/>
      <c r="S264" s="436"/>
      <c r="T264" s="436"/>
      <c r="U264" s="499"/>
      <c r="V264" s="492"/>
      <c r="W264" s="493"/>
      <c r="X264" s="453"/>
      <c r="Y264" s="436"/>
      <c r="Z264" s="436"/>
      <c r="AA264" s="436"/>
      <c r="AB264" s="436"/>
      <c r="AC264" s="436"/>
      <c r="AD264" s="436"/>
    </row>
    <row r="265" spans="1:30" ht="32.450000000000003" customHeight="1" outlineLevel="1">
      <c r="A265" s="485">
        <v>82</v>
      </c>
      <c r="B265" s="453">
        <f t="shared" si="11"/>
        <v>82</v>
      </c>
      <c r="C265" s="486" t="str">
        <f t="shared" si="10"/>
        <v>IVF082</v>
      </c>
      <c r="D265" s="434" t="s">
        <v>81</v>
      </c>
      <c r="E265" s="485">
        <v>5</v>
      </c>
      <c r="F265" s="487" t="s">
        <v>7</v>
      </c>
      <c r="G265" s="439">
        <v>4580</v>
      </c>
      <c r="H265" s="488">
        <f>ROUND(E265*G265,0)</f>
        <v>22900</v>
      </c>
      <c r="I265" s="494">
        <v>4</v>
      </c>
      <c r="J265" s="485" t="str">
        <f>F265</f>
        <v>No</v>
      </c>
      <c r="K265" s="488">
        <f>G265</f>
        <v>4580</v>
      </c>
      <c r="L265" s="488">
        <f>ROUND(I265*K265,0)</f>
        <v>18320</v>
      </c>
      <c r="M265" s="490">
        <f>IF(L265&gt;H265,L265-H265,0)</f>
        <v>0</v>
      </c>
      <c r="N265" s="488">
        <f>IF(H265&gt;L265,H265-L265,0)</f>
        <v>4580</v>
      </c>
      <c r="O265" s="78" t="s">
        <v>698</v>
      </c>
      <c r="P265" s="465" t="s">
        <v>223</v>
      </c>
      <c r="Q265" s="437"/>
      <c r="R265" s="436"/>
      <c r="S265" s="436"/>
      <c r="T265" s="436"/>
      <c r="U265" s="499"/>
      <c r="V265" s="492"/>
      <c r="W265" s="493"/>
      <c r="X265" s="453"/>
      <c r="Y265" s="436"/>
      <c r="Z265" s="436"/>
      <c r="AA265" s="436"/>
      <c r="AB265" s="436"/>
      <c r="AC265" s="436"/>
      <c r="AD265" s="436"/>
    </row>
    <row r="266" spans="1:30" ht="32.450000000000003" customHeight="1" outlineLevel="1">
      <c r="A266" s="440"/>
      <c r="B266" s="453" t="str">
        <f t="shared" si="11"/>
        <v/>
      </c>
      <c r="C266" s="486"/>
      <c r="D266" s="479" t="s">
        <v>682</v>
      </c>
      <c r="E266" s="440"/>
      <c r="F266" s="440"/>
      <c r="G266" s="490"/>
      <c r="H266" s="490"/>
      <c r="I266" s="494"/>
      <c r="J266" s="440"/>
      <c r="K266" s="490"/>
      <c r="L266" s="490"/>
      <c r="M266" s="490"/>
      <c r="N266" s="490"/>
      <c r="O266" s="78"/>
      <c r="P266" s="465" t="s">
        <v>223</v>
      </c>
      <c r="Q266" s="437"/>
      <c r="R266" s="436"/>
      <c r="S266" s="436"/>
      <c r="T266" s="436"/>
      <c r="U266" s="499"/>
      <c r="V266" s="492"/>
      <c r="W266" s="493"/>
      <c r="X266" s="453"/>
      <c r="Y266" s="436"/>
      <c r="Z266" s="436"/>
      <c r="AA266" s="436"/>
      <c r="AB266" s="436"/>
      <c r="AC266" s="436"/>
      <c r="AD266" s="436"/>
    </row>
    <row r="267" spans="1:30" ht="32.450000000000003" customHeight="1" outlineLevel="1">
      <c r="A267" s="440"/>
      <c r="B267" s="453"/>
      <c r="C267" s="486"/>
      <c r="D267" s="479"/>
      <c r="E267" s="440"/>
      <c r="F267" s="440"/>
      <c r="G267" s="490"/>
      <c r="H267" s="490"/>
      <c r="I267" s="494"/>
      <c r="J267" s="440"/>
      <c r="K267" s="490"/>
      <c r="L267" s="490"/>
      <c r="M267" s="490"/>
      <c r="N267" s="490"/>
      <c r="O267" s="78"/>
      <c r="P267" s="465" t="s">
        <v>223</v>
      </c>
      <c r="Q267" s="437"/>
      <c r="R267" s="436"/>
      <c r="S267" s="436"/>
      <c r="T267" s="436"/>
      <c r="U267" s="499"/>
      <c r="V267" s="492"/>
      <c r="W267" s="493"/>
      <c r="X267" s="453"/>
      <c r="Y267" s="436"/>
      <c r="Z267" s="436"/>
      <c r="AA267" s="436"/>
      <c r="AB267" s="436"/>
      <c r="AC267" s="436"/>
      <c r="AD267" s="436"/>
    </row>
    <row r="268" spans="1:30" ht="32.450000000000003" customHeight="1" outlineLevel="1">
      <c r="A268" s="485">
        <v>83</v>
      </c>
      <c r="B268" s="453">
        <f t="shared" si="11"/>
        <v>83</v>
      </c>
      <c r="C268" s="486" t="str">
        <f t="shared" si="10"/>
        <v>IVF083</v>
      </c>
      <c r="D268" s="434" t="s">
        <v>82</v>
      </c>
      <c r="E268" s="485">
        <v>5</v>
      </c>
      <c r="F268" s="487" t="s">
        <v>7</v>
      </c>
      <c r="G268" s="439">
        <v>872</v>
      </c>
      <c r="H268" s="488">
        <f>ROUND(E268*G268,0)</f>
        <v>4360</v>
      </c>
      <c r="I268" s="494">
        <v>4</v>
      </c>
      <c r="J268" s="485" t="str">
        <f>F268</f>
        <v>No</v>
      </c>
      <c r="K268" s="488">
        <f>G268</f>
        <v>872</v>
      </c>
      <c r="L268" s="488">
        <f>ROUND(I268*K268,0)</f>
        <v>3488</v>
      </c>
      <c r="M268" s="490">
        <f>IF(L268&gt;H268,L268-H268,0)</f>
        <v>0</v>
      </c>
      <c r="N268" s="488">
        <f>IF(H268&gt;L268,H268-L268,0)</f>
        <v>872</v>
      </c>
      <c r="O268" s="78" t="s">
        <v>698</v>
      </c>
      <c r="P268" s="465" t="s">
        <v>223</v>
      </c>
      <c r="Q268" s="437"/>
      <c r="R268" s="436"/>
      <c r="S268" s="436"/>
      <c r="T268" s="436"/>
      <c r="U268" s="499"/>
      <c r="V268" s="492"/>
      <c r="W268" s="493"/>
      <c r="X268" s="453"/>
      <c r="Y268" s="436"/>
      <c r="Z268" s="436"/>
      <c r="AA268" s="436"/>
      <c r="AB268" s="436"/>
      <c r="AC268" s="436"/>
      <c r="AD268" s="436"/>
    </row>
    <row r="269" spans="1:30" ht="32.450000000000003" customHeight="1" outlineLevel="1">
      <c r="A269" s="440"/>
      <c r="B269" s="453" t="str">
        <f t="shared" si="11"/>
        <v/>
      </c>
      <c r="C269" s="486"/>
      <c r="D269" s="479" t="s">
        <v>681</v>
      </c>
      <c r="E269" s="440"/>
      <c r="F269" s="440"/>
      <c r="G269" s="490"/>
      <c r="H269" s="490"/>
      <c r="I269" s="494"/>
      <c r="J269" s="440"/>
      <c r="K269" s="490"/>
      <c r="L269" s="490"/>
      <c r="M269" s="490"/>
      <c r="N269" s="490"/>
      <c r="O269" s="78"/>
      <c r="P269" s="465" t="s">
        <v>223</v>
      </c>
      <c r="Q269" s="437"/>
      <c r="R269" s="436"/>
      <c r="S269" s="436"/>
      <c r="T269" s="436"/>
      <c r="U269" s="499"/>
      <c r="V269" s="492"/>
      <c r="W269" s="493"/>
      <c r="X269" s="453"/>
      <c r="Y269" s="436"/>
      <c r="Z269" s="436"/>
      <c r="AA269" s="436"/>
      <c r="AB269" s="436"/>
      <c r="AC269" s="436"/>
      <c r="AD269" s="436"/>
    </row>
    <row r="270" spans="1:30" ht="32.450000000000003" customHeight="1" outlineLevel="1">
      <c r="A270" s="440"/>
      <c r="B270" s="453"/>
      <c r="C270" s="486"/>
      <c r="D270" s="479"/>
      <c r="E270" s="440"/>
      <c r="F270" s="440"/>
      <c r="G270" s="490"/>
      <c r="H270" s="490"/>
      <c r="I270" s="494"/>
      <c r="J270" s="440"/>
      <c r="K270" s="490"/>
      <c r="L270" s="490"/>
      <c r="M270" s="490"/>
      <c r="N270" s="490"/>
      <c r="O270" s="78"/>
      <c r="P270" s="465" t="s">
        <v>223</v>
      </c>
      <c r="Q270" s="437"/>
      <c r="R270" s="436"/>
      <c r="S270" s="436"/>
      <c r="T270" s="436"/>
      <c r="U270" s="499"/>
      <c r="V270" s="492"/>
      <c r="W270" s="493"/>
      <c r="X270" s="453"/>
      <c r="Y270" s="436"/>
      <c r="Z270" s="436"/>
      <c r="AA270" s="436"/>
      <c r="AB270" s="436"/>
      <c r="AC270" s="436"/>
      <c r="AD270" s="436"/>
    </row>
    <row r="271" spans="1:30" ht="32.450000000000003" customHeight="1" outlineLevel="1">
      <c r="A271" s="485">
        <v>84</v>
      </c>
      <c r="B271" s="453">
        <f t="shared" si="11"/>
        <v>84</v>
      </c>
      <c r="C271" s="486" t="str">
        <f t="shared" si="10"/>
        <v>IVF084</v>
      </c>
      <c r="D271" s="434" t="s">
        <v>83</v>
      </c>
      <c r="E271" s="485">
        <v>5</v>
      </c>
      <c r="F271" s="487" t="s">
        <v>7</v>
      </c>
      <c r="G271" s="439">
        <v>727</v>
      </c>
      <c r="H271" s="488">
        <f>ROUND(E271*G271,0)</f>
        <v>3635</v>
      </c>
      <c r="I271" s="494">
        <v>4</v>
      </c>
      <c r="J271" s="485" t="str">
        <f>F271</f>
        <v>No</v>
      </c>
      <c r="K271" s="488">
        <f>G271</f>
        <v>727</v>
      </c>
      <c r="L271" s="488">
        <f>ROUND(I271*K271,0)</f>
        <v>2908</v>
      </c>
      <c r="M271" s="490">
        <f>IF(L271&gt;H271,L271-H271,0)</f>
        <v>0</v>
      </c>
      <c r="N271" s="488">
        <f>IF(H271&gt;L271,H271-L271,0)</f>
        <v>727</v>
      </c>
      <c r="O271" s="78" t="s">
        <v>698</v>
      </c>
      <c r="P271" s="465" t="s">
        <v>223</v>
      </c>
      <c r="Q271" s="437"/>
      <c r="R271" s="436"/>
      <c r="S271" s="436"/>
      <c r="T271" s="436"/>
      <c r="U271" s="499"/>
      <c r="V271" s="492"/>
      <c r="W271" s="493"/>
      <c r="X271" s="453"/>
      <c r="Y271" s="436"/>
      <c r="Z271" s="436"/>
      <c r="AA271" s="436"/>
      <c r="AB271" s="436"/>
      <c r="AC271" s="436"/>
      <c r="AD271" s="436"/>
    </row>
    <row r="272" spans="1:30" ht="32.450000000000003" customHeight="1" outlineLevel="1">
      <c r="A272" s="440"/>
      <c r="B272" s="453" t="str">
        <f t="shared" si="11"/>
        <v/>
      </c>
      <c r="C272" s="486"/>
      <c r="D272" s="479" t="s">
        <v>681</v>
      </c>
      <c r="E272" s="440"/>
      <c r="F272" s="440"/>
      <c r="G272" s="490"/>
      <c r="H272" s="490"/>
      <c r="I272" s="494"/>
      <c r="J272" s="440"/>
      <c r="K272" s="490"/>
      <c r="L272" s="490"/>
      <c r="M272" s="490"/>
      <c r="N272" s="490"/>
      <c r="O272" s="78"/>
      <c r="P272" s="465" t="s">
        <v>223</v>
      </c>
    </row>
    <row r="273" spans="1:30" ht="32.450000000000003" customHeight="1" outlineLevel="1">
      <c r="A273" s="440"/>
      <c r="B273" s="453"/>
      <c r="C273" s="486"/>
      <c r="D273" s="479"/>
      <c r="E273" s="440"/>
      <c r="F273" s="440"/>
      <c r="G273" s="490"/>
      <c r="H273" s="490"/>
      <c r="I273" s="494"/>
      <c r="J273" s="440"/>
      <c r="K273" s="490"/>
      <c r="L273" s="490"/>
      <c r="M273" s="490"/>
      <c r="N273" s="490"/>
      <c r="O273" s="78"/>
      <c r="P273" s="465" t="s">
        <v>223</v>
      </c>
    </row>
    <row r="274" spans="1:30" ht="32.450000000000003" customHeight="1" outlineLevel="1">
      <c r="A274" s="485">
        <v>85</v>
      </c>
      <c r="B274" s="453">
        <f t="shared" si="11"/>
        <v>85</v>
      </c>
      <c r="C274" s="486" t="str">
        <f t="shared" si="10"/>
        <v>IVF085</v>
      </c>
      <c r="D274" s="434" t="s">
        <v>84</v>
      </c>
      <c r="E274" s="485">
        <v>5</v>
      </c>
      <c r="F274" s="487" t="s">
        <v>7</v>
      </c>
      <c r="G274" s="439">
        <v>872</v>
      </c>
      <c r="H274" s="488">
        <f>ROUND(E274*G274,0)</f>
        <v>4360</v>
      </c>
      <c r="I274" s="494">
        <v>4</v>
      </c>
      <c r="J274" s="485" t="str">
        <f>F274</f>
        <v>No</v>
      </c>
      <c r="K274" s="488">
        <f>G274</f>
        <v>872</v>
      </c>
      <c r="L274" s="488">
        <f>ROUND(I274*K274,0)</f>
        <v>3488</v>
      </c>
      <c r="M274" s="490">
        <f>IF(L274&gt;H274,L274-H274,0)</f>
        <v>0</v>
      </c>
      <c r="N274" s="488">
        <f>IF(H274&gt;L274,H274-L274,0)</f>
        <v>872</v>
      </c>
      <c r="O274" s="78" t="s">
        <v>698</v>
      </c>
      <c r="P274" s="465" t="s">
        <v>223</v>
      </c>
      <c r="Q274" s="437"/>
      <c r="R274" s="436"/>
      <c r="S274" s="436"/>
      <c r="T274" s="436"/>
      <c r="U274" s="499"/>
      <c r="V274" s="492"/>
      <c r="W274" s="493"/>
      <c r="X274" s="453"/>
      <c r="Y274" s="436"/>
      <c r="Z274" s="436"/>
      <c r="AA274" s="436"/>
      <c r="AB274" s="436"/>
      <c r="AC274" s="436"/>
      <c r="AD274" s="436"/>
    </row>
    <row r="275" spans="1:30" ht="32.450000000000003" customHeight="1" outlineLevel="1">
      <c r="A275" s="440"/>
      <c r="B275" s="453" t="str">
        <f t="shared" si="11"/>
        <v/>
      </c>
      <c r="C275" s="486"/>
      <c r="D275" s="479" t="s">
        <v>681</v>
      </c>
      <c r="E275" s="440"/>
      <c r="F275" s="440"/>
      <c r="G275" s="490"/>
      <c r="H275" s="490"/>
      <c r="I275" s="494"/>
      <c r="J275" s="440"/>
      <c r="K275" s="490"/>
      <c r="L275" s="490"/>
      <c r="M275" s="490"/>
      <c r="N275" s="490"/>
      <c r="O275" s="78"/>
      <c r="P275" s="465" t="s">
        <v>223</v>
      </c>
      <c r="Q275" s="437"/>
      <c r="R275" s="436"/>
      <c r="S275" s="436"/>
      <c r="T275" s="436"/>
      <c r="U275" s="499"/>
      <c r="V275" s="492"/>
      <c r="W275" s="493"/>
      <c r="X275" s="453"/>
      <c r="Y275" s="436"/>
      <c r="Z275" s="436"/>
      <c r="AA275" s="436"/>
      <c r="AB275" s="436"/>
      <c r="AC275" s="436"/>
      <c r="AD275" s="436"/>
    </row>
    <row r="276" spans="1:30" ht="32.450000000000003" customHeight="1" outlineLevel="1">
      <c r="A276" s="440"/>
      <c r="B276" s="453"/>
      <c r="C276" s="486"/>
      <c r="D276" s="479"/>
      <c r="E276" s="440"/>
      <c r="F276" s="440"/>
      <c r="G276" s="490"/>
      <c r="H276" s="490"/>
      <c r="I276" s="494"/>
      <c r="J276" s="440"/>
      <c r="K276" s="490"/>
      <c r="L276" s="490"/>
      <c r="M276" s="490"/>
      <c r="N276" s="490"/>
      <c r="O276" s="78"/>
      <c r="P276" s="465" t="s">
        <v>223</v>
      </c>
      <c r="Q276" s="437"/>
      <c r="R276" s="436"/>
      <c r="S276" s="436"/>
      <c r="T276" s="436"/>
      <c r="U276" s="499"/>
      <c r="V276" s="492"/>
      <c r="W276" s="493"/>
      <c r="X276" s="453"/>
      <c r="Y276" s="436"/>
      <c r="Z276" s="436"/>
      <c r="AA276" s="436"/>
      <c r="AB276" s="436"/>
      <c r="AC276" s="436"/>
      <c r="AD276" s="436"/>
    </row>
    <row r="277" spans="1:30" ht="32.450000000000003" customHeight="1" outlineLevel="1">
      <c r="A277" s="485">
        <v>86</v>
      </c>
      <c r="B277" s="453">
        <f t="shared" si="11"/>
        <v>86</v>
      </c>
      <c r="C277" s="486" t="str">
        <f t="shared" si="10"/>
        <v>IVF086</v>
      </c>
      <c r="D277" s="434" t="s">
        <v>85</v>
      </c>
      <c r="E277" s="485">
        <v>5</v>
      </c>
      <c r="F277" s="487" t="s">
        <v>7</v>
      </c>
      <c r="G277" s="439">
        <v>418</v>
      </c>
      <c r="H277" s="488">
        <f>ROUND(E277*G277,0)</f>
        <v>2090</v>
      </c>
      <c r="I277" s="494">
        <v>4</v>
      </c>
      <c r="J277" s="485" t="str">
        <f>F277</f>
        <v>No</v>
      </c>
      <c r="K277" s="488">
        <f>G277</f>
        <v>418</v>
      </c>
      <c r="L277" s="488">
        <f>ROUND(I277*K277,0)</f>
        <v>1672</v>
      </c>
      <c r="M277" s="490">
        <f>IF(L277&gt;H277,L277-H277,0)</f>
        <v>0</v>
      </c>
      <c r="N277" s="488">
        <f>IF(H277&gt;L277,H277-L277,0)</f>
        <v>418</v>
      </c>
      <c r="O277" s="78" t="s">
        <v>698</v>
      </c>
      <c r="P277" s="465" t="s">
        <v>223</v>
      </c>
      <c r="Q277" s="437"/>
      <c r="R277" s="436"/>
      <c r="S277" s="436"/>
      <c r="T277" s="436"/>
      <c r="U277" s="499"/>
      <c r="V277" s="492"/>
      <c r="W277" s="493"/>
      <c r="X277" s="453"/>
      <c r="Y277" s="436"/>
      <c r="Z277" s="436"/>
      <c r="AA277" s="436"/>
      <c r="AB277" s="436"/>
      <c r="AC277" s="436"/>
      <c r="AD277" s="436"/>
    </row>
    <row r="278" spans="1:30" ht="32.450000000000003" customHeight="1" outlineLevel="1">
      <c r="A278" s="485"/>
      <c r="B278" s="453" t="str">
        <f t="shared" si="11"/>
        <v/>
      </c>
      <c r="C278" s="486"/>
      <c r="D278" s="479" t="s">
        <v>682</v>
      </c>
      <c r="E278" s="485"/>
      <c r="F278" s="487"/>
      <c r="G278" s="439"/>
      <c r="H278" s="488"/>
      <c r="I278" s="494"/>
      <c r="J278" s="485"/>
      <c r="K278" s="502"/>
      <c r="L278" s="502"/>
      <c r="M278" s="503"/>
      <c r="N278" s="502"/>
      <c r="O278" s="78"/>
      <c r="P278" s="465" t="s">
        <v>223</v>
      </c>
      <c r="Q278" s="437"/>
      <c r="R278" s="436"/>
      <c r="S278" s="436"/>
      <c r="T278" s="436"/>
      <c r="U278" s="499"/>
      <c r="V278" s="492"/>
      <c r="W278" s="493"/>
      <c r="X278" s="453"/>
      <c r="Y278" s="436"/>
      <c r="Z278" s="436"/>
      <c r="AA278" s="436"/>
      <c r="AB278" s="436"/>
      <c r="AC278" s="436"/>
      <c r="AD278" s="436"/>
    </row>
    <row r="279" spans="1:30" ht="32.450000000000003" customHeight="1" outlineLevel="1">
      <c r="A279" s="485"/>
      <c r="B279" s="453"/>
      <c r="C279" s="486"/>
      <c r="D279" s="479"/>
      <c r="E279" s="485"/>
      <c r="F279" s="487"/>
      <c r="G279" s="439"/>
      <c r="H279" s="488"/>
      <c r="I279" s="494"/>
      <c r="J279" s="485"/>
      <c r="K279" s="502"/>
      <c r="L279" s="502"/>
      <c r="M279" s="503"/>
      <c r="N279" s="502"/>
      <c r="O279" s="78"/>
      <c r="P279" s="465" t="s">
        <v>223</v>
      </c>
      <c r="Q279" s="437"/>
      <c r="R279" s="436"/>
      <c r="S279" s="436"/>
      <c r="T279" s="436"/>
      <c r="U279" s="499"/>
      <c r="V279" s="492"/>
      <c r="W279" s="493"/>
      <c r="X279" s="453"/>
      <c r="Y279" s="436"/>
      <c r="Z279" s="436"/>
      <c r="AA279" s="436"/>
      <c r="AB279" s="436"/>
      <c r="AC279" s="436"/>
      <c r="AD279" s="436"/>
    </row>
    <row r="280" spans="1:30" ht="32.450000000000003" customHeight="1" collapsed="1">
      <c r="A280" s="440"/>
      <c r="B280" s="453" t="str">
        <f t="shared" si="11"/>
        <v/>
      </c>
      <c r="C280" s="486"/>
      <c r="D280" s="434"/>
      <c r="E280" s="440"/>
      <c r="F280" s="440"/>
      <c r="G280" s="490"/>
      <c r="H280" s="490"/>
      <c r="I280" s="494"/>
      <c r="J280" s="440"/>
      <c r="K280" s="508" t="s">
        <v>215</v>
      </c>
      <c r="L280" s="509">
        <f>SUM(L240:L278)</f>
        <v>126489</v>
      </c>
      <c r="M280" s="509">
        <f t="shared" ref="M280:N280" si="12">SUM(M240:M278)</f>
        <v>6962</v>
      </c>
      <c r="N280" s="509">
        <f t="shared" si="12"/>
        <v>84953</v>
      </c>
      <c r="O280" s="78"/>
      <c r="P280" s="465"/>
      <c r="Q280" s="437"/>
      <c r="R280" s="436"/>
      <c r="S280" s="436"/>
      <c r="T280" s="436"/>
      <c r="U280" s="499"/>
      <c r="V280" s="492"/>
      <c r="W280" s="493"/>
      <c r="X280" s="453"/>
      <c r="Y280" s="436"/>
      <c r="Z280" s="436"/>
      <c r="AA280" s="436"/>
      <c r="AB280" s="436"/>
      <c r="AC280" s="436"/>
      <c r="AD280" s="436"/>
    </row>
    <row r="281" spans="1:30" ht="32.450000000000003" customHeight="1">
      <c r="A281" s="485"/>
      <c r="B281" s="453" t="str">
        <f t="shared" si="11"/>
        <v/>
      </c>
      <c r="C281" s="486"/>
      <c r="D281" s="482" t="s">
        <v>176</v>
      </c>
      <c r="E281" s="485"/>
      <c r="F281" s="487"/>
      <c r="G281" s="439"/>
      <c r="H281" s="488"/>
      <c r="I281" s="494"/>
      <c r="J281" s="485"/>
      <c r="K281" s="502"/>
      <c r="L281" s="502"/>
      <c r="M281" s="503"/>
      <c r="N281" s="502"/>
      <c r="O281" s="78"/>
      <c r="P281" s="465"/>
      <c r="Q281" s="437"/>
      <c r="R281" s="436"/>
      <c r="S281" s="436"/>
      <c r="T281" s="436"/>
      <c r="U281" s="504"/>
      <c r="V281" s="504"/>
      <c r="W281" s="504"/>
      <c r="X281" s="453"/>
      <c r="Y281" s="436"/>
      <c r="Z281" s="436"/>
      <c r="AA281" s="436"/>
      <c r="AB281" s="436"/>
      <c r="AC281" s="436"/>
      <c r="AD281" s="436"/>
    </row>
    <row r="282" spans="1:30" ht="32.450000000000003" customHeight="1" outlineLevel="1">
      <c r="A282" s="485">
        <v>96</v>
      </c>
      <c r="B282" s="453">
        <f t="shared" si="11"/>
        <v>96</v>
      </c>
      <c r="C282" s="486" t="str">
        <f t="shared" si="10"/>
        <v>IVF096</v>
      </c>
      <c r="D282" s="434" t="s">
        <v>417</v>
      </c>
      <c r="E282" s="485">
        <v>200</v>
      </c>
      <c r="F282" s="487" t="s">
        <v>3</v>
      </c>
      <c r="G282" s="439">
        <v>116</v>
      </c>
      <c r="H282" s="488">
        <f>ROUND(E282*G282,0)</f>
        <v>23200</v>
      </c>
      <c r="I282" s="494">
        <v>200</v>
      </c>
      <c r="J282" s="485" t="str">
        <f>F282</f>
        <v>Rmt</v>
      </c>
      <c r="K282" s="488">
        <f>G282</f>
        <v>116</v>
      </c>
      <c r="L282" s="488">
        <f t="shared" ref="L282:L298" si="13">ROUND(I282*K282,0)</f>
        <v>23200</v>
      </c>
      <c r="M282" s="490">
        <f t="shared" ref="M282:M298" si="14">IF(L282&gt;H282,L282-H282,0)</f>
        <v>0</v>
      </c>
      <c r="N282" s="488">
        <f t="shared" ref="N282:N298" si="15">IF(H282&gt;L282,H282-L282,0)</f>
        <v>0</v>
      </c>
      <c r="O282" s="605" t="s">
        <v>855</v>
      </c>
      <c r="P282" s="465" t="s">
        <v>221</v>
      </c>
      <c r="Q282" s="437"/>
      <c r="R282" s="436"/>
      <c r="S282" s="436"/>
      <c r="T282" s="436"/>
      <c r="U282" s="504"/>
      <c r="V282" s="504"/>
      <c r="W282" s="504"/>
      <c r="X282" s="453"/>
      <c r="Y282" s="436"/>
      <c r="Z282" s="436"/>
      <c r="AA282" s="436"/>
      <c r="AB282" s="436"/>
      <c r="AC282" s="436"/>
      <c r="AD282" s="436"/>
    </row>
    <row r="283" spans="1:30" ht="32.450000000000003" customHeight="1" outlineLevel="1">
      <c r="A283" s="440"/>
      <c r="B283" s="453" t="str">
        <f t="shared" si="11"/>
        <v/>
      </c>
      <c r="C283" s="486"/>
      <c r="D283" s="496" t="s">
        <v>184</v>
      </c>
      <c r="E283" s="440"/>
      <c r="F283" s="440"/>
      <c r="G283" s="490"/>
      <c r="H283" s="490"/>
      <c r="I283" s="494">
        <v>215.5</v>
      </c>
      <c r="J283" s="485" t="str">
        <f>F282</f>
        <v>Rmt</v>
      </c>
      <c r="K283" s="488">
        <f>G282</f>
        <v>116</v>
      </c>
      <c r="L283" s="488">
        <f t="shared" si="13"/>
        <v>24998</v>
      </c>
      <c r="M283" s="490">
        <f t="shared" si="14"/>
        <v>24998</v>
      </c>
      <c r="N283" s="488">
        <f t="shared" si="15"/>
        <v>0</v>
      </c>
      <c r="O283" s="605"/>
      <c r="P283" s="465" t="s">
        <v>221</v>
      </c>
      <c r="Q283" s="437"/>
      <c r="R283" s="436"/>
      <c r="S283" s="436"/>
      <c r="T283" s="436"/>
      <c r="U283" s="504"/>
      <c r="V283" s="504"/>
      <c r="W283" s="504"/>
      <c r="X283" s="453"/>
      <c r="Y283" s="436"/>
      <c r="Z283" s="436"/>
      <c r="AA283" s="436"/>
      <c r="AB283" s="436"/>
      <c r="AC283" s="436"/>
      <c r="AD283" s="436"/>
    </row>
    <row r="284" spans="1:30" ht="32.450000000000003" customHeight="1" outlineLevel="1">
      <c r="A284" s="440"/>
      <c r="B284" s="453" t="str">
        <f t="shared" si="11"/>
        <v/>
      </c>
      <c r="C284" s="486"/>
      <c r="D284" s="479" t="s">
        <v>625</v>
      </c>
      <c r="E284" s="440"/>
      <c r="F284" s="440"/>
      <c r="G284" s="490"/>
      <c r="H284" s="490"/>
      <c r="I284" s="494"/>
      <c r="J284" s="440"/>
      <c r="K284" s="439"/>
      <c r="L284" s="488"/>
      <c r="M284" s="490"/>
      <c r="N284" s="488"/>
      <c r="O284" s="78"/>
      <c r="P284" s="465" t="s">
        <v>221</v>
      </c>
      <c r="Q284" s="437"/>
      <c r="R284" s="436"/>
      <c r="S284" s="436"/>
      <c r="T284" s="436"/>
      <c r="U284" s="504"/>
      <c r="V284" s="504"/>
      <c r="W284" s="504"/>
      <c r="X284" s="453"/>
      <c r="Y284" s="436"/>
      <c r="Z284" s="436"/>
      <c r="AA284" s="436"/>
      <c r="AB284" s="436"/>
      <c r="AC284" s="436"/>
      <c r="AD284" s="436"/>
    </row>
    <row r="285" spans="1:30" ht="32.450000000000003" customHeight="1" outlineLevel="1">
      <c r="A285" s="440"/>
      <c r="B285" s="453"/>
      <c r="C285" s="486"/>
      <c r="D285" s="479"/>
      <c r="E285" s="440"/>
      <c r="F285" s="440"/>
      <c r="G285" s="490"/>
      <c r="H285" s="490"/>
      <c r="I285" s="494"/>
      <c r="J285" s="440"/>
      <c r="K285" s="439"/>
      <c r="L285" s="488"/>
      <c r="M285" s="490"/>
      <c r="N285" s="488"/>
      <c r="O285" s="78"/>
      <c r="P285" s="465" t="s">
        <v>221</v>
      </c>
      <c r="Q285" s="437"/>
      <c r="R285" s="436"/>
      <c r="S285" s="436"/>
      <c r="T285" s="436"/>
      <c r="U285" s="504"/>
      <c r="V285" s="504"/>
      <c r="W285" s="504"/>
      <c r="X285" s="453"/>
      <c r="Y285" s="436"/>
      <c r="Z285" s="436"/>
      <c r="AA285" s="436"/>
      <c r="AB285" s="436"/>
      <c r="AC285" s="436"/>
      <c r="AD285" s="436"/>
    </row>
    <row r="286" spans="1:30" ht="32.450000000000003" customHeight="1" outlineLevel="1">
      <c r="A286" s="485">
        <v>97</v>
      </c>
      <c r="B286" s="453">
        <f t="shared" si="11"/>
        <v>97</v>
      </c>
      <c r="C286" s="486" t="str">
        <f t="shared" si="10"/>
        <v>IVF097</v>
      </c>
      <c r="D286" s="434" t="s">
        <v>705</v>
      </c>
      <c r="E286" s="485">
        <v>500</v>
      </c>
      <c r="F286" s="487" t="s">
        <v>3</v>
      </c>
      <c r="G286" s="439">
        <v>107</v>
      </c>
      <c r="H286" s="488">
        <f>ROUND(E286*G286,0)</f>
        <v>53500</v>
      </c>
      <c r="I286" s="494">
        <v>500</v>
      </c>
      <c r="J286" s="485" t="str">
        <f>F286</f>
        <v>Rmt</v>
      </c>
      <c r="K286" s="488">
        <f>G286</f>
        <v>107</v>
      </c>
      <c r="L286" s="488">
        <f t="shared" si="13"/>
        <v>53500</v>
      </c>
      <c r="M286" s="490">
        <f t="shared" si="14"/>
        <v>0</v>
      </c>
      <c r="N286" s="488">
        <f t="shared" si="15"/>
        <v>0</v>
      </c>
      <c r="O286" s="605" t="s">
        <v>855</v>
      </c>
      <c r="P286" s="465" t="s">
        <v>221</v>
      </c>
      <c r="Q286" s="437"/>
      <c r="R286" s="436"/>
      <c r="S286" s="436"/>
      <c r="T286" s="436"/>
      <c r="U286" s="504"/>
      <c r="V286" s="504"/>
      <c r="W286" s="504"/>
      <c r="X286" s="453"/>
      <c r="Y286" s="436"/>
      <c r="Z286" s="436"/>
      <c r="AA286" s="436"/>
      <c r="AB286" s="436"/>
      <c r="AC286" s="436"/>
      <c r="AD286" s="436"/>
    </row>
    <row r="287" spans="1:30" ht="32.450000000000003" customHeight="1" outlineLevel="1">
      <c r="A287" s="440"/>
      <c r="B287" s="453" t="str">
        <f t="shared" si="11"/>
        <v/>
      </c>
      <c r="C287" s="486"/>
      <c r="D287" s="496" t="s">
        <v>184</v>
      </c>
      <c r="E287" s="440"/>
      <c r="F287" s="440"/>
      <c r="G287" s="490"/>
      <c r="H287" s="490"/>
      <c r="I287" s="494">
        <v>560.20000000000005</v>
      </c>
      <c r="J287" s="440" t="s">
        <v>3</v>
      </c>
      <c r="K287" s="439">
        <v>107</v>
      </c>
      <c r="L287" s="488">
        <f t="shared" si="13"/>
        <v>59941</v>
      </c>
      <c r="M287" s="490">
        <f t="shared" si="14"/>
        <v>59941</v>
      </c>
      <c r="N287" s="488">
        <f t="shared" si="15"/>
        <v>0</v>
      </c>
      <c r="O287" s="605"/>
      <c r="P287" s="465" t="s">
        <v>221</v>
      </c>
      <c r="Q287" s="437"/>
      <c r="R287" s="436"/>
      <c r="S287" s="436"/>
      <c r="T287" s="436"/>
      <c r="U287" s="504"/>
      <c r="V287" s="504"/>
      <c r="W287" s="504"/>
      <c r="X287" s="453"/>
      <c r="Y287" s="436"/>
      <c r="Z287" s="436"/>
      <c r="AA287" s="436"/>
      <c r="AB287" s="436"/>
      <c r="AC287" s="436"/>
      <c r="AD287" s="436"/>
    </row>
    <row r="288" spans="1:30" ht="32.450000000000003" customHeight="1" outlineLevel="1">
      <c r="A288" s="440"/>
      <c r="B288" s="453" t="str">
        <f t="shared" si="11"/>
        <v/>
      </c>
      <c r="C288" s="486"/>
      <c r="D288" s="479" t="s">
        <v>641</v>
      </c>
      <c r="E288" s="440"/>
      <c r="F288" s="440"/>
      <c r="G288" s="490"/>
      <c r="H288" s="490"/>
      <c r="I288" s="494"/>
      <c r="J288" s="440"/>
      <c r="K288" s="439"/>
      <c r="L288" s="488"/>
      <c r="M288" s="490"/>
      <c r="N288" s="488"/>
      <c r="O288" s="78"/>
      <c r="P288" s="465" t="s">
        <v>221</v>
      </c>
      <c r="Q288" s="437"/>
      <c r="R288" s="436"/>
      <c r="S288" s="436"/>
      <c r="T288" s="436"/>
      <c r="U288" s="504"/>
      <c r="V288" s="504"/>
      <c r="W288" s="504"/>
      <c r="X288" s="453"/>
      <c r="Y288" s="436"/>
      <c r="Z288" s="436"/>
      <c r="AA288" s="436"/>
      <c r="AB288" s="436"/>
      <c r="AC288" s="436"/>
      <c r="AD288" s="436"/>
    </row>
    <row r="289" spans="1:30" ht="32.450000000000003" customHeight="1" outlineLevel="1">
      <c r="A289" s="440"/>
      <c r="B289" s="453"/>
      <c r="C289" s="486"/>
      <c r="D289" s="479"/>
      <c r="E289" s="440"/>
      <c r="F289" s="440"/>
      <c r="G289" s="490"/>
      <c r="H289" s="490"/>
      <c r="I289" s="494"/>
      <c r="J289" s="440"/>
      <c r="K289" s="439"/>
      <c r="L289" s="488"/>
      <c r="M289" s="490"/>
      <c r="N289" s="488"/>
      <c r="O289" s="78"/>
      <c r="P289" s="465" t="s">
        <v>221</v>
      </c>
      <c r="Q289" s="437"/>
      <c r="R289" s="436"/>
      <c r="S289" s="436"/>
      <c r="T289" s="436"/>
      <c r="U289" s="504"/>
      <c r="V289" s="504"/>
      <c r="W289" s="504"/>
      <c r="X289" s="453"/>
      <c r="Y289" s="436"/>
      <c r="Z289" s="436"/>
      <c r="AA289" s="436"/>
      <c r="AB289" s="436"/>
      <c r="AC289" s="436"/>
      <c r="AD289" s="436"/>
    </row>
    <row r="290" spans="1:30" ht="32.450000000000003" customHeight="1" outlineLevel="1">
      <c r="A290" s="485">
        <v>98</v>
      </c>
      <c r="B290" s="453">
        <f t="shared" si="11"/>
        <v>98</v>
      </c>
      <c r="C290" s="486" t="str">
        <f t="shared" si="10"/>
        <v>IVF098</v>
      </c>
      <c r="D290" s="434" t="s">
        <v>559</v>
      </c>
      <c r="E290" s="485">
        <v>110</v>
      </c>
      <c r="F290" s="487" t="s">
        <v>92</v>
      </c>
      <c r="G290" s="439">
        <v>945</v>
      </c>
      <c r="H290" s="488">
        <f>ROUND(E290*G290,0)</f>
        <v>103950</v>
      </c>
      <c r="I290" s="494">
        <v>110</v>
      </c>
      <c r="J290" s="485" t="str">
        <f>F290</f>
        <v>Pts</v>
      </c>
      <c r="K290" s="488">
        <f>G290</f>
        <v>945</v>
      </c>
      <c r="L290" s="488">
        <f t="shared" si="13"/>
        <v>103950</v>
      </c>
      <c r="M290" s="490">
        <f t="shared" si="14"/>
        <v>0</v>
      </c>
      <c r="N290" s="488">
        <f t="shared" si="15"/>
        <v>0</v>
      </c>
      <c r="O290" s="605" t="s">
        <v>856</v>
      </c>
      <c r="P290" s="465" t="s">
        <v>221</v>
      </c>
      <c r="Q290" s="437"/>
      <c r="R290" s="436"/>
      <c r="S290" s="436"/>
      <c r="T290" s="436"/>
      <c r="U290" s="504"/>
      <c r="V290" s="504"/>
      <c r="W290" s="504"/>
      <c r="X290" s="453"/>
      <c r="Y290" s="436"/>
      <c r="Z290" s="436"/>
      <c r="AA290" s="436"/>
      <c r="AB290" s="436"/>
      <c r="AC290" s="436"/>
      <c r="AD290" s="436"/>
    </row>
    <row r="291" spans="1:30" ht="32.450000000000003" customHeight="1" outlineLevel="1">
      <c r="A291" s="440"/>
      <c r="B291" s="453" t="str">
        <f t="shared" si="11"/>
        <v/>
      </c>
      <c r="C291" s="486"/>
      <c r="D291" s="496" t="s">
        <v>184</v>
      </c>
      <c r="E291" s="440"/>
      <c r="F291" s="440"/>
      <c r="G291" s="490"/>
      <c r="H291" s="490"/>
      <c r="I291" s="494">
        <v>36</v>
      </c>
      <c r="J291" s="440" t="s">
        <v>92</v>
      </c>
      <c r="K291" s="439">
        <v>945</v>
      </c>
      <c r="L291" s="488">
        <f t="shared" si="13"/>
        <v>34020</v>
      </c>
      <c r="M291" s="490">
        <f t="shared" si="14"/>
        <v>34020</v>
      </c>
      <c r="N291" s="488">
        <f t="shared" si="15"/>
        <v>0</v>
      </c>
      <c r="O291" s="605"/>
      <c r="P291" s="465" t="s">
        <v>221</v>
      </c>
      <c r="Q291" s="437"/>
      <c r="R291" s="436"/>
      <c r="S291" s="436"/>
      <c r="T291" s="436"/>
      <c r="U291" s="504"/>
      <c r="V291" s="504"/>
      <c r="W291" s="504"/>
      <c r="X291" s="453"/>
      <c r="Y291" s="436"/>
      <c r="Z291" s="436"/>
      <c r="AA291" s="436"/>
      <c r="AB291" s="436"/>
      <c r="AC291" s="436"/>
      <c r="AD291" s="436"/>
    </row>
    <row r="292" spans="1:30" ht="32.450000000000003" customHeight="1" outlineLevel="1">
      <c r="A292" s="440"/>
      <c r="B292" s="453" t="str">
        <f t="shared" si="11"/>
        <v/>
      </c>
      <c r="C292" s="486"/>
      <c r="D292" s="479" t="s">
        <v>644</v>
      </c>
      <c r="E292" s="440"/>
      <c r="F292" s="440"/>
      <c r="G292" s="490"/>
      <c r="H292" s="490"/>
      <c r="I292" s="494"/>
      <c r="J292" s="440"/>
      <c r="K292" s="439"/>
      <c r="L292" s="488"/>
      <c r="M292" s="490"/>
      <c r="N292" s="488"/>
      <c r="O292" s="78"/>
      <c r="P292" s="465" t="s">
        <v>221</v>
      </c>
      <c r="Q292" s="437"/>
      <c r="R292" s="436"/>
      <c r="S292" s="436"/>
      <c r="T292" s="436"/>
      <c r="U292" s="504"/>
      <c r="V292" s="504"/>
      <c r="W292" s="504"/>
      <c r="X292" s="453"/>
      <c r="Y292" s="436"/>
      <c r="Z292" s="436"/>
      <c r="AA292" s="436"/>
      <c r="AB292" s="436"/>
      <c r="AC292" s="436"/>
      <c r="AD292" s="436"/>
    </row>
    <row r="293" spans="1:30" ht="32.450000000000003" customHeight="1" outlineLevel="1">
      <c r="A293" s="440"/>
      <c r="B293" s="453"/>
      <c r="C293" s="486"/>
      <c r="D293" s="479"/>
      <c r="E293" s="440"/>
      <c r="F293" s="440"/>
      <c r="G293" s="490"/>
      <c r="H293" s="490"/>
      <c r="I293" s="494"/>
      <c r="J293" s="440"/>
      <c r="K293" s="439"/>
      <c r="L293" s="488"/>
      <c r="M293" s="490"/>
      <c r="N293" s="488"/>
      <c r="O293" s="78"/>
      <c r="P293" s="465" t="s">
        <v>221</v>
      </c>
      <c r="Q293" s="437"/>
      <c r="R293" s="436"/>
      <c r="S293" s="436"/>
      <c r="T293" s="436"/>
      <c r="U293" s="504"/>
      <c r="V293" s="504"/>
      <c r="W293" s="504"/>
      <c r="X293" s="453"/>
      <c r="Y293" s="436"/>
      <c r="Z293" s="436"/>
      <c r="AA293" s="436"/>
      <c r="AB293" s="436"/>
      <c r="AC293" s="436"/>
      <c r="AD293" s="436"/>
    </row>
    <row r="294" spans="1:30" ht="32.450000000000003" customHeight="1" outlineLevel="1">
      <c r="A294" s="485">
        <v>99</v>
      </c>
      <c r="B294" s="453">
        <f t="shared" si="11"/>
        <v>99</v>
      </c>
      <c r="C294" s="486" t="str">
        <f t="shared" si="10"/>
        <v>IVF099</v>
      </c>
      <c r="D294" s="434" t="s">
        <v>93</v>
      </c>
      <c r="E294" s="485">
        <v>12</v>
      </c>
      <c r="F294" s="487" t="s">
        <v>7</v>
      </c>
      <c r="G294" s="439">
        <v>675</v>
      </c>
      <c r="H294" s="488">
        <f>ROUND(E294*G294,0)</f>
        <v>8100</v>
      </c>
      <c r="I294" s="494">
        <v>12</v>
      </c>
      <c r="J294" s="485" t="str">
        <f>F294</f>
        <v>No</v>
      </c>
      <c r="K294" s="488">
        <f>G294</f>
        <v>675</v>
      </c>
      <c r="L294" s="488">
        <f t="shared" si="13"/>
        <v>8100</v>
      </c>
      <c r="M294" s="490">
        <f t="shared" si="14"/>
        <v>0</v>
      </c>
      <c r="N294" s="488">
        <f t="shared" si="15"/>
        <v>0</v>
      </c>
      <c r="O294" s="605" t="s">
        <v>857</v>
      </c>
      <c r="P294" s="465" t="s">
        <v>221</v>
      </c>
      <c r="Q294" s="437"/>
      <c r="R294" s="436"/>
      <c r="S294" s="453"/>
      <c r="T294" s="453"/>
      <c r="U294" s="510"/>
      <c r="V294" s="510"/>
      <c r="W294" s="510"/>
      <c r="X294" s="453"/>
      <c r="Y294" s="436"/>
      <c r="Z294" s="436"/>
      <c r="AA294" s="436"/>
      <c r="AB294" s="436"/>
      <c r="AC294" s="436"/>
      <c r="AD294" s="436"/>
    </row>
    <row r="295" spans="1:30" ht="32.450000000000003" customHeight="1" outlineLevel="1">
      <c r="A295" s="440"/>
      <c r="B295" s="453" t="str">
        <f t="shared" si="11"/>
        <v/>
      </c>
      <c r="C295" s="486"/>
      <c r="D295" s="496" t="s">
        <v>184</v>
      </c>
      <c r="E295" s="440"/>
      <c r="F295" s="440"/>
      <c r="G295" s="490"/>
      <c r="H295" s="490"/>
      <c r="I295" s="494">
        <v>18</v>
      </c>
      <c r="J295" s="440" t="s">
        <v>7</v>
      </c>
      <c r="K295" s="439">
        <v>675</v>
      </c>
      <c r="L295" s="488">
        <f t="shared" si="13"/>
        <v>12150</v>
      </c>
      <c r="M295" s="490">
        <f t="shared" si="14"/>
        <v>12150</v>
      </c>
      <c r="N295" s="488">
        <f t="shared" si="15"/>
        <v>0</v>
      </c>
      <c r="O295" s="605"/>
      <c r="P295" s="465" t="s">
        <v>221</v>
      </c>
      <c r="Q295" s="437"/>
      <c r="R295" s="436"/>
      <c r="S295" s="453"/>
      <c r="T295" s="453"/>
      <c r="U295" s="510"/>
      <c r="V295" s="510"/>
      <c r="W295" s="510"/>
      <c r="X295" s="453"/>
      <c r="Y295" s="436"/>
      <c r="Z295" s="436"/>
      <c r="AA295" s="436"/>
      <c r="AB295" s="436"/>
      <c r="AC295" s="436"/>
      <c r="AD295" s="436"/>
    </row>
    <row r="296" spans="1:30" ht="32.450000000000003" customHeight="1" outlineLevel="1">
      <c r="A296" s="440"/>
      <c r="B296" s="453"/>
      <c r="C296" s="486"/>
      <c r="D296" s="479" t="s">
        <v>626</v>
      </c>
      <c r="E296" s="440"/>
      <c r="F296" s="440"/>
      <c r="G296" s="490"/>
      <c r="H296" s="490"/>
      <c r="I296" s="494"/>
      <c r="J296" s="440"/>
      <c r="K296" s="439"/>
      <c r="L296" s="488"/>
      <c r="M296" s="490"/>
      <c r="N296" s="488"/>
      <c r="O296" s="78"/>
      <c r="P296" s="465" t="s">
        <v>221</v>
      </c>
      <c r="Q296" s="437"/>
      <c r="R296" s="436"/>
      <c r="S296" s="453"/>
      <c r="T296" s="453"/>
      <c r="U296" s="510"/>
      <c r="V296" s="510"/>
      <c r="W296" s="510"/>
      <c r="X296" s="453"/>
      <c r="Y296" s="436"/>
      <c r="Z296" s="436"/>
      <c r="AA296" s="436"/>
      <c r="AB296" s="436"/>
      <c r="AC296" s="436"/>
      <c r="AD296" s="436"/>
    </row>
    <row r="297" spans="1:30" ht="32.450000000000003" customHeight="1" outlineLevel="1">
      <c r="A297" s="440"/>
      <c r="B297" s="453" t="str">
        <f t="shared" si="11"/>
        <v/>
      </c>
      <c r="C297" s="486"/>
      <c r="D297" s="496"/>
      <c r="E297" s="440"/>
      <c r="F297" s="440"/>
      <c r="G297" s="490"/>
      <c r="H297" s="490"/>
      <c r="I297" s="494"/>
      <c r="J297" s="440"/>
      <c r="K297" s="439"/>
      <c r="L297" s="488"/>
      <c r="M297" s="490"/>
      <c r="N297" s="488"/>
      <c r="O297" s="78"/>
      <c r="P297" s="465" t="s">
        <v>221</v>
      </c>
      <c r="Q297" s="437"/>
      <c r="R297" s="436"/>
      <c r="S297" s="453"/>
      <c r="T297" s="453"/>
      <c r="U297" s="510"/>
      <c r="V297" s="510"/>
      <c r="W297" s="510"/>
      <c r="X297" s="453"/>
      <c r="Y297" s="436"/>
      <c r="Z297" s="436"/>
      <c r="AA297" s="436"/>
      <c r="AB297" s="436"/>
      <c r="AC297" s="436"/>
      <c r="AD297" s="436"/>
    </row>
    <row r="298" spans="1:30" ht="32.450000000000003" customHeight="1" outlineLevel="1">
      <c r="A298" s="485">
        <v>100</v>
      </c>
      <c r="B298" s="453">
        <f t="shared" si="11"/>
        <v>100</v>
      </c>
      <c r="C298" s="486" t="str">
        <f t="shared" si="10"/>
        <v>IVF100</v>
      </c>
      <c r="D298" s="434" t="s">
        <v>560</v>
      </c>
      <c r="E298" s="485">
        <v>40</v>
      </c>
      <c r="F298" s="487" t="s">
        <v>7</v>
      </c>
      <c r="G298" s="439">
        <v>1040</v>
      </c>
      <c r="H298" s="488">
        <f>ROUND(E298*G298,0)</f>
        <v>41600</v>
      </c>
      <c r="I298" s="494">
        <v>14</v>
      </c>
      <c r="J298" s="485" t="str">
        <f>F298</f>
        <v>No</v>
      </c>
      <c r="K298" s="488">
        <f>G298</f>
        <v>1040</v>
      </c>
      <c r="L298" s="488">
        <f t="shared" si="13"/>
        <v>14560</v>
      </c>
      <c r="M298" s="490">
        <f t="shared" si="14"/>
        <v>0</v>
      </c>
      <c r="N298" s="488">
        <f t="shared" si="15"/>
        <v>27040</v>
      </c>
      <c r="O298" s="78" t="s">
        <v>607</v>
      </c>
      <c r="P298" s="465" t="s">
        <v>221</v>
      </c>
      <c r="Q298" s="437"/>
      <c r="R298" s="436"/>
      <c r="S298" s="453"/>
      <c r="T298" s="453"/>
      <c r="U298" s="510"/>
      <c r="V298" s="510"/>
      <c r="W298" s="510"/>
      <c r="X298" s="453"/>
      <c r="Y298" s="436"/>
      <c r="Z298" s="436"/>
      <c r="AA298" s="436"/>
      <c r="AB298" s="436"/>
      <c r="AC298" s="436"/>
      <c r="AD298" s="436"/>
    </row>
    <row r="299" spans="1:30" ht="32.450000000000003" customHeight="1" outlineLevel="1">
      <c r="A299" s="485"/>
      <c r="B299" s="453"/>
      <c r="C299" s="486"/>
      <c r="D299" s="479" t="s">
        <v>627</v>
      </c>
      <c r="E299" s="485"/>
      <c r="F299" s="487"/>
      <c r="G299" s="439"/>
      <c r="H299" s="488"/>
      <c r="I299" s="494"/>
      <c r="J299" s="485"/>
      <c r="K299" s="488"/>
      <c r="L299" s="488"/>
      <c r="M299" s="490"/>
      <c r="N299" s="488"/>
      <c r="O299" s="78"/>
      <c r="P299" s="465" t="s">
        <v>221</v>
      </c>
      <c r="Q299" s="437"/>
      <c r="R299" s="436"/>
      <c r="S299" s="453"/>
      <c r="T299" s="453"/>
      <c r="U299" s="510"/>
      <c r="V299" s="510"/>
      <c r="W299" s="510"/>
      <c r="X299" s="453"/>
      <c r="Y299" s="436"/>
      <c r="Z299" s="436"/>
      <c r="AA299" s="436"/>
      <c r="AB299" s="436"/>
      <c r="AC299" s="436"/>
      <c r="AD299" s="436"/>
    </row>
    <row r="300" spans="1:30" ht="32.450000000000003" customHeight="1" outlineLevel="1">
      <c r="A300" s="440"/>
      <c r="B300" s="453" t="str">
        <f t="shared" ref="B300:B382" si="16">IF(ISBLANK(A300),"",A300)</f>
        <v/>
      </c>
      <c r="C300" s="486"/>
      <c r="D300" s="434"/>
      <c r="E300" s="440"/>
      <c r="F300" s="440"/>
      <c r="G300" s="490"/>
      <c r="H300" s="490"/>
      <c r="I300" s="494"/>
      <c r="J300" s="440"/>
      <c r="K300" s="490"/>
      <c r="L300" s="490"/>
      <c r="M300" s="490"/>
      <c r="N300" s="490"/>
      <c r="O300" s="78"/>
      <c r="P300" s="465" t="s">
        <v>221</v>
      </c>
      <c r="Q300" s="437"/>
      <c r="R300" s="436"/>
      <c r="S300" s="453"/>
      <c r="T300" s="453"/>
      <c r="U300" s="510"/>
      <c r="V300" s="510"/>
      <c r="W300" s="510"/>
      <c r="X300" s="453"/>
      <c r="Y300" s="436"/>
      <c r="Z300" s="436"/>
      <c r="AA300" s="436"/>
      <c r="AB300" s="436"/>
      <c r="AC300" s="436"/>
      <c r="AD300" s="436"/>
    </row>
    <row r="301" spans="1:30" ht="32.450000000000003" customHeight="1" outlineLevel="1">
      <c r="A301" s="485">
        <v>101</v>
      </c>
      <c r="B301" s="453">
        <f t="shared" si="16"/>
        <v>101</v>
      </c>
      <c r="C301" s="486" t="str">
        <f t="shared" ref="C301:C381" si="17">IF(ISBLANK(B301), "", IF(B301&lt;10, "IVF00" &amp; B301, IF(AND(B301&gt;=10, B301&lt;=99), "IVF0" &amp; B301, IF(B301&gt;99, "IVF" &amp; B301))))</f>
        <v>IVF101</v>
      </c>
      <c r="D301" s="434" t="s">
        <v>94</v>
      </c>
      <c r="E301" s="485">
        <v>60</v>
      </c>
      <c r="F301" s="487" t="s">
        <v>7</v>
      </c>
      <c r="G301" s="439">
        <v>1755</v>
      </c>
      <c r="H301" s="488">
        <f>ROUND(E301*G301,0)</f>
        <v>105300</v>
      </c>
      <c r="I301" s="494">
        <f>34+19</f>
        <v>53</v>
      </c>
      <c r="J301" s="485" t="str">
        <f>F301</f>
        <v>No</v>
      </c>
      <c r="K301" s="488">
        <f>G301</f>
        <v>1755</v>
      </c>
      <c r="L301" s="488">
        <f>ROUND(I301*K301,0)</f>
        <v>93015</v>
      </c>
      <c r="M301" s="490">
        <f>IF(L301&gt;H301,L301-H301,0)</f>
        <v>0</v>
      </c>
      <c r="N301" s="488">
        <f>IF(H301&gt;L301,H301-L301,0)</f>
        <v>12285</v>
      </c>
      <c r="O301" s="78" t="s">
        <v>607</v>
      </c>
      <c r="P301" s="465" t="s">
        <v>221</v>
      </c>
      <c r="Q301" s="437"/>
      <c r="R301" s="436"/>
      <c r="S301" s="453"/>
      <c r="T301" s="453"/>
      <c r="U301" s="510"/>
      <c r="V301" s="510"/>
      <c r="W301" s="510"/>
      <c r="X301" s="453"/>
      <c r="Y301" s="436"/>
      <c r="Z301" s="436"/>
      <c r="AA301" s="436"/>
      <c r="AB301" s="436"/>
      <c r="AC301" s="436"/>
      <c r="AD301" s="436"/>
    </row>
    <row r="302" spans="1:30" ht="32.450000000000003" customHeight="1" outlineLevel="1">
      <c r="A302" s="485"/>
      <c r="B302" s="453"/>
      <c r="C302" s="486"/>
      <c r="D302" s="479" t="s">
        <v>643</v>
      </c>
      <c r="E302" s="485"/>
      <c r="F302" s="487"/>
      <c r="G302" s="439"/>
      <c r="H302" s="488"/>
      <c r="I302" s="494"/>
      <c r="J302" s="485"/>
      <c r="K302" s="488"/>
      <c r="L302" s="488"/>
      <c r="M302" s="490"/>
      <c r="N302" s="488"/>
      <c r="O302" s="78"/>
      <c r="P302" s="465" t="s">
        <v>221</v>
      </c>
      <c r="Q302" s="437"/>
      <c r="R302" s="436"/>
      <c r="S302" s="453"/>
      <c r="T302" s="453"/>
      <c r="U302" s="510"/>
      <c r="V302" s="510"/>
      <c r="W302" s="510"/>
      <c r="X302" s="453"/>
      <c r="Y302" s="436"/>
      <c r="Z302" s="436"/>
      <c r="AA302" s="436"/>
      <c r="AB302" s="436"/>
      <c r="AC302" s="436"/>
      <c r="AD302" s="436"/>
    </row>
    <row r="303" spans="1:30" ht="32.450000000000003" customHeight="1" outlineLevel="1">
      <c r="A303" s="440"/>
      <c r="B303" s="453" t="str">
        <f t="shared" si="16"/>
        <v/>
      </c>
      <c r="C303" s="486"/>
      <c r="D303" s="434"/>
      <c r="E303" s="440"/>
      <c r="F303" s="440"/>
      <c r="G303" s="490"/>
      <c r="H303" s="490"/>
      <c r="I303" s="494"/>
      <c r="J303" s="440"/>
      <c r="K303" s="490"/>
      <c r="L303" s="490"/>
      <c r="M303" s="490"/>
      <c r="N303" s="490"/>
      <c r="O303" s="78"/>
      <c r="P303" s="465" t="s">
        <v>221</v>
      </c>
      <c r="Q303" s="437"/>
      <c r="R303" s="436"/>
      <c r="S303" s="453"/>
      <c r="T303" s="453"/>
      <c r="U303" s="510"/>
      <c r="V303" s="510"/>
      <c r="W303" s="510"/>
      <c r="X303" s="453"/>
      <c r="Y303" s="436"/>
      <c r="Z303" s="436"/>
      <c r="AA303" s="436"/>
      <c r="AB303" s="436"/>
      <c r="AC303" s="436"/>
      <c r="AD303" s="436"/>
    </row>
    <row r="304" spans="1:30" ht="32.450000000000003" customHeight="1" outlineLevel="1">
      <c r="A304" s="485">
        <v>102</v>
      </c>
      <c r="B304" s="453">
        <f t="shared" si="16"/>
        <v>102</v>
      </c>
      <c r="C304" s="486" t="str">
        <f t="shared" si="17"/>
        <v>IVF102</v>
      </c>
      <c r="D304" s="434" t="s">
        <v>95</v>
      </c>
      <c r="E304" s="485">
        <v>10</v>
      </c>
      <c r="F304" s="487" t="s">
        <v>7</v>
      </c>
      <c r="G304" s="439">
        <v>3092</v>
      </c>
      <c r="H304" s="488">
        <f>ROUND(E304*G304,0)</f>
        <v>30920</v>
      </c>
      <c r="I304" s="494">
        <v>0</v>
      </c>
      <c r="J304" s="485" t="str">
        <f>F304</f>
        <v>No</v>
      </c>
      <c r="K304" s="488">
        <f>G304</f>
        <v>3092</v>
      </c>
      <c r="L304" s="488">
        <f>ROUND(I304*K304,0)</f>
        <v>0</v>
      </c>
      <c r="M304" s="490">
        <f>IF(L304&gt;H304,L304-H304,0)</f>
        <v>0</v>
      </c>
      <c r="N304" s="488">
        <f>IF(H304&gt;L304,H304-L304,0)</f>
        <v>30920</v>
      </c>
      <c r="O304" s="78" t="s">
        <v>843</v>
      </c>
      <c r="P304" s="465" t="s">
        <v>221</v>
      </c>
      <c r="Q304" s="437"/>
      <c r="R304" s="436"/>
      <c r="S304" s="453"/>
      <c r="T304" s="453"/>
      <c r="U304" s="510"/>
      <c r="V304" s="510"/>
      <c r="W304" s="510"/>
      <c r="X304" s="453"/>
      <c r="Y304" s="436"/>
      <c r="Z304" s="436"/>
      <c r="AA304" s="436"/>
      <c r="AB304" s="436"/>
      <c r="AC304" s="436"/>
      <c r="AD304" s="436"/>
    </row>
    <row r="305" spans="1:30" ht="32.450000000000003" customHeight="1" outlineLevel="1">
      <c r="A305" s="440"/>
      <c r="B305" s="453" t="str">
        <f t="shared" si="16"/>
        <v/>
      </c>
      <c r="C305" s="486"/>
      <c r="D305" s="434"/>
      <c r="E305" s="440"/>
      <c r="F305" s="440"/>
      <c r="G305" s="490"/>
      <c r="H305" s="490"/>
      <c r="I305" s="494"/>
      <c r="J305" s="440"/>
      <c r="K305" s="490"/>
      <c r="L305" s="490"/>
      <c r="M305" s="490"/>
      <c r="N305" s="490"/>
      <c r="O305" s="78"/>
      <c r="P305" s="465" t="s">
        <v>221</v>
      </c>
      <c r="Q305" s="437"/>
      <c r="R305" s="436"/>
      <c r="S305" s="453"/>
      <c r="T305" s="453"/>
      <c r="U305" s="510"/>
      <c r="V305" s="510"/>
      <c r="W305" s="510"/>
      <c r="X305" s="453"/>
      <c r="Y305" s="436"/>
      <c r="Z305" s="436"/>
      <c r="AA305" s="436"/>
      <c r="AB305" s="436"/>
      <c r="AC305" s="436"/>
      <c r="AD305" s="436"/>
    </row>
    <row r="306" spans="1:30" ht="32.450000000000003" customHeight="1" outlineLevel="1">
      <c r="A306" s="485">
        <v>103</v>
      </c>
      <c r="B306" s="453">
        <f t="shared" si="16"/>
        <v>103</v>
      </c>
      <c r="C306" s="486" t="str">
        <f t="shared" si="17"/>
        <v>IVF103</v>
      </c>
      <c r="D306" s="434" t="s">
        <v>96</v>
      </c>
      <c r="E306" s="485">
        <v>350</v>
      </c>
      <c r="F306" s="487" t="s">
        <v>3</v>
      </c>
      <c r="G306" s="439">
        <v>40</v>
      </c>
      <c r="H306" s="488">
        <f>ROUND(E306*G306,0)</f>
        <v>14000</v>
      </c>
      <c r="I306" s="494">
        <v>0</v>
      </c>
      <c r="J306" s="485" t="str">
        <f>F306</f>
        <v>Rmt</v>
      </c>
      <c r="K306" s="488">
        <f>G306</f>
        <v>40</v>
      </c>
      <c r="L306" s="488">
        <f>ROUND(I306*K306,0)</f>
        <v>0</v>
      </c>
      <c r="M306" s="490">
        <f>IF(L306&gt;H306,L306-H306,0)</f>
        <v>0</v>
      </c>
      <c r="N306" s="488">
        <f>IF(H306&gt;L306,H306-L306,0)</f>
        <v>14000</v>
      </c>
      <c r="O306" s="78" t="s">
        <v>843</v>
      </c>
      <c r="P306" s="465" t="s">
        <v>221</v>
      </c>
      <c r="Q306" s="437"/>
      <c r="R306" s="436"/>
      <c r="S306" s="453"/>
      <c r="T306" s="453"/>
      <c r="U306" s="510"/>
      <c r="V306" s="510"/>
      <c r="W306" s="510"/>
      <c r="X306" s="453"/>
      <c r="Y306" s="436"/>
      <c r="Z306" s="436"/>
      <c r="AA306" s="436"/>
      <c r="AB306" s="436"/>
      <c r="AC306" s="436"/>
      <c r="AD306" s="436"/>
    </row>
    <row r="307" spans="1:30" ht="32.450000000000003" customHeight="1" outlineLevel="1">
      <c r="A307" s="440"/>
      <c r="B307" s="453" t="str">
        <f t="shared" si="16"/>
        <v/>
      </c>
      <c r="C307" s="486"/>
      <c r="D307" s="434"/>
      <c r="E307" s="440"/>
      <c r="F307" s="440"/>
      <c r="G307" s="490"/>
      <c r="H307" s="490"/>
      <c r="I307" s="494"/>
      <c r="J307" s="440"/>
      <c r="K307" s="490"/>
      <c r="L307" s="490"/>
      <c r="M307" s="490"/>
      <c r="N307" s="490"/>
      <c r="O307" s="78"/>
      <c r="P307" s="465" t="s">
        <v>221</v>
      </c>
      <c r="Q307" s="437"/>
      <c r="R307" s="436"/>
      <c r="S307" s="453"/>
      <c r="T307" s="453"/>
      <c r="U307" s="510"/>
      <c r="V307" s="510"/>
      <c r="W307" s="510"/>
      <c r="X307" s="453"/>
      <c r="Y307" s="436"/>
      <c r="Z307" s="436"/>
      <c r="AA307" s="436"/>
      <c r="AB307" s="436"/>
      <c r="AC307" s="436"/>
      <c r="AD307" s="436"/>
    </row>
    <row r="308" spans="1:30" ht="32.450000000000003" customHeight="1" outlineLevel="1">
      <c r="A308" s="485">
        <v>104</v>
      </c>
      <c r="B308" s="453">
        <f t="shared" si="16"/>
        <v>104</v>
      </c>
      <c r="C308" s="486" t="str">
        <f t="shared" si="17"/>
        <v>IVF104</v>
      </c>
      <c r="D308" s="434" t="s">
        <v>646</v>
      </c>
      <c r="E308" s="485">
        <v>600</v>
      </c>
      <c r="F308" s="487" t="s">
        <v>3</v>
      </c>
      <c r="G308" s="439">
        <v>177</v>
      </c>
      <c r="H308" s="488">
        <f>ROUND(E308*G308,0)</f>
        <v>106200</v>
      </c>
      <c r="I308" s="494">
        <v>600</v>
      </c>
      <c r="J308" s="485" t="str">
        <f>F308</f>
        <v>Rmt</v>
      </c>
      <c r="K308" s="488">
        <f>G308</f>
        <v>177</v>
      </c>
      <c r="L308" s="488">
        <f t="shared" ref="L308:L324" si="18">ROUND(I308*K308,0)</f>
        <v>106200</v>
      </c>
      <c r="M308" s="490">
        <f t="shared" ref="M308:M324" si="19">IF(L308&gt;H308,L308-H308,0)</f>
        <v>0</v>
      </c>
      <c r="N308" s="488">
        <f t="shared" ref="N308:N324" si="20">IF(H308&gt;L308,H308-L308,0)</f>
        <v>0</v>
      </c>
      <c r="O308" s="605" t="s">
        <v>858</v>
      </c>
      <c r="P308" s="465" t="s">
        <v>221</v>
      </c>
      <c r="Q308" s="437"/>
      <c r="R308" s="436"/>
      <c r="S308" s="453"/>
      <c r="T308" s="453"/>
      <c r="U308" s="510"/>
      <c r="V308" s="510"/>
      <c r="W308" s="510"/>
      <c r="X308" s="453"/>
      <c r="Y308" s="436"/>
      <c r="Z308" s="436"/>
      <c r="AA308" s="436"/>
      <c r="AB308" s="436"/>
      <c r="AC308" s="436"/>
      <c r="AD308" s="436"/>
    </row>
    <row r="309" spans="1:30" ht="32.450000000000003" customHeight="1" outlineLevel="1">
      <c r="A309" s="440"/>
      <c r="B309" s="453" t="str">
        <f t="shared" si="16"/>
        <v/>
      </c>
      <c r="C309" s="486"/>
      <c r="D309" s="496" t="s">
        <v>184</v>
      </c>
      <c r="E309" s="440"/>
      <c r="F309" s="440"/>
      <c r="G309" s="490"/>
      <c r="H309" s="490"/>
      <c r="I309" s="494">
        <v>37.1</v>
      </c>
      <c r="J309" s="440" t="s">
        <v>3</v>
      </c>
      <c r="K309" s="439">
        <v>177</v>
      </c>
      <c r="L309" s="488">
        <f t="shared" si="18"/>
        <v>6567</v>
      </c>
      <c r="M309" s="490">
        <f t="shared" si="19"/>
        <v>6567</v>
      </c>
      <c r="N309" s="488">
        <f t="shared" si="20"/>
        <v>0</v>
      </c>
      <c r="O309" s="605"/>
      <c r="P309" s="465" t="s">
        <v>221</v>
      </c>
      <c r="Q309" s="437"/>
      <c r="R309" s="436"/>
      <c r="S309" s="453"/>
      <c r="T309" s="453"/>
      <c r="U309" s="510"/>
      <c r="V309" s="510"/>
      <c r="W309" s="510"/>
      <c r="X309" s="453"/>
      <c r="Y309" s="436"/>
      <c r="Z309" s="436"/>
      <c r="AA309" s="436"/>
      <c r="AB309" s="436"/>
      <c r="AC309" s="436"/>
      <c r="AD309" s="436"/>
    </row>
    <row r="310" spans="1:30" ht="32.450000000000003" customHeight="1" outlineLevel="1">
      <c r="A310" s="440"/>
      <c r="B310" s="453" t="str">
        <f t="shared" si="16"/>
        <v/>
      </c>
      <c r="C310" s="486"/>
      <c r="D310" s="479" t="s">
        <v>647</v>
      </c>
      <c r="E310" s="440"/>
      <c r="F310" s="440"/>
      <c r="G310" s="490"/>
      <c r="H310" s="490"/>
      <c r="I310" s="494"/>
      <c r="J310" s="440"/>
      <c r="K310" s="439"/>
      <c r="L310" s="488"/>
      <c r="M310" s="490"/>
      <c r="N310" s="488"/>
      <c r="O310" s="78"/>
      <c r="P310" s="465" t="s">
        <v>221</v>
      </c>
      <c r="Q310" s="437"/>
      <c r="R310" s="436"/>
      <c r="S310" s="453"/>
      <c r="T310" s="453"/>
      <c r="U310" s="510"/>
      <c r="V310" s="510"/>
      <c r="W310" s="510"/>
      <c r="X310" s="453"/>
      <c r="Y310" s="436"/>
      <c r="Z310" s="436"/>
      <c r="AA310" s="436"/>
      <c r="AB310" s="436"/>
      <c r="AC310" s="436"/>
      <c r="AD310" s="436"/>
    </row>
    <row r="311" spans="1:30" ht="32.450000000000003" customHeight="1" outlineLevel="1">
      <c r="A311" s="440"/>
      <c r="B311" s="453"/>
      <c r="C311" s="486"/>
      <c r="D311" s="479"/>
      <c r="E311" s="440"/>
      <c r="F311" s="440"/>
      <c r="G311" s="490"/>
      <c r="H311" s="490"/>
      <c r="I311" s="494"/>
      <c r="J311" s="440"/>
      <c r="K311" s="439"/>
      <c r="L311" s="488"/>
      <c r="M311" s="490"/>
      <c r="N311" s="488"/>
      <c r="O311" s="78"/>
      <c r="P311" s="465" t="s">
        <v>221</v>
      </c>
      <c r="Q311" s="437"/>
      <c r="R311" s="436"/>
      <c r="S311" s="453"/>
      <c r="T311" s="453"/>
      <c r="U311" s="510"/>
      <c r="V311" s="510"/>
      <c r="W311" s="510"/>
      <c r="X311" s="453"/>
      <c r="Y311" s="436"/>
      <c r="Z311" s="436"/>
      <c r="AA311" s="436"/>
      <c r="AB311" s="436"/>
      <c r="AC311" s="436"/>
      <c r="AD311" s="436"/>
    </row>
    <row r="312" spans="1:30" ht="32.450000000000003" customHeight="1" outlineLevel="1">
      <c r="A312" s="485">
        <v>105</v>
      </c>
      <c r="B312" s="453">
        <f t="shared" si="16"/>
        <v>105</v>
      </c>
      <c r="C312" s="486" t="str">
        <f t="shared" si="17"/>
        <v>IVF105</v>
      </c>
      <c r="D312" s="434" t="s">
        <v>97</v>
      </c>
      <c r="E312" s="485">
        <v>1200</v>
      </c>
      <c r="F312" s="487" t="s">
        <v>3</v>
      </c>
      <c r="G312" s="439">
        <v>255</v>
      </c>
      <c r="H312" s="488">
        <f>ROUND(E312*G312,0)</f>
        <v>306000</v>
      </c>
      <c r="I312" s="494">
        <v>1200</v>
      </c>
      <c r="J312" s="485" t="str">
        <f>F312</f>
        <v>Rmt</v>
      </c>
      <c r="K312" s="488">
        <f>G312</f>
        <v>255</v>
      </c>
      <c r="L312" s="488">
        <f t="shared" si="18"/>
        <v>306000</v>
      </c>
      <c r="M312" s="490">
        <f t="shared" si="19"/>
        <v>0</v>
      </c>
      <c r="N312" s="488">
        <f t="shared" si="20"/>
        <v>0</v>
      </c>
      <c r="O312" s="605" t="s">
        <v>859</v>
      </c>
      <c r="P312" s="465" t="s">
        <v>221</v>
      </c>
      <c r="Q312" s="437"/>
      <c r="R312" s="436"/>
      <c r="S312" s="453"/>
      <c r="T312" s="453"/>
      <c r="U312" s="510"/>
      <c r="V312" s="510"/>
      <c r="W312" s="510"/>
      <c r="X312" s="453"/>
      <c r="Y312" s="436"/>
      <c r="Z312" s="436"/>
      <c r="AA312" s="436"/>
      <c r="AB312" s="436"/>
      <c r="AC312" s="436"/>
      <c r="AD312" s="436"/>
    </row>
    <row r="313" spans="1:30" ht="32.450000000000003" customHeight="1" outlineLevel="1">
      <c r="A313" s="440"/>
      <c r="B313" s="453" t="str">
        <f t="shared" si="16"/>
        <v/>
      </c>
      <c r="C313" s="486"/>
      <c r="D313" s="496" t="s">
        <v>184</v>
      </c>
      <c r="E313" s="440"/>
      <c r="F313" s="440"/>
      <c r="G313" s="490"/>
      <c r="H313" s="490"/>
      <c r="I313" s="494">
        <v>149.1</v>
      </c>
      <c r="J313" s="440" t="s">
        <v>3</v>
      </c>
      <c r="K313" s="439">
        <v>255</v>
      </c>
      <c r="L313" s="488">
        <f t="shared" si="18"/>
        <v>38021</v>
      </c>
      <c r="M313" s="490">
        <f t="shared" si="19"/>
        <v>38021</v>
      </c>
      <c r="N313" s="488">
        <f t="shared" si="20"/>
        <v>0</v>
      </c>
      <c r="O313" s="605"/>
      <c r="P313" s="465" t="s">
        <v>221</v>
      </c>
      <c r="Q313" s="437"/>
      <c r="R313" s="436"/>
      <c r="S313" s="453"/>
      <c r="T313" s="453"/>
      <c r="U313" s="510"/>
      <c r="V313" s="510"/>
      <c r="W313" s="510"/>
      <c r="X313" s="453"/>
      <c r="Y313" s="436"/>
      <c r="Z313" s="436"/>
      <c r="AA313" s="436"/>
      <c r="AB313" s="436"/>
      <c r="AC313" s="436"/>
      <c r="AD313" s="436"/>
    </row>
    <row r="314" spans="1:30" ht="32.450000000000003" customHeight="1" outlineLevel="1">
      <c r="A314" s="440"/>
      <c r="B314" s="453"/>
      <c r="C314" s="486"/>
      <c r="D314" s="479" t="s">
        <v>642</v>
      </c>
      <c r="E314" s="440"/>
      <c r="F314" s="440"/>
      <c r="G314" s="490"/>
      <c r="H314" s="490"/>
      <c r="I314" s="494"/>
      <c r="J314" s="440"/>
      <c r="K314" s="439"/>
      <c r="L314" s="488"/>
      <c r="M314" s="490"/>
      <c r="N314" s="488"/>
      <c r="O314" s="78"/>
      <c r="P314" s="465" t="s">
        <v>221</v>
      </c>
      <c r="Q314" s="437"/>
      <c r="R314" s="436"/>
      <c r="S314" s="453"/>
      <c r="T314" s="453"/>
      <c r="U314" s="510"/>
      <c r="V314" s="510"/>
      <c r="W314" s="510"/>
      <c r="X314" s="453"/>
      <c r="Y314" s="436"/>
      <c r="Z314" s="436"/>
      <c r="AA314" s="436"/>
      <c r="AB314" s="436"/>
      <c r="AC314" s="436"/>
      <c r="AD314" s="436"/>
    </row>
    <row r="315" spans="1:30" ht="32.450000000000003" customHeight="1" outlineLevel="1">
      <c r="A315" s="440"/>
      <c r="B315" s="453" t="str">
        <f t="shared" si="16"/>
        <v/>
      </c>
      <c r="C315" s="486"/>
      <c r="D315" s="496"/>
      <c r="E315" s="440"/>
      <c r="F315" s="440"/>
      <c r="G315" s="490"/>
      <c r="H315" s="490"/>
      <c r="I315" s="494"/>
      <c r="J315" s="440"/>
      <c r="K315" s="439"/>
      <c r="L315" s="488"/>
      <c r="M315" s="490"/>
      <c r="N315" s="488"/>
      <c r="O315" s="78"/>
      <c r="P315" s="465" t="s">
        <v>221</v>
      </c>
      <c r="Q315" s="437"/>
      <c r="R315" s="436"/>
      <c r="S315" s="453"/>
      <c r="T315" s="453"/>
      <c r="U315" s="510"/>
      <c r="V315" s="510"/>
      <c r="W315" s="510"/>
      <c r="X315" s="453"/>
      <c r="Y315" s="436"/>
      <c r="Z315" s="436"/>
      <c r="AA315" s="436"/>
      <c r="AB315" s="436"/>
      <c r="AC315" s="436"/>
      <c r="AD315" s="436"/>
    </row>
    <row r="316" spans="1:30" ht="32.450000000000003" customHeight="1" outlineLevel="1">
      <c r="A316" s="485">
        <v>106</v>
      </c>
      <c r="B316" s="453">
        <f t="shared" si="16"/>
        <v>106</v>
      </c>
      <c r="C316" s="486" t="str">
        <f t="shared" si="17"/>
        <v>IVF106</v>
      </c>
      <c r="D316" s="434" t="s">
        <v>98</v>
      </c>
      <c r="E316" s="485">
        <v>60</v>
      </c>
      <c r="F316" s="487" t="s">
        <v>3</v>
      </c>
      <c r="G316" s="439">
        <v>606</v>
      </c>
      <c r="H316" s="488">
        <f>ROUND(E316*G316,0)</f>
        <v>36360</v>
      </c>
      <c r="I316" s="494">
        <v>60</v>
      </c>
      <c r="J316" s="485" t="str">
        <f>F316</f>
        <v>Rmt</v>
      </c>
      <c r="K316" s="488">
        <f>G316</f>
        <v>606</v>
      </c>
      <c r="L316" s="488">
        <f t="shared" si="18"/>
        <v>36360</v>
      </c>
      <c r="M316" s="490">
        <f t="shared" si="19"/>
        <v>0</v>
      </c>
      <c r="N316" s="488">
        <f t="shared" si="20"/>
        <v>0</v>
      </c>
      <c r="O316" s="605" t="s">
        <v>714</v>
      </c>
      <c r="P316" s="465" t="s">
        <v>221</v>
      </c>
      <c r="Q316" s="437"/>
      <c r="R316" s="436"/>
      <c r="S316" s="453"/>
      <c r="T316" s="453">
        <f>333.3-60</f>
        <v>273.3</v>
      </c>
      <c r="U316" s="510"/>
      <c r="V316" s="510"/>
      <c r="W316" s="510"/>
      <c r="X316" s="453"/>
      <c r="Y316" s="436"/>
      <c r="Z316" s="436"/>
      <c r="AA316" s="436"/>
      <c r="AB316" s="436"/>
      <c r="AC316" s="436"/>
      <c r="AD316" s="436"/>
    </row>
    <row r="317" spans="1:30" ht="32.450000000000003" customHeight="1" outlineLevel="1">
      <c r="A317" s="440"/>
      <c r="B317" s="453" t="str">
        <f t="shared" si="16"/>
        <v/>
      </c>
      <c r="C317" s="486"/>
      <c r="D317" s="496" t="s">
        <v>184</v>
      </c>
      <c r="E317" s="440"/>
      <c r="F317" s="440"/>
      <c r="G317" s="490"/>
      <c r="H317" s="490"/>
      <c r="I317" s="494">
        <v>273.3</v>
      </c>
      <c r="J317" s="440" t="s">
        <v>3</v>
      </c>
      <c r="K317" s="439">
        <v>606</v>
      </c>
      <c r="L317" s="488">
        <f t="shared" si="18"/>
        <v>165620</v>
      </c>
      <c r="M317" s="490">
        <f t="shared" si="19"/>
        <v>165620</v>
      </c>
      <c r="N317" s="488">
        <f t="shared" si="20"/>
        <v>0</v>
      </c>
      <c r="O317" s="605"/>
      <c r="P317" s="465" t="s">
        <v>221</v>
      </c>
      <c r="Q317" s="437"/>
      <c r="R317" s="436"/>
      <c r="S317" s="453"/>
      <c r="T317" s="453"/>
      <c r="U317" s="510"/>
      <c r="V317" s="510"/>
      <c r="W317" s="510"/>
      <c r="X317" s="453"/>
      <c r="Y317" s="436"/>
      <c r="Z317" s="436"/>
      <c r="AA317" s="436"/>
      <c r="AB317" s="436"/>
      <c r="AC317" s="436"/>
      <c r="AD317" s="436"/>
    </row>
    <row r="318" spans="1:30" ht="32.450000000000003" customHeight="1" outlineLevel="1">
      <c r="A318" s="440"/>
      <c r="B318" s="453"/>
      <c r="C318" s="486"/>
      <c r="D318" s="479" t="s">
        <v>645</v>
      </c>
      <c r="E318" s="440"/>
      <c r="F318" s="440"/>
      <c r="G318" s="490"/>
      <c r="H318" s="490"/>
      <c r="I318" s="494"/>
      <c r="J318" s="440"/>
      <c r="K318" s="439"/>
      <c r="L318" s="488"/>
      <c r="M318" s="490"/>
      <c r="N318" s="488"/>
      <c r="O318" s="78"/>
      <c r="P318" s="465" t="s">
        <v>221</v>
      </c>
      <c r="Q318" s="437"/>
      <c r="R318" s="436"/>
      <c r="S318" s="453"/>
      <c r="T318" s="453"/>
      <c r="U318" s="510"/>
      <c r="V318" s="510"/>
      <c r="W318" s="510"/>
      <c r="X318" s="453"/>
      <c r="Y318" s="436"/>
      <c r="Z318" s="436"/>
      <c r="AA318" s="436"/>
      <c r="AB318" s="436"/>
      <c r="AC318" s="436"/>
      <c r="AD318" s="436"/>
    </row>
    <row r="319" spans="1:30" ht="32.450000000000003" customHeight="1" outlineLevel="1">
      <c r="A319" s="440"/>
      <c r="B319" s="453" t="str">
        <f t="shared" si="16"/>
        <v/>
      </c>
      <c r="C319" s="486"/>
      <c r="D319" s="496"/>
      <c r="E319" s="440"/>
      <c r="F319" s="440"/>
      <c r="G319" s="490"/>
      <c r="H319" s="490"/>
      <c r="I319" s="494"/>
      <c r="J319" s="440"/>
      <c r="K319" s="439"/>
      <c r="L319" s="488"/>
      <c r="M319" s="490"/>
      <c r="N319" s="488"/>
      <c r="O319" s="78"/>
      <c r="P319" s="465" t="s">
        <v>221</v>
      </c>
      <c r="Q319" s="437"/>
      <c r="R319" s="436"/>
      <c r="S319" s="453"/>
      <c r="T319" s="453"/>
      <c r="U319" s="510"/>
      <c r="V319" s="510"/>
      <c r="W319" s="510"/>
      <c r="X319" s="453"/>
      <c r="Y319" s="436"/>
      <c r="Z319" s="436"/>
      <c r="AA319" s="436"/>
      <c r="AB319" s="436"/>
      <c r="AC319" s="436"/>
      <c r="AD319" s="436"/>
    </row>
    <row r="320" spans="1:30" ht="32.450000000000003" customHeight="1" outlineLevel="1">
      <c r="A320" s="485">
        <v>107</v>
      </c>
      <c r="B320" s="453">
        <f t="shared" si="16"/>
        <v>107</v>
      </c>
      <c r="C320" s="486" t="str">
        <f t="shared" si="17"/>
        <v>IVF107</v>
      </c>
      <c r="D320" s="434" t="s">
        <v>99</v>
      </c>
      <c r="E320" s="485">
        <v>40</v>
      </c>
      <c r="F320" s="487" t="s">
        <v>3</v>
      </c>
      <c r="G320" s="439">
        <v>967</v>
      </c>
      <c r="H320" s="488">
        <f>ROUND(E320*G320,0)</f>
        <v>38680</v>
      </c>
      <c r="I320" s="494">
        <v>40</v>
      </c>
      <c r="J320" s="485" t="str">
        <f>F320</f>
        <v>Rmt</v>
      </c>
      <c r="K320" s="488">
        <f>G320</f>
        <v>967</v>
      </c>
      <c r="L320" s="488">
        <f t="shared" si="18"/>
        <v>38680</v>
      </c>
      <c r="M320" s="490">
        <f t="shared" si="19"/>
        <v>0</v>
      </c>
      <c r="N320" s="488">
        <f t="shared" si="20"/>
        <v>0</v>
      </c>
      <c r="O320" s="605" t="s">
        <v>714</v>
      </c>
      <c r="P320" s="465" t="s">
        <v>221</v>
      </c>
      <c r="Q320" s="437"/>
      <c r="R320" s="436"/>
      <c r="S320" s="453"/>
      <c r="T320" s="453"/>
      <c r="U320" s="510"/>
      <c r="V320" s="510"/>
      <c r="W320" s="510"/>
      <c r="X320" s="453"/>
      <c r="Y320" s="436"/>
      <c r="Z320" s="436"/>
      <c r="AA320" s="436"/>
      <c r="AB320" s="436"/>
      <c r="AC320" s="436"/>
      <c r="AD320" s="436"/>
    </row>
    <row r="321" spans="1:32" ht="32.450000000000003" customHeight="1" outlineLevel="1">
      <c r="A321" s="440"/>
      <c r="B321" s="453" t="str">
        <f t="shared" si="16"/>
        <v/>
      </c>
      <c r="C321" s="486"/>
      <c r="D321" s="496" t="s">
        <v>184</v>
      </c>
      <c r="E321" s="440"/>
      <c r="F321" s="440"/>
      <c r="G321" s="490"/>
      <c r="H321" s="490"/>
      <c r="I321" s="494">
        <v>105.1</v>
      </c>
      <c r="J321" s="440" t="s">
        <v>3</v>
      </c>
      <c r="K321" s="439">
        <v>967</v>
      </c>
      <c r="L321" s="488">
        <f t="shared" si="18"/>
        <v>101632</v>
      </c>
      <c r="M321" s="490">
        <f t="shared" si="19"/>
        <v>101632</v>
      </c>
      <c r="N321" s="488">
        <f t="shared" si="20"/>
        <v>0</v>
      </c>
      <c r="O321" s="605"/>
      <c r="P321" s="465" t="s">
        <v>221</v>
      </c>
      <c r="Q321" s="437"/>
      <c r="R321" s="436"/>
      <c r="S321" s="453"/>
      <c r="T321" s="453"/>
      <c r="U321" s="510"/>
      <c r="V321" s="510"/>
      <c r="W321" s="510"/>
      <c r="X321" s="453"/>
      <c r="Y321" s="436"/>
      <c r="Z321" s="436"/>
      <c r="AA321" s="436"/>
      <c r="AB321" s="436"/>
      <c r="AC321" s="436"/>
      <c r="AD321" s="436"/>
    </row>
    <row r="322" spans="1:32" ht="32.450000000000003" customHeight="1" outlineLevel="1">
      <c r="A322" s="440"/>
      <c r="B322" s="453"/>
      <c r="C322" s="486"/>
      <c r="D322" s="479" t="s">
        <v>628</v>
      </c>
      <c r="E322" s="440"/>
      <c r="F322" s="440"/>
      <c r="G322" s="490"/>
      <c r="H322" s="490"/>
      <c r="I322" s="494"/>
      <c r="J322" s="440"/>
      <c r="K322" s="439"/>
      <c r="L322" s="488"/>
      <c r="M322" s="490"/>
      <c r="N322" s="488"/>
      <c r="O322" s="78"/>
      <c r="P322" s="465" t="s">
        <v>221</v>
      </c>
      <c r="Q322" s="437"/>
      <c r="R322" s="436"/>
      <c r="S322" s="453"/>
      <c r="T322" s="453"/>
      <c r="U322" s="510"/>
      <c r="V322" s="510"/>
      <c r="W322" s="510"/>
      <c r="X322" s="453"/>
      <c r="Y322" s="436"/>
      <c r="Z322" s="436"/>
      <c r="AA322" s="436"/>
      <c r="AB322" s="436"/>
      <c r="AC322" s="436"/>
      <c r="AD322" s="436"/>
    </row>
    <row r="323" spans="1:32" ht="32.450000000000003" customHeight="1" outlineLevel="1">
      <c r="A323" s="440"/>
      <c r="B323" s="453" t="str">
        <f t="shared" si="16"/>
        <v/>
      </c>
      <c r="C323" s="486"/>
      <c r="D323" s="496"/>
      <c r="E323" s="440"/>
      <c r="F323" s="440"/>
      <c r="G323" s="490"/>
      <c r="H323" s="490"/>
      <c r="I323" s="494"/>
      <c r="J323" s="440"/>
      <c r="K323" s="439"/>
      <c r="L323" s="488"/>
      <c r="M323" s="490"/>
      <c r="N323" s="488"/>
      <c r="O323" s="78"/>
      <c r="P323" s="465" t="s">
        <v>221</v>
      </c>
      <c r="Q323" s="437"/>
      <c r="R323" s="436"/>
      <c r="S323" s="453"/>
      <c r="T323" s="453"/>
      <c r="U323" s="510"/>
      <c r="V323" s="510"/>
      <c r="W323" s="510"/>
      <c r="X323" s="453"/>
      <c r="Y323" s="436"/>
      <c r="Z323" s="436"/>
      <c r="AA323" s="436"/>
      <c r="AB323" s="436"/>
      <c r="AC323" s="436"/>
      <c r="AD323" s="436"/>
    </row>
    <row r="324" spans="1:32" ht="32.450000000000003" customHeight="1" outlineLevel="1">
      <c r="A324" s="485">
        <v>108</v>
      </c>
      <c r="B324" s="453">
        <f t="shared" si="16"/>
        <v>108</v>
      </c>
      <c r="C324" s="486" t="str">
        <f t="shared" si="17"/>
        <v>IVF108</v>
      </c>
      <c r="D324" s="434" t="s">
        <v>100</v>
      </c>
      <c r="E324" s="485">
        <v>5</v>
      </c>
      <c r="F324" s="487" t="s">
        <v>7</v>
      </c>
      <c r="G324" s="439">
        <v>2562</v>
      </c>
      <c r="H324" s="488">
        <f>ROUND(E324*G324,0)</f>
        <v>12810</v>
      </c>
      <c r="I324" s="494">
        <v>1</v>
      </c>
      <c r="J324" s="485" t="str">
        <f>F324</f>
        <v>No</v>
      </c>
      <c r="K324" s="488">
        <f>G324</f>
        <v>2562</v>
      </c>
      <c r="L324" s="488">
        <f t="shared" si="18"/>
        <v>2562</v>
      </c>
      <c r="M324" s="490">
        <f t="shared" si="19"/>
        <v>0</v>
      </c>
      <c r="N324" s="488">
        <f t="shared" si="20"/>
        <v>10248</v>
      </c>
      <c r="O324" s="78" t="s">
        <v>699</v>
      </c>
      <c r="P324" s="465" t="s">
        <v>221</v>
      </c>
      <c r="Q324" s="437"/>
      <c r="R324" s="436"/>
      <c r="S324" s="453"/>
      <c r="T324" s="453"/>
      <c r="U324" s="510"/>
      <c r="V324" s="510"/>
      <c r="W324" s="510"/>
      <c r="X324" s="453"/>
      <c r="Y324" s="436"/>
      <c r="Z324" s="436"/>
      <c r="AA324" s="436"/>
      <c r="AB324" s="436"/>
      <c r="AC324" s="436"/>
      <c r="AD324" s="436"/>
    </row>
    <row r="325" spans="1:32" ht="32.450000000000003" customHeight="1" outlineLevel="1">
      <c r="A325" s="440"/>
      <c r="B325" s="453" t="str">
        <f t="shared" si="16"/>
        <v/>
      </c>
      <c r="C325" s="486"/>
      <c r="D325" s="479" t="s">
        <v>640</v>
      </c>
      <c r="E325" s="440"/>
      <c r="F325" s="440"/>
      <c r="G325" s="490"/>
      <c r="H325" s="490"/>
      <c r="I325" s="494"/>
      <c r="J325" s="440"/>
      <c r="K325" s="490"/>
      <c r="L325" s="490"/>
      <c r="M325" s="490"/>
      <c r="N325" s="490"/>
      <c r="O325" s="78"/>
      <c r="P325" s="465" t="s">
        <v>221</v>
      </c>
      <c r="Q325" s="437"/>
      <c r="R325" s="436"/>
      <c r="S325" s="453"/>
      <c r="T325" s="453"/>
      <c r="U325" s="510"/>
      <c r="V325" s="510"/>
      <c r="W325" s="510"/>
      <c r="X325" s="453"/>
      <c r="Y325" s="436"/>
      <c r="Z325" s="436"/>
      <c r="AA325" s="436"/>
      <c r="AB325" s="436"/>
      <c r="AC325" s="436"/>
      <c r="AD325" s="436"/>
    </row>
    <row r="326" spans="1:32" ht="32.450000000000003" customHeight="1" outlineLevel="1">
      <c r="A326" s="440"/>
      <c r="B326" s="453"/>
      <c r="C326" s="486"/>
      <c r="D326" s="479"/>
      <c r="E326" s="440"/>
      <c r="F326" s="440"/>
      <c r="G326" s="490"/>
      <c r="H326" s="490"/>
      <c r="I326" s="494"/>
      <c r="J326" s="440"/>
      <c r="K326" s="490"/>
      <c r="L326" s="490"/>
      <c r="M326" s="490"/>
      <c r="N326" s="490"/>
      <c r="O326" s="78"/>
      <c r="P326" s="465" t="s">
        <v>221</v>
      </c>
      <c r="Q326" s="437"/>
      <c r="R326" s="436"/>
      <c r="S326" s="453"/>
      <c r="T326" s="453"/>
      <c r="U326" s="510"/>
      <c r="V326" s="510"/>
      <c r="W326" s="510"/>
      <c r="X326" s="453"/>
      <c r="Y326" s="436"/>
      <c r="Z326" s="436"/>
      <c r="AA326" s="436"/>
      <c r="AB326" s="436"/>
      <c r="AC326" s="436"/>
      <c r="AD326" s="436"/>
    </row>
    <row r="327" spans="1:32" ht="32.450000000000003" customHeight="1" outlineLevel="1">
      <c r="A327" s="485">
        <v>109</v>
      </c>
      <c r="B327" s="453">
        <f t="shared" si="16"/>
        <v>109</v>
      </c>
      <c r="C327" s="486" t="str">
        <f t="shared" si="17"/>
        <v>IVF109</v>
      </c>
      <c r="D327" s="434" t="s">
        <v>706</v>
      </c>
      <c r="E327" s="485">
        <v>3</v>
      </c>
      <c r="F327" s="487" t="s">
        <v>7</v>
      </c>
      <c r="G327" s="439">
        <v>18325</v>
      </c>
      <c r="H327" s="488">
        <f>ROUND(E327*G327,0)</f>
        <v>54975</v>
      </c>
      <c r="I327" s="494">
        <v>3</v>
      </c>
      <c r="J327" s="485" t="str">
        <f>F327</f>
        <v>No</v>
      </c>
      <c r="K327" s="488">
        <f>G327</f>
        <v>18325</v>
      </c>
      <c r="L327" s="488">
        <f>ROUND(I327*K327,0)</f>
        <v>54975</v>
      </c>
      <c r="M327" s="490">
        <f>IF(L327&gt;H327,L327-H327,0)</f>
        <v>0</v>
      </c>
      <c r="N327" s="488">
        <f>IF(H327&gt;L327,H327-L327,0)</f>
        <v>0</v>
      </c>
      <c r="O327" s="605" t="s">
        <v>715</v>
      </c>
      <c r="P327" s="465" t="s">
        <v>221</v>
      </c>
      <c r="Q327" s="437"/>
      <c r="R327" s="436"/>
      <c r="S327" s="453"/>
      <c r="T327" s="453"/>
      <c r="U327" s="510"/>
      <c r="V327" s="510"/>
      <c r="W327" s="510"/>
      <c r="X327" s="453"/>
      <c r="Y327" s="436"/>
      <c r="Z327" s="436"/>
      <c r="AA327" s="436"/>
      <c r="AB327" s="436"/>
      <c r="AC327" s="436"/>
      <c r="AD327" s="436"/>
    </row>
    <row r="328" spans="1:32" ht="32.450000000000003" customHeight="1" outlineLevel="1">
      <c r="A328" s="440"/>
      <c r="B328" s="453" t="str">
        <f t="shared" si="16"/>
        <v/>
      </c>
      <c r="C328" s="486"/>
      <c r="D328" s="496" t="s">
        <v>184</v>
      </c>
      <c r="E328" s="440"/>
      <c r="F328" s="440"/>
      <c r="G328" s="490"/>
      <c r="H328" s="490"/>
      <c r="I328" s="494">
        <v>5</v>
      </c>
      <c r="J328" s="440" t="s">
        <v>7</v>
      </c>
      <c r="K328" s="439">
        <v>18325</v>
      </c>
      <c r="L328" s="488">
        <f>ROUND(I328*K328,0)</f>
        <v>91625</v>
      </c>
      <c r="M328" s="490">
        <f>IF(L328&gt;H328,L328-H328,0)</f>
        <v>91625</v>
      </c>
      <c r="N328" s="488">
        <f>IF(H328&gt;L328,H328-L328,0)</f>
        <v>0</v>
      </c>
      <c r="O328" s="605"/>
      <c r="P328" s="465" t="s">
        <v>221</v>
      </c>
      <c r="Q328" s="437"/>
      <c r="R328" s="436"/>
      <c r="S328" s="436"/>
      <c r="T328" s="436"/>
      <c r="X328" s="436"/>
      <c r="Y328" s="436"/>
      <c r="Z328" s="436"/>
      <c r="AA328" s="436"/>
      <c r="AB328" s="436"/>
      <c r="AC328" s="436"/>
      <c r="AD328" s="436"/>
    </row>
    <row r="329" spans="1:32" ht="32.450000000000003" customHeight="1" outlineLevel="1">
      <c r="A329" s="440"/>
      <c r="B329" s="453"/>
      <c r="C329" s="486"/>
      <c r="D329" s="479" t="s">
        <v>629</v>
      </c>
      <c r="E329" s="440"/>
      <c r="F329" s="440"/>
      <c r="G329" s="490"/>
      <c r="H329" s="490"/>
      <c r="I329" s="494"/>
      <c r="J329" s="440"/>
      <c r="K329" s="439"/>
      <c r="L329" s="488"/>
      <c r="M329" s="490"/>
      <c r="N329" s="488"/>
      <c r="O329" s="78"/>
      <c r="P329" s="465" t="s">
        <v>221</v>
      </c>
      <c r="T329" s="467"/>
    </row>
    <row r="330" spans="1:32" ht="32.450000000000003" customHeight="1" outlineLevel="1">
      <c r="A330" s="440"/>
      <c r="B330" s="453" t="str">
        <f t="shared" si="16"/>
        <v/>
      </c>
      <c r="C330" s="486"/>
      <c r="D330" s="496"/>
      <c r="E330" s="440"/>
      <c r="F330" s="440"/>
      <c r="G330" s="490"/>
      <c r="H330" s="490"/>
      <c r="I330" s="494"/>
      <c r="J330" s="440"/>
      <c r="K330" s="439"/>
      <c r="L330" s="488"/>
      <c r="M330" s="490"/>
      <c r="N330" s="488"/>
      <c r="O330" s="78"/>
      <c r="P330" s="465" t="s">
        <v>221</v>
      </c>
      <c r="T330" s="467"/>
    </row>
    <row r="331" spans="1:32" ht="32.450000000000003" customHeight="1" outlineLevel="1">
      <c r="A331" s="485">
        <v>110</v>
      </c>
      <c r="B331" s="453">
        <f t="shared" si="16"/>
        <v>110</v>
      </c>
      <c r="C331" s="486" t="str">
        <f t="shared" si="17"/>
        <v>IVF110</v>
      </c>
      <c r="D331" s="434" t="s">
        <v>101</v>
      </c>
      <c r="E331" s="485">
        <v>2</v>
      </c>
      <c r="F331" s="487" t="s">
        <v>7</v>
      </c>
      <c r="G331" s="439">
        <v>28460</v>
      </c>
      <c r="H331" s="488">
        <f>ROUND(E331*G331,0)</f>
        <v>56920</v>
      </c>
      <c r="I331" s="494">
        <v>0</v>
      </c>
      <c r="J331" s="485" t="str">
        <f>F331</f>
        <v>No</v>
      </c>
      <c r="K331" s="488">
        <f>G331</f>
        <v>28460</v>
      </c>
      <c r="L331" s="488">
        <f>ROUND(I331*K331,0)</f>
        <v>0</v>
      </c>
      <c r="M331" s="490">
        <f>IF(L331&gt;H331,L331-H331,0)</f>
        <v>0</v>
      </c>
      <c r="N331" s="488">
        <f>IF(H331&gt;L331,H331-L331,0)</f>
        <v>56920</v>
      </c>
      <c r="O331" s="78" t="s">
        <v>877</v>
      </c>
      <c r="P331" s="465" t="s">
        <v>221</v>
      </c>
    </row>
    <row r="332" spans="1:32" ht="32.450000000000003" customHeight="1" outlineLevel="1">
      <c r="A332" s="485"/>
      <c r="B332" s="453"/>
      <c r="C332" s="486"/>
      <c r="D332" s="479" t="s">
        <v>629</v>
      </c>
      <c r="E332" s="485"/>
      <c r="F332" s="487"/>
      <c r="G332" s="439"/>
      <c r="H332" s="488"/>
      <c r="I332" s="494"/>
      <c r="J332" s="485"/>
      <c r="K332" s="488"/>
      <c r="L332" s="488"/>
      <c r="M332" s="490"/>
      <c r="N332" s="488"/>
      <c r="O332" s="78"/>
      <c r="P332" s="465" t="s">
        <v>221</v>
      </c>
    </row>
    <row r="333" spans="1:32" s="495" customFormat="1" ht="32.450000000000003" customHeight="1" outlineLevel="1">
      <c r="A333" s="440"/>
      <c r="B333" s="453" t="str">
        <f t="shared" si="16"/>
        <v/>
      </c>
      <c r="C333" s="486"/>
      <c r="D333" s="434"/>
      <c r="E333" s="440"/>
      <c r="F333" s="440"/>
      <c r="G333" s="490"/>
      <c r="H333" s="490"/>
      <c r="I333" s="494"/>
      <c r="J333" s="440"/>
      <c r="K333" s="490"/>
      <c r="L333" s="490"/>
      <c r="M333" s="490"/>
      <c r="N333" s="490"/>
      <c r="O333" s="78"/>
      <c r="P333" s="465" t="s">
        <v>221</v>
      </c>
      <c r="R333" s="467"/>
      <c r="S333" s="467"/>
      <c r="T333" s="497"/>
      <c r="U333" s="467"/>
      <c r="V333" s="467"/>
      <c r="W333" s="467"/>
      <c r="X333" s="467"/>
      <c r="Y333" s="467"/>
      <c r="Z333" s="467"/>
      <c r="AA333" s="467"/>
      <c r="AB333" s="467"/>
      <c r="AC333" s="467"/>
      <c r="AD333" s="467"/>
      <c r="AE333" s="467"/>
      <c r="AF333" s="467"/>
    </row>
    <row r="334" spans="1:32" s="495" customFormat="1" ht="32.450000000000003" customHeight="1" outlineLevel="1">
      <c r="A334" s="485">
        <v>111</v>
      </c>
      <c r="B334" s="453">
        <f t="shared" si="16"/>
        <v>111</v>
      </c>
      <c r="C334" s="486" t="str">
        <f t="shared" si="17"/>
        <v>IVF111</v>
      </c>
      <c r="D334" s="434" t="s">
        <v>102</v>
      </c>
      <c r="E334" s="485">
        <v>1</v>
      </c>
      <c r="F334" s="487" t="s">
        <v>7</v>
      </c>
      <c r="G334" s="439">
        <v>64067</v>
      </c>
      <c r="H334" s="488">
        <f>ROUND(E334*G334,0)</f>
        <v>64067</v>
      </c>
      <c r="I334" s="494">
        <v>1</v>
      </c>
      <c r="J334" s="485" t="str">
        <f>F334</f>
        <v>No</v>
      </c>
      <c r="K334" s="488">
        <f>G334</f>
        <v>64067</v>
      </c>
      <c r="L334" s="488">
        <f>ROUND(I334*K334,0)</f>
        <v>64067</v>
      </c>
      <c r="M334" s="490">
        <f>IF(L334&gt;H334,L334-H334,0)</f>
        <v>0</v>
      </c>
      <c r="N334" s="488">
        <f>IF(H334&gt;L334,H334-L334,0)</f>
        <v>0</v>
      </c>
      <c r="O334" s="78" t="s">
        <v>555</v>
      </c>
      <c r="P334" s="465" t="s">
        <v>221</v>
      </c>
      <c r="R334" s="467"/>
      <c r="S334" s="467"/>
      <c r="T334" s="497"/>
      <c r="U334" s="467"/>
      <c r="V334" s="467"/>
      <c r="W334" s="467"/>
      <c r="X334" s="467"/>
      <c r="Y334" s="467"/>
      <c r="Z334" s="467"/>
      <c r="AA334" s="467"/>
      <c r="AB334" s="467"/>
      <c r="AC334" s="467"/>
      <c r="AD334" s="467"/>
      <c r="AE334" s="467"/>
      <c r="AF334" s="467"/>
    </row>
    <row r="335" spans="1:32" s="495" customFormat="1" ht="32.450000000000003" customHeight="1" outlineLevel="1">
      <c r="A335" s="440"/>
      <c r="B335" s="453" t="str">
        <f t="shared" si="16"/>
        <v/>
      </c>
      <c r="C335" s="486"/>
      <c r="D335" s="434"/>
      <c r="E335" s="440"/>
      <c r="F335" s="440"/>
      <c r="G335" s="490"/>
      <c r="H335" s="490"/>
      <c r="I335" s="494"/>
      <c r="J335" s="440"/>
      <c r="K335" s="490"/>
      <c r="L335" s="490"/>
      <c r="M335" s="490"/>
      <c r="N335" s="490"/>
      <c r="O335" s="78"/>
      <c r="P335" s="465" t="s">
        <v>221</v>
      </c>
      <c r="R335" s="467"/>
      <c r="S335" s="467"/>
      <c r="T335" s="497"/>
      <c r="U335" s="467"/>
      <c r="V335" s="467"/>
      <c r="W335" s="467"/>
      <c r="X335" s="467"/>
      <c r="Y335" s="467"/>
      <c r="Z335" s="467"/>
      <c r="AA335" s="467"/>
      <c r="AB335" s="467"/>
      <c r="AC335" s="467"/>
      <c r="AD335" s="467"/>
      <c r="AE335" s="467"/>
      <c r="AF335" s="467"/>
    </row>
    <row r="336" spans="1:32" s="495" customFormat="1" ht="32.450000000000003" customHeight="1" outlineLevel="1">
      <c r="A336" s="485">
        <v>112</v>
      </c>
      <c r="B336" s="453">
        <f t="shared" si="16"/>
        <v>112</v>
      </c>
      <c r="C336" s="486" t="str">
        <f t="shared" si="17"/>
        <v>IVF112</v>
      </c>
      <c r="D336" s="434" t="s">
        <v>103</v>
      </c>
      <c r="E336" s="485">
        <v>1</v>
      </c>
      <c r="F336" s="487" t="s">
        <v>7</v>
      </c>
      <c r="G336" s="439">
        <v>28883</v>
      </c>
      <c r="H336" s="488">
        <f>ROUND(E336*G336,0)</f>
        <v>28883</v>
      </c>
      <c r="I336" s="494">
        <v>1</v>
      </c>
      <c r="J336" s="485" t="str">
        <f>F336</f>
        <v>No</v>
      </c>
      <c r="K336" s="488">
        <f>G336</f>
        <v>28883</v>
      </c>
      <c r="L336" s="488">
        <f>ROUND(I336*K336,0)</f>
        <v>28883</v>
      </c>
      <c r="M336" s="490">
        <f>IF(L336&gt;H336,L336-H336,0)</f>
        <v>0</v>
      </c>
      <c r="N336" s="488">
        <f>IF(H336&gt;L336,H336-L336,0)</f>
        <v>0</v>
      </c>
      <c r="O336" s="78" t="s">
        <v>555</v>
      </c>
      <c r="P336" s="465" t="s">
        <v>221</v>
      </c>
      <c r="R336" s="467"/>
      <c r="S336" s="467"/>
      <c r="T336" s="497"/>
      <c r="U336" s="467"/>
      <c r="V336" s="467"/>
      <c r="W336" s="467"/>
      <c r="X336" s="467"/>
      <c r="Y336" s="467"/>
      <c r="Z336" s="467"/>
      <c r="AA336" s="467"/>
      <c r="AB336" s="467"/>
      <c r="AC336" s="467"/>
      <c r="AD336" s="467"/>
      <c r="AE336" s="467"/>
      <c r="AF336" s="467"/>
    </row>
    <row r="337" spans="1:32" s="495" customFormat="1" ht="32.450000000000003" customHeight="1" outlineLevel="1">
      <c r="A337" s="440"/>
      <c r="B337" s="453" t="str">
        <f t="shared" si="16"/>
        <v/>
      </c>
      <c r="C337" s="486"/>
      <c r="D337" s="479" t="s">
        <v>640</v>
      </c>
      <c r="E337" s="440"/>
      <c r="F337" s="440"/>
      <c r="G337" s="490"/>
      <c r="H337" s="490"/>
      <c r="I337" s="494"/>
      <c r="J337" s="440"/>
      <c r="K337" s="490"/>
      <c r="L337" s="490"/>
      <c r="M337" s="490"/>
      <c r="N337" s="490"/>
      <c r="O337" s="78"/>
      <c r="P337" s="465" t="s">
        <v>221</v>
      </c>
      <c r="R337" s="467"/>
      <c r="S337" s="467"/>
      <c r="T337" s="497"/>
      <c r="U337" s="467"/>
      <c r="V337" s="467"/>
      <c r="W337" s="467"/>
      <c r="X337" s="467"/>
      <c r="Y337" s="467"/>
      <c r="Z337" s="467"/>
      <c r="AA337" s="467"/>
      <c r="AB337" s="467"/>
      <c r="AC337" s="467"/>
      <c r="AD337" s="467"/>
      <c r="AE337" s="467"/>
      <c r="AF337" s="467"/>
    </row>
    <row r="338" spans="1:32" s="495" customFormat="1" ht="32.450000000000003" customHeight="1" outlineLevel="1">
      <c r="A338" s="440"/>
      <c r="B338" s="453"/>
      <c r="C338" s="486"/>
      <c r="D338" s="479"/>
      <c r="E338" s="440"/>
      <c r="F338" s="440"/>
      <c r="G338" s="490"/>
      <c r="H338" s="490"/>
      <c r="I338" s="494"/>
      <c r="J338" s="440"/>
      <c r="K338" s="490"/>
      <c r="L338" s="490"/>
      <c r="M338" s="490"/>
      <c r="N338" s="490"/>
      <c r="O338" s="78"/>
      <c r="P338" s="465" t="s">
        <v>221</v>
      </c>
      <c r="R338" s="467"/>
      <c r="S338" s="467"/>
      <c r="T338" s="497"/>
      <c r="U338" s="467"/>
      <c r="V338" s="467"/>
      <c r="W338" s="467"/>
      <c r="X338" s="467"/>
      <c r="Y338" s="467"/>
      <c r="Z338" s="467"/>
      <c r="AA338" s="467"/>
      <c r="AB338" s="467"/>
      <c r="AC338" s="467"/>
      <c r="AD338" s="467"/>
      <c r="AE338" s="467"/>
      <c r="AF338" s="467"/>
    </row>
    <row r="339" spans="1:32" s="495" customFormat="1" ht="32.450000000000003" customHeight="1" outlineLevel="1">
      <c r="A339" s="485">
        <v>113</v>
      </c>
      <c r="B339" s="453">
        <f t="shared" si="16"/>
        <v>113</v>
      </c>
      <c r="C339" s="486" t="str">
        <f t="shared" si="17"/>
        <v>IVF113</v>
      </c>
      <c r="D339" s="434" t="s">
        <v>104</v>
      </c>
      <c r="E339" s="485">
        <v>2</v>
      </c>
      <c r="F339" s="487" t="s">
        <v>7</v>
      </c>
      <c r="G339" s="439">
        <v>3260</v>
      </c>
      <c r="H339" s="488">
        <f>ROUND(E339*G339,0)</f>
        <v>6520</v>
      </c>
      <c r="I339" s="494">
        <v>0</v>
      </c>
      <c r="J339" s="485" t="str">
        <f>F339</f>
        <v>No</v>
      </c>
      <c r="K339" s="488">
        <f>G339</f>
        <v>3260</v>
      </c>
      <c r="L339" s="488">
        <f>ROUND(I339*K339,0)</f>
        <v>0</v>
      </c>
      <c r="M339" s="490">
        <f>IF(L339&gt;H339,L339-H339,0)</f>
        <v>0</v>
      </c>
      <c r="N339" s="488">
        <f>IF(H339&gt;L339,H339-L339,0)</f>
        <v>6520</v>
      </c>
      <c r="O339" s="78" t="s">
        <v>877</v>
      </c>
      <c r="P339" s="465" t="s">
        <v>221</v>
      </c>
      <c r="R339" s="467"/>
      <c r="S339" s="467"/>
      <c r="T339" s="497"/>
      <c r="U339" s="467"/>
      <c r="V339" s="467"/>
      <c r="W339" s="467"/>
      <c r="X339" s="467"/>
      <c r="Y339" s="467"/>
      <c r="Z339" s="467"/>
      <c r="AA339" s="467"/>
      <c r="AB339" s="467"/>
      <c r="AC339" s="467"/>
      <c r="AD339" s="467"/>
      <c r="AE339" s="467"/>
      <c r="AF339" s="467"/>
    </row>
    <row r="340" spans="1:32" s="495" customFormat="1" ht="32.450000000000003" customHeight="1" outlineLevel="1">
      <c r="A340" s="440"/>
      <c r="B340" s="453" t="str">
        <f t="shared" si="16"/>
        <v/>
      </c>
      <c r="C340" s="486"/>
      <c r="D340" s="434"/>
      <c r="E340" s="440"/>
      <c r="F340" s="440"/>
      <c r="G340" s="490"/>
      <c r="H340" s="490"/>
      <c r="I340" s="494"/>
      <c r="J340" s="440"/>
      <c r="K340" s="490"/>
      <c r="L340" s="490"/>
      <c r="M340" s="490"/>
      <c r="N340" s="490"/>
      <c r="O340" s="78"/>
      <c r="P340" s="465" t="s">
        <v>221</v>
      </c>
      <c r="R340" s="467"/>
      <c r="S340" s="467"/>
      <c r="T340" s="497"/>
      <c r="U340" s="467"/>
      <c r="V340" s="467"/>
      <c r="W340" s="467"/>
      <c r="X340" s="467"/>
      <c r="Y340" s="467"/>
      <c r="Z340" s="467"/>
      <c r="AA340" s="467"/>
      <c r="AB340" s="467"/>
      <c r="AC340" s="467"/>
      <c r="AD340" s="467"/>
      <c r="AE340" s="467"/>
      <c r="AF340" s="467"/>
    </row>
    <row r="341" spans="1:32" s="495" customFormat="1" ht="32.450000000000003" customHeight="1" outlineLevel="1">
      <c r="A341" s="485">
        <v>114</v>
      </c>
      <c r="B341" s="453">
        <f t="shared" si="16"/>
        <v>114</v>
      </c>
      <c r="C341" s="486" t="str">
        <f t="shared" si="17"/>
        <v>IVF114</v>
      </c>
      <c r="D341" s="434" t="s">
        <v>105</v>
      </c>
      <c r="E341" s="485">
        <v>50</v>
      </c>
      <c r="F341" s="487" t="s">
        <v>7</v>
      </c>
      <c r="G341" s="439">
        <v>2652</v>
      </c>
      <c r="H341" s="488">
        <f>ROUND(E341*G341,0)</f>
        <v>132600</v>
      </c>
      <c r="I341" s="494">
        <v>44</v>
      </c>
      <c r="J341" s="485" t="str">
        <f>F341</f>
        <v>No</v>
      </c>
      <c r="K341" s="488">
        <f>G341</f>
        <v>2652</v>
      </c>
      <c r="L341" s="488">
        <f>ROUND(I341*K341,0)</f>
        <v>116688</v>
      </c>
      <c r="M341" s="490">
        <f>IF(L341&gt;H341,L341-H341,0)</f>
        <v>0</v>
      </c>
      <c r="N341" s="488">
        <f>IF(H341&gt;L341,H341-L341,0)</f>
        <v>15912</v>
      </c>
      <c r="O341" s="78" t="s">
        <v>699</v>
      </c>
      <c r="P341" s="465" t="s">
        <v>221</v>
      </c>
      <c r="R341" s="467"/>
      <c r="S341" s="467"/>
      <c r="T341" s="497"/>
      <c r="U341" s="467"/>
      <c r="V341" s="467"/>
      <c r="W341" s="467"/>
      <c r="X341" s="467"/>
      <c r="Y341" s="467"/>
      <c r="Z341" s="467"/>
      <c r="AA341" s="467"/>
      <c r="AB341" s="467"/>
      <c r="AC341" s="467"/>
      <c r="AD341" s="467"/>
      <c r="AE341" s="467"/>
      <c r="AF341" s="467"/>
    </row>
    <row r="342" spans="1:32" s="479" customFormat="1" ht="32.450000000000003" customHeight="1" outlineLevel="1">
      <c r="D342" s="479" t="s">
        <v>629</v>
      </c>
      <c r="P342" s="465" t="s">
        <v>221</v>
      </c>
    </row>
    <row r="343" spans="1:32" s="495" customFormat="1" ht="32.450000000000003" customHeight="1" outlineLevel="1">
      <c r="A343" s="440"/>
      <c r="B343" s="453" t="str">
        <f t="shared" si="16"/>
        <v/>
      </c>
      <c r="C343" s="486"/>
      <c r="D343" s="434"/>
      <c r="E343" s="440"/>
      <c r="F343" s="440"/>
      <c r="G343" s="490"/>
      <c r="H343" s="490"/>
      <c r="I343" s="494"/>
      <c r="J343" s="440"/>
      <c r="K343" s="490"/>
      <c r="L343" s="490"/>
      <c r="M343" s="490"/>
      <c r="N343" s="490"/>
      <c r="O343" s="78"/>
      <c r="P343" s="465" t="s">
        <v>221</v>
      </c>
      <c r="R343" s="467"/>
      <c r="S343" s="467"/>
      <c r="T343" s="497"/>
      <c r="U343" s="467"/>
      <c r="V343" s="467"/>
      <c r="W343" s="467"/>
      <c r="X343" s="467"/>
      <c r="Y343" s="467"/>
      <c r="Z343" s="467"/>
      <c r="AA343" s="467"/>
      <c r="AB343" s="467"/>
      <c r="AC343" s="467"/>
      <c r="AD343" s="467"/>
      <c r="AE343" s="467"/>
      <c r="AF343" s="467"/>
    </row>
    <row r="344" spans="1:32" s="495" customFormat="1" ht="32.450000000000003" customHeight="1" outlineLevel="1">
      <c r="A344" s="485">
        <v>115</v>
      </c>
      <c r="B344" s="453">
        <f t="shared" si="16"/>
        <v>115</v>
      </c>
      <c r="C344" s="486" t="str">
        <f t="shared" si="17"/>
        <v>IVF115</v>
      </c>
      <c r="D344" s="434" t="s">
        <v>106</v>
      </c>
      <c r="E344" s="485">
        <v>30</v>
      </c>
      <c r="F344" s="487" t="s">
        <v>7</v>
      </c>
      <c r="G344" s="439">
        <v>4350</v>
      </c>
      <c r="H344" s="488">
        <f>ROUND(E344*G344,0)</f>
        <v>130500</v>
      </c>
      <c r="I344" s="494">
        <v>30</v>
      </c>
      <c r="J344" s="485" t="str">
        <f>F344</f>
        <v>No</v>
      </c>
      <c r="K344" s="488">
        <f>G344</f>
        <v>4350</v>
      </c>
      <c r="L344" s="488">
        <f>ROUND(I344*K344,0)</f>
        <v>130500</v>
      </c>
      <c r="M344" s="490">
        <f>IF(L344&gt;H344,L344-H344,0)</f>
        <v>0</v>
      </c>
      <c r="N344" s="488">
        <f>IF(H344&gt;L344,H344-L344,0)</f>
        <v>0</v>
      </c>
      <c r="O344" s="605" t="s">
        <v>860</v>
      </c>
      <c r="P344" s="465" t="s">
        <v>221</v>
      </c>
      <c r="R344" s="467"/>
      <c r="S344" s="467"/>
      <c r="T344" s="497"/>
      <c r="U344" s="467"/>
      <c r="V344" s="467"/>
      <c r="W344" s="467"/>
      <c r="X344" s="467"/>
      <c r="Y344" s="467"/>
      <c r="Z344" s="467"/>
      <c r="AA344" s="467"/>
      <c r="AB344" s="467"/>
      <c r="AC344" s="467"/>
      <c r="AD344" s="467"/>
      <c r="AE344" s="467"/>
      <c r="AF344" s="467"/>
    </row>
    <row r="345" spans="1:32" s="495" customFormat="1" ht="32.450000000000003" customHeight="1" outlineLevel="1">
      <c r="A345" s="440"/>
      <c r="B345" s="453" t="str">
        <f t="shared" si="16"/>
        <v/>
      </c>
      <c r="C345" s="486"/>
      <c r="D345" s="496" t="s">
        <v>184</v>
      </c>
      <c r="E345" s="440"/>
      <c r="F345" s="440"/>
      <c r="G345" s="490"/>
      <c r="H345" s="490"/>
      <c r="I345" s="494">
        <v>10</v>
      </c>
      <c r="J345" s="440" t="s">
        <v>7</v>
      </c>
      <c r="K345" s="439">
        <v>4350</v>
      </c>
      <c r="L345" s="488">
        <f>ROUND(I345*K345,0)</f>
        <v>43500</v>
      </c>
      <c r="M345" s="490">
        <f>IF(L345&gt;H345,L345-H345,0)</f>
        <v>43500</v>
      </c>
      <c r="N345" s="488">
        <f>IF(H345&gt;L345,H345-L345,0)</f>
        <v>0</v>
      </c>
      <c r="O345" s="605"/>
      <c r="P345" s="465" t="s">
        <v>221</v>
      </c>
      <c r="R345" s="467"/>
      <c r="S345" s="467"/>
      <c r="T345" s="497"/>
      <c r="U345" s="467"/>
      <c r="V345" s="467"/>
      <c r="W345" s="467"/>
      <c r="X345" s="467"/>
      <c r="Y345" s="467"/>
      <c r="Z345" s="467"/>
      <c r="AA345" s="467"/>
      <c r="AB345" s="467"/>
      <c r="AC345" s="467"/>
      <c r="AD345" s="467"/>
      <c r="AE345" s="467"/>
      <c r="AF345" s="467"/>
    </row>
    <row r="346" spans="1:32" s="495" customFormat="1" ht="32.450000000000003" customHeight="1" outlineLevel="1">
      <c r="A346" s="440"/>
      <c r="B346" s="453"/>
      <c r="C346" s="486"/>
      <c r="D346" s="479" t="s">
        <v>630</v>
      </c>
      <c r="E346" s="440"/>
      <c r="F346" s="440"/>
      <c r="G346" s="490"/>
      <c r="H346" s="490"/>
      <c r="I346" s="494"/>
      <c r="J346" s="440"/>
      <c r="K346" s="439"/>
      <c r="L346" s="488"/>
      <c r="M346" s="490"/>
      <c r="N346" s="488"/>
      <c r="O346" s="78"/>
      <c r="P346" s="465" t="s">
        <v>221</v>
      </c>
      <c r="R346" s="467"/>
      <c r="S346" s="467"/>
      <c r="T346" s="497"/>
      <c r="U346" s="467"/>
      <c r="V346" s="467"/>
      <c r="W346" s="467"/>
      <c r="X346" s="467"/>
      <c r="Y346" s="467"/>
      <c r="Z346" s="467"/>
      <c r="AA346" s="467"/>
      <c r="AB346" s="467"/>
      <c r="AC346" s="467"/>
      <c r="AD346" s="467"/>
      <c r="AE346" s="467"/>
      <c r="AF346" s="467"/>
    </row>
    <row r="347" spans="1:32" s="495" customFormat="1" ht="32.450000000000003" customHeight="1" outlineLevel="1">
      <c r="A347" s="440"/>
      <c r="B347" s="453" t="str">
        <f t="shared" si="16"/>
        <v/>
      </c>
      <c r="C347" s="486"/>
      <c r="D347" s="496"/>
      <c r="E347" s="440"/>
      <c r="F347" s="440"/>
      <c r="G347" s="490"/>
      <c r="H347" s="490"/>
      <c r="I347" s="494"/>
      <c r="J347" s="440"/>
      <c r="K347" s="439"/>
      <c r="L347" s="488"/>
      <c r="M347" s="490"/>
      <c r="N347" s="488"/>
      <c r="O347" s="78"/>
      <c r="P347" s="465" t="s">
        <v>221</v>
      </c>
      <c r="R347" s="467"/>
      <c r="S347" s="467"/>
      <c r="T347" s="497"/>
      <c r="U347" s="467"/>
      <c r="V347" s="467"/>
      <c r="W347" s="467"/>
      <c r="X347" s="467"/>
      <c r="Y347" s="467"/>
      <c r="Z347" s="467"/>
      <c r="AA347" s="467"/>
      <c r="AB347" s="467"/>
      <c r="AC347" s="467"/>
      <c r="AD347" s="467"/>
      <c r="AE347" s="467"/>
      <c r="AF347" s="467"/>
    </row>
    <row r="348" spans="1:32" s="495" customFormat="1" ht="32.450000000000003" customHeight="1" outlineLevel="1">
      <c r="A348" s="485">
        <v>116</v>
      </c>
      <c r="B348" s="453">
        <f t="shared" si="16"/>
        <v>116</v>
      </c>
      <c r="C348" s="486" t="str">
        <f t="shared" si="17"/>
        <v>IVF116</v>
      </c>
      <c r="D348" s="434" t="s">
        <v>107</v>
      </c>
      <c r="E348" s="485">
        <v>12</v>
      </c>
      <c r="F348" s="487" t="s">
        <v>7</v>
      </c>
      <c r="G348" s="439">
        <v>4762</v>
      </c>
      <c r="H348" s="488">
        <f>ROUND(E348*G348,0)</f>
        <v>57144</v>
      </c>
      <c r="I348" s="494">
        <v>0</v>
      </c>
      <c r="J348" s="485" t="str">
        <f>F348</f>
        <v>No</v>
      </c>
      <c r="K348" s="488">
        <f>G348</f>
        <v>4762</v>
      </c>
      <c r="L348" s="488">
        <f>ROUND(I348*K348,0)</f>
        <v>0</v>
      </c>
      <c r="M348" s="490">
        <f>IF(L348&gt;H348,L348-H348,0)</f>
        <v>0</v>
      </c>
      <c r="N348" s="488">
        <f>IF(H348&gt;L348,H348-L348,0)</f>
        <v>57144</v>
      </c>
      <c r="O348" s="78" t="s">
        <v>818</v>
      </c>
      <c r="P348" s="465" t="s">
        <v>221</v>
      </c>
      <c r="R348" s="467"/>
      <c r="S348" s="467"/>
      <c r="T348" s="497"/>
      <c r="U348" s="467"/>
      <c r="V348" s="467"/>
      <c r="W348" s="467"/>
      <c r="X348" s="467"/>
      <c r="Y348" s="467"/>
      <c r="Z348" s="467"/>
      <c r="AA348" s="467"/>
      <c r="AB348" s="467"/>
      <c r="AC348" s="467"/>
      <c r="AD348" s="467"/>
      <c r="AE348" s="467"/>
      <c r="AF348" s="467"/>
    </row>
    <row r="349" spans="1:32" s="495" customFormat="1" ht="32.450000000000003" customHeight="1" outlineLevel="1">
      <c r="A349" s="440"/>
      <c r="B349" s="453" t="str">
        <f t="shared" si="16"/>
        <v/>
      </c>
      <c r="C349" s="486"/>
      <c r="D349" s="434"/>
      <c r="E349" s="440"/>
      <c r="F349" s="440"/>
      <c r="G349" s="490"/>
      <c r="H349" s="490"/>
      <c r="I349" s="494"/>
      <c r="J349" s="440"/>
      <c r="K349" s="490"/>
      <c r="L349" s="490"/>
      <c r="M349" s="490"/>
      <c r="N349" s="490"/>
      <c r="O349" s="78"/>
      <c r="P349" s="465" t="s">
        <v>221</v>
      </c>
      <c r="R349" s="467"/>
      <c r="S349" s="467"/>
      <c r="T349" s="497"/>
      <c r="U349" s="467"/>
      <c r="V349" s="467"/>
      <c r="W349" s="467"/>
      <c r="X349" s="467"/>
      <c r="Y349" s="467"/>
      <c r="Z349" s="467"/>
      <c r="AA349" s="467"/>
      <c r="AB349" s="467"/>
      <c r="AC349" s="467"/>
      <c r="AD349" s="467"/>
      <c r="AE349" s="467"/>
      <c r="AF349" s="467"/>
    </row>
    <row r="350" spans="1:32" s="495" customFormat="1" ht="32.450000000000003" customHeight="1" outlineLevel="1">
      <c r="A350" s="485">
        <v>117</v>
      </c>
      <c r="B350" s="453">
        <f t="shared" si="16"/>
        <v>117</v>
      </c>
      <c r="C350" s="486" t="str">
        <f t="shared" si="17"/>
        <v>IVF117</v>
      </c>
      <c r="D350" s="434" t="s">
        <v>751</v>
      </c>
      <c r="E350" s="485">
        <v>5</v>
      </c>
      <c r="F350" s="487" t="s">
        <v>7</v>
      </c>
      <c r="G350" s="439">
        <v>184</v>
      </c>
      <c r="H350" s="488">
        <f>ROUND(E350*G350,0)</f>
        <v>920</v>
      </c>
      <c r="I350" s="494">
        <v>0</v>
      </c>
      <c r="J350" s="485" t="str">
        <f>F350</f>
        <v>No</v>
      </c>
      <c r="K350" s="488">
        <f>G350</f>
        <v>184</v>
      </c>
      <c r="L350" s="488">
        <f>ROUND(I350*K350,0)</f>
        <v>0</v>
      </c>
      <c r="M350" s="490">
        <f>IF(L350&gt;H350,L350-H350,0)</f>
        <v>0</v>
      </c>
      <c r="N350" s="488">
        <f>IF(H350&gt;L350,H350-L350,0)</f>
        <v>920</v>
      </c>
      <c r="O350" s="78" t="s">
        <v>843</v>
      </c>
      <c r="P350" s="465" t="s">
        <v>221</v>
      </c>
      <c r="R350" s="467"/>
      <c r="S350" s="467"/>
      <c r="T350" s="497"/>
      <c r="U350" s="467"/>
      <c r="V350" s="467"/>
      <c r="W350" s="467"/>
      <c r="X350" s="467"/>
      <c r="Y350" s="467"/>
      <c r="Z350" s="467"/>
      <c r="AA350" s="467"/>
      <c r="AB350" s="467"/>
      <c r="AC350" s="467"/>
      <c r="AD350" s="467"/>
      <c r="AE350" s="467"/>
      <c r="AF350" s="467"/>
    </row>
    <row r="351" spans="1:32" s="495" customFormat="1" ht="32.450000000000003" customHeight="1" outlineLevel="1">
      <c r="A351" s="440"/>
      <c r="B351" s="453" t="str">
        <f t="shared" si="16"/>
        <v/>
      </c>
      <c r="C351" s="486"/>
      <c r="D351" s="434"/>
      <c r="E351" s="440"/>
      <c r="F351" s="440"/>
      <c r="G351" s="490"/>
      <c r="H351" s="490"/>
      <c r="I351" s="494"/>
      <c r="J351" s="440"/>
      <c r="K351" s="490"/>
      <c r="L351" s="490"/>
      <c r="M351" s="490"/>
      <c r="N351" s="490"/>
      <c r="O351" s="78"/>
      <c r="P351" s="465" t="s">
        <v>221</v>
      </c>
      <c r="R351" s="467"/>
      <c r="S351" s="467"/>
      <c r="T351" s="497"/>
      <c r="U351" s="467"/>
      <c r="V351" s="467"/>
      <c r="W351" s="467"/>
      <c r="X351" s="467"/>
      <c r="Y351" s="467"/>
      <c r="Z351" s="467"/>
      <c r="AA351" s="467"/>
      <c r="AB351" s="467"/>
      <c r="AC351" s="467"/>
      <c r="AD351" s="467"/>
      <c r="AE351" s="467"/>
      <c r="AF351" s="467"/>
    </row>
    <row r="352" spans="1:32" s="495" customFormat="1" ht="32.450000000000003" customHeight="1" outlineLevel="1">
      <c r="A352" s="485">
        <v>118</v>
      </c>
      <c r="B352" s="453">
        <f t="shared" si="16"/>
        <v>118</v>
      </c>
      <c r="C352" s="486" t="str">
        <f t="shared" si="17"/>
        <v>IVF118</v>
      </c>
      <c r="D352" s="434" t="s">
        <v>108</v>
      </c>
      <c r="E352" s="485">
        <v>12</v>
      </c>
      <c r="F352" s="487" t="s">
        <v>7</v>
      </c>
      <c r="G352" s="439">
        <v>4090</v>
      </c>
      <c r="H352" s="488">
        <f>ROUND(E352*G352,0)</f>
        <v>49080</v>
      </c>
      <c r="I352" s="494">
        <v>0</v>
      </c>
      <c r="J352" s="485" t="str">
        <f>F352</f>
        <v>No</v>
      </c>
      <c r="K352" s="488">
        <f>G352</f>
        <v>4090</v>
      </c>
      <c r="L352" s="488">
        <f>ROUND(I352*K352,0)</f>
        <v>0</v>
      </c>
      <c r="M352" s="490">
        <f>IF(L352&gt;H352,L352-H352,0)</f>
        <v>0</v>
      </c>
      <c r="N352" s="488">
        <f>IF(H352&gt;L352,H352-L352,0)</f>
        <v>49080</v>
      </c>
      <c r="O352" s="78" t="s">
        <v>819</v>
      </c>
      <c r="P352" s="465" t="s">
        <v>221</v>
      </c>
      <c r="R352" s="467"/>
      <c r="S352" s="467"/>
      <c r="T352" s="497"/>
      <c r="U352" s="467"/>
      <c r="V352" s="467"/>
      <c r="W352" s="467"/>
      <c r="X352" s="467"/>
      <c r="Y352" s="467"/>
      <c r="Z352" s="467"/>
      <c r="AA352" s="467"/>
      <c r="AB352" s="467"/>
      <c r="AC352" s="467"/>
      <c r="AD352" s="467"/>
      <c r="AE352" s="467"/>
      <c r="AF352" s="467"/>
    </row>
    <row r="353" spans="1:32" s="495" customFormat="1" ht="32.450000000000003" customHeight="1" outlineLevel="1">
      <c r="A353" s="440"/>
      <c r="B353" s="453" t="str">
        <f t="shared" si="16"/>
        <v/>
      </c>
      <c r="C353" s="486"/>
      <c r="D353" s="434"/>
      <c r="E353" s="440"/>
      <c r="F353" s="440"/>
      <c r="G353" s="490"/>
      <c r="H353" s="490"/>
      <c r="I353" s="494"/>
      <c r="J353" s="440"/>
      <c r="K353" s="490"/>
      <c r="L353" s="490"/>
      <c r="M353" s="490"/>
      <c r="N353" s="490"/>
      <c r="O353" s="78"/>
      <c r="P353" s="465" t="s">
        <v>221</v>
      </c>
      <c r="R353" s="467"/>
      <c r="S353" s="467"/>
      <c r="T353" s="497"/>
      <c r="U353" s="467"/>
      <c r="V353" s="467"/>
      <c r="W353" s="467"/>
      <c r="X353" s="467"/>
      <c r="Y353" s="467"/>
      <c r="Z353" s="467"/>
      <c r="AA353" s="467"/>
      <c r="AB353" s="467"/>
      <c r="AC353" s="467"/>
      <c r="AD353" s="467"/>
      <c r="AE353" s="467"/>
      <c r="AF353" s="467"/>
    </row>
    <row r="354" spans="1:32" s="495" customFormat="1" ht="32.450000000000003" customHeight="1" outlineLevel="1">
      <c r="A354" s="485">
        <v>119</v>
      </c>
      <c r="B354" s="453">
        <f t="shared" si="16"/>
        <v>119</v>
      </c>
      <c r="C354" s="486" t="str">
        <f t="shared" si="17"/>
        <v>IVF119</v>
      </c>
      <c r="D354" s="434" t="s">
        <v>109</v>
      </c>
      <c r="E354" s="485">
        <v>12</v>
      </c>
      <c r="F354" s="487" t="s">
        <v>7</v>
      </c>
      <c r="G354" s="439">
        <v>827</v>
      </c>
      <c r="H354" s="488">
        <f>ROUND(E354*G354,0)</f>
        <v>9924</v>
      </c>
      <c r="I354" s="494">
        <v>12</v>
      </c>
      <c r="J354" s="485" t="str">
        <f>F354</f>
        <v>No</v>
      </c>
      <c r="K354" s="488">
        <f>G354</f>
        <v>827</v>
      </c>
      <c r="L354" s="488">
        <f>ROUND(I354*K354,0)</f>
        <v>9924</v>
      </c>
      <c r="M354" s="490">
        <f>IF(L354&gt;H354,L354-H354,0)</f>
        <v>0</v>
      </c>
      <c r="N354" s="488">
        <f>IF(H354&gt;L354,H354-L354,0)</f>
        <v>0</v>
      </c>
      <c r="O354" s="605" t="s">
        <v>716</v>
      </c>
      <c r="P354" s="465" t="s">
        <v>221</v>
      </c>
      <c r="R354" s="467"/>
      <c r="S354" s="467"/>
      <c r="T354" s="497"/>
      <c r="U354" s="467"/>
      <c r="V354" s="467"/>
      <c r="W354" s="467"/>
      <c r="X354" s="467"/>
      <c r="Y354" s="467"/>
      <c r="Z354" s="467"/>
      <c r="AA354" s="467"/>
      <c r="AB354" s="467"/>
      <c r="AC354" s="467"/>
      <c r="AD354" s="467"/>
      <c r="AE354" s="467"/>
      <c r="AF354" s="467"/>
    </row>
    <row r="355" spans="1:32" s="495" customFormat="1" ht="32.450000000000003" customHeight="1" outlineLevel="1">
      <c r="A355" s="440"/>
      <c r="B355" s="453" t="str">
        <f t="shared" si="16"/>
        <v/>
      </c>
      <c r="C355" s="486"/>
      <c r="D355" s="496" t="s">
        <v>184</v>
      </c>
      <c r="E355" s="440"/>
      <c r="F355" s="440"/>
      <c r="G355" s="490"/>
      <c r="H355" s="490"/>
      <c r="I355" s="494">
        <v>2</v>
      </c>
      <c r="J355" s="440" t="s">
        <v>7</v>
      </c>
      <c r="K355" s="439">
        <v>827</v>
      </c>
      <c r="L355" s="488">
        <f>ROUND(I355*K355,0)</f>
        <v>1654</v>
      </c>
      <c r="M355" s="490">
        <f>IF(L355&gt;H355,L355-H355,0)</f>
        <v>1654</v>
      </c>
      <c r="N355" s="488">
        <f>IF(H355&gt;L355,H355-L355,0)</f>
        <v>0</v>
      </c>
      <c r="O355" s="605"/>
      <c r="P355" s="465" t="s">
        <v>221</v>
      </c>
      <c r="R355" s="467"/>
      <c r="S355" s="467"/>
      <c r="T355" s="497"/>
      <c r="U355" s="467"/>
      <c r="V355" s="467"/>
      <c r="W355" s="467"/>
      <c r="X355" s="467"/>
      <c r="Y355" s="467"/>
      <c r="Z355" s="467"/>
      <c r="AA355" s="467"/>
      <c r="AB355" s="467"/>
      <c r="AC355" s="467"/>
      <c r="AD355" s="467"/>
      <c r="AE355" s="467"/>
      <c r="AF355" s="467"/>
    </row>
    <row r="356" spans="1:32" s="495" customFormat="1" ht="32.450000000000003" customHeight="1" outlineLevel="1">
      <c r="A356" s="440"/>
      <c r="B356" s="453"/>
      <c r="C356" s="486"/>
      <c r="D356" s="479" t="s">
        <v>631</v>
      </c>
      <c r="E356" s="440"/>
      <c r="F356" s="440"/>
      <c r="G356" s="490"/>
      <c r="H356" s="490"/>
      <c r="I356" s="494"/>
      <c r="J356" s="440"/>
      <c r="K356" s="439"/>
      <c r="L356" s="488"/>
      <c r="M356" s="490"/>
      <c r="N356" s="488"/>
      <c r="O356" s="78"/>
      <c r="P356" s="465" t="s">
        <v>221</v>
      </c>
      <c r="R356" s="467"/>
      <c r="S356" s="467"/>
      <c r="T356" s="497"/>
      <c r="U356" s="467"/>
      <c r="V356" s="467"/>
      <c r="W356" s="467"/>
      <c r="X356" s="467"/>
      <c r="Y356" s="467"/>
      <c r="Z356" s="467"/>
      <c r="AA356" s="467"/>
      <c r="AB356" s="467"/>
      <c r="AC356" s="467"/>
      <c r="AD356" s="467"/>
      <c r="AE356" s="467"/>
      <c r="AF356" s="467"/>
    </row>
    <row r="357" spans="1:32" s="495" customFormat="1" ht="32.450000000000003" customHeight="1" outlineLevel="1">
      <c r="A357" s="440"/>
      <c r="B357" s="453" t="str">
        <f t="shared" si="16"/>
        <v/>
      </c>
      <c r="C357" s="486"/>
      <c r="D357" s="496"/>
      <c r="E357" s="440"/>
      <c r="F357" s="440"/>
      <c r="G357" s="490"/>
      <c r="H357" s="490"/>
      <c r="I357" s="494"/>
      <c r="J357" s="440"/>
      <c r="K357" s="439"/>
      <c r="L357" s="488"/>
      <c r="M357" s="490"/>
      <c r="N357" s="488"/>
      <c r="O357" s="78"/>
      <c r="P357" s="465" t="s">
        <v>221</v>
      </c>
      <c r="R357" s="467"/>
      <c r="S357" s="467"/>
      <c r="T357" s="497"/>
      <c r="U357" s="467"/>
      <c r="V357" s="467"/>
      <c r="W357" s="467"/>
      <c r="X357" s="467"/>
      <c r="Y357" s="467"/>
      <c r="Z357" s="467"/>
      <c r="AA357" s="467"/>
      <c r="AB357" s="467"/>
      <c r="AC357" s="467"/>
      <c r="AD357" s="467"/>
      <c r="AE357" s="467"/>
      <c r="AF357" s="467"/>
    </row>
    <row r="358" spans="1:32" s="495" customFormat="1" ht="32.450000000000003" customHeight="1" outlineLevel="1">
      <c r="A358" s="485">
        <v>120</v>
      </c>
      <c r="B358" s="453">
        <f t="shared" si="16"/>
        <v>120</v>
      </c>
      <c r="C358" s="486" t="str">
        <f t="shared" si="17"/>
        <v>IVF120</v>
      </c>
      <c r="D358" s="434" t="s">
        <v>110</v>
      </c>
      <c r="E358" s="485">
        <v>5</v>
      </c>
      <c r="F358" s="487" t="s">
        <v>7</v>
      </c>
      <c r="G358" s="439">
        <v>2203</v>
      </c>
      <c r="H358" s="488">
        <f>ROUND(E358*G358,0)</f>
        <v>11015</v>
      </c>
      <c r="I358" s="494">
        <v>4</v>
      </c>
      <c r="J358" s="485" t="str">
        <f>F358</f>
        <v>No</v>
      </c>
      <c r="K358" s="488">
        <f>G358</f>
        <v>2203</v>
      </c>
      <c r="L358" s="488">
        <f>ROUND(I358*K358,0)</f>
        <v>8812</v>
      </c>
      <c r="M358" s="490">
        <f>IF(L358&gt;H358,L358-H358,0)</f>
        <v>0</v>
      </c>
      <c r="N358" s="488">
        <f>IF(H358&gt;L358,H358-L358,0)</f>
        <v>2203</v>
      </c>
      <c r="O358" s="78" t="s">
        <v>699</v>
      </c>
      <c r="P358" s="465" t="s">
        <v>221</v>
      </c>
      <c r="R358" s="467"/>
      <c r="S358" s="467"/>
      <c r="T358" s="497"/>
      <c r="U358" s="467"/>
      <c r="V358" s="467"/>
      <c r="W358" s="467"/>
      <c r="X358" s="467"/>
      <c r="Y358" s="467"/>
      <c r="Z358" s="467"/>
      <c r="AA358" s="467"/>
      <c r="AB358" s="467"/>
      <c r="AC358" s="467"/>
      <c r="AD358" s="467"/>
      <c r="AE358" s="467"/>
      <c r="AF358" s="467"/>
    </row>
    <row r="359" spans="1:32" s="495" customFormat="1" ht="32.450000000000003" customHeight="1" outlineLevel="1">
      <c r="A359" s="440"/>
      <c r="B359" s="453" t="str">
        <f t="shared" si="16"/>
        <v/>
      </c>
      <c r="C359" s="486"/>
      <c r="D359" s="479" t="s">
        <v>639</v>
      </c>
      <c r="E359" s="440"/>
      <c r="F359" s="440"/>
      <c r="G359" s="490"/>
      <c r="H359" s="490"/>
      <c r="I359" s="494"/>
      <c r="J359" s="440"/>
      <c r="K359" s="490"/>
      <c r="L359" s="490"/>
      <c r="M359" s="490"/>
      <c r="N359" s="490"/>
      <c r="O359" s="78"/>
      <c r="P359" s="465" t="s">
        <v>221</v>
      </c>
      <c r="R359" s="467"/>
      <c r="S359" s="467"/>
      <c r="T359" s="497"/>
      <c r="U359" s="467"/>
      <c r="V359" s="467"/>
      <c r="W359" s="467"/>
      <c r="X359" s="467"/>
      <c r="Y359" s="467"/>
      <c r="Z359" s="467"/>
      <c r="AA359" s="467"/>
      <c r="AB359" s="467"/>
      <c r="AC359" s="467"/>
      <c r="AD359" s="467"/>
      <c r="AE359" s="467"/>
      <c r="AF359" s="467"/>
    </row>
    <row r="360" spans="1:32" s="495" customFormat="1" ht="32.450000000000003" customHeight="1" outlineLevel="1">
      <c r="A360" s="440"/>
      <c r="B360" s="453"/>
      <c r="C360" s="486"/>
      <c r="D360" s="479"/>
      <c r="E360" s="440"/>
      <c r="F360" s="440"/>
      <c r="G360" s="490"/>
      <c r="H360" s="490"/>
      <c r="I360" s="494"/>
      <c r="J360" s="440"/>
      <c r="K360" s="490"/>
      <c r="L360" s="490"/>
      <c r="M360" s="490"/>
      <c r="N360" s="490"/>
      <c r="O360" s="78"/>
      <c r="P360" s="465" t="s">
        <v>221</v>
      </c>
      <c r="R360" s="467"/>
      <c r="S360" s="467"/>
      <c r="T360" s="497"/>
      <c r="U360" s="467"/>
      <c r="V360" s="467"/>
      <c r="W360" s="467"/>
      <c r="X360" s="467"/>
      <c r="Y360" s="467"/>
      <c r="Z360" s="467"/>
      <c r="AA360" s="467"/>
      <c r="AB360" s="467"/>
      <c r="AC360" s="467"/>
      <c r="AD360" s="467"/>
      <c r="AE360" s="467"/>
      <c r="AF360" s="467"/>
    </row>
    <row r="361" spans="1:32" s="495" customFormat="1" ht="32.450000000000003" customHeight="1" outlineLevel="1">
      <c r="A361" s="485">
        <v>121</v>
      </c>
      <c r="B361" s="453">
        <f t="shared" si="16"/>
        <v>121</v>
      </c>
      <c r="C361" s="486" t="str">
        <f t="shared" si="17"/>
        <v>IVF121</v>
      </c>
      <c r="D361" s="434" t="s">
        <v>111</v>
      </c>
      <c r="E361" s="485">
        <v>70</v>
      </c>
      <c r="F361" s="487" t="s">
        <v>3</v>
      </c>
      <c r="G361" s="439">
        <v>429</v>
      </c>
      <c r="H361" s="488">
        <f>ROUND(E361*G361,0)</f>
        <v>30030</v>
      </c>
      <c r="I361" s="494">
        <v>36.200000000000003</v>
      </c>
      <c r="J361" s="485" t="str">
        <f>F361</f>
        <v>Rmt</v>
      </c>
      <c r="K361" s="488">
        <f>G361</f>
        <v>429</v>
      </c>
      <c r="L361" s="488">
        <f>ROUND(I361*K361,0)</f>
        <v>15530</v>
      </c>
      <c r="M361" s="490">
        <f>IF(L361&gt;H361,L361-H361,0)</f>
        <v>0</v>
      </c>
      <c r="N361" s="488">
        <f>IF(H361&gt;L361,H361-L361,0)</f>
        <v>14500</v>
      </c>
      <c r="O361" s="78" t="s">
        <v>699</v>
      </c>
      <c r="P361" s="465" t="s">
        <v>221</v>
      </c>
      <c r="R361" s="467"/>
      <c r="S361" s="467"/>
      <c r="T361" s="497"/>
      <c r="U361" s="467"/>
      <c r="V361" s="467"/>
      <c r="W361" s="467"/>
      <c r="X361" s="467"/>
      <c r="Y361" s="467"/>
      <c r="Z361" s="467"/>
      <c r="AA361" s="467"/>
      <c r="AB361" s="467"/>
      <c r="AC361" s="467"/>
      <c r="AD361" s="467"/>
      <c r="AE361" s="467"/>
      <c r="AF361" s="467"/>
    </row>
    <row r="362" spans="1:32" s="495" customFormat="1" ht="32.450000000000003" customHeight="1" outlineLevel="1">
      <c r="A362" s="440"/>
      <c r="B362" s="453" t="str">
        <f t="shared" si="16"/>
        <v/>
      </c>
      <c r="C362" s="486"/>
      <c r="D362" s="479" t="s">
        <v>639</v>
      </c>
      <c r="E362" s="440"/>
      <c r="F362" s="440"/>
      <c r="G362" s="490"/>
      <c r="H362" s="490"/>
      <c r="I362" s="494"/>
      <c r="J362" s="440"/>
      <c r="K362" s="490"/>
      <c r="L362" s="490"/>
      <c r="M362" s="490"/>
      <c r="N362" s="490"/>
      <c r="O362" s="78"/>
      <c r="P362" s="465" t="s">
        <v>221</v>
      </c>
      <c r="R362" s="467"/>
      <c r="S362" s="467"/>
      <c r="T362" s="497"/>
      <c r="U362" s="467"/>
      <c r="V362" s="467"/>
      <c r="W362" s="467"/>
      <c r="X362" s="467"/>
      <c r="Y362" s="467"/>
      <c r="Z362" s="467"/>
      <c r="AA362" s="467"/>
      <c r="AB362" s="467"/>
      <c r="AC362" s="467"/>
      <c r="AD362" s="467"/>
      <c r="AE362" s="467"/>
      <c r="AF362" s="467"/>
    </row>
    <row r="363" spans="1:32" s="495" customFormat="1" ht="32.450000000000003" customHeight="1" outlineLevel="1">
      <c r="A363" s="440"/>
      <c r="B363" s="453"/>
      <c r="C363" s="486"/>
      <c r="D363" s="479"/>
      <c r="E363" s="440"/>
      <c r="F363" s="440"/>
      <c r="G363" s="490"/>
      <c r="H363" s="490"/>
      <c r="I363" s="494"/>
      <c r="J363" s="440"/>
      <c r="K363" s="490"/>
      <c r="L363" s="490"/>
      <c r="M363" s="490"/>
      <c r="N363" s="490"/>
      <c r="O363" s="78"/>
      <c r="P363" s="465" t="s">
        <v>221</v>
      </c>
      <c r="R363" s="467"/>
      <c r="S363" s="467"/>
      <c r="T363" s="497"/>
      <c r="U363" s="467"/>
      <c r="V363" s="467"/>
      <c r="W363" s="467"/>
      <c r="X363" s="467"/>
      <c r="Y363" s="467"/>
      <c r="Z363" s="467"/>
      <c r="AA363" s="467"/>
      <c r="AB363" s="467"/>
      <c r="AC363" s="467"/>
      <c r="AD363" s="467"/>
      <c r="AE363" s="467"/>
      <c r="AF363" s="467"/>
    </row>
    <row r="364" spans="1:32" s="495" customFormat="1" ht="32.450000000000003" customHeight="1" outlineLevel="1">
      <c r="A364" s="485">
        <v>122</v>
      </c>
      <c r="B364" s="453">
        <f t="shared" si="16"/>
        <v>122</v>
      </c>
      <c r="C364" s="486" t="str">
        <f t="shared" si="17"/>
        <v>IVF122</v>
      </c>
      <c r="D364" s="434" t="s">
        <v>707</v>
      </c>
      <c r="E364" s="485">
        <v>80</v>
      </c>
      <c r="F364" s="487" t="s">
        <v>3</v>
      </c>
      <c r="G364" s="439">
        <v>1310</v>
      </c>
      <c r="H364" s="488">
        <f>ROUND(E364*G364,0)</f>
        <v>104800</v>
      </c>
      <c r="I364" s="494">
        <v>80</v>
      </c>
      <c r="J364" s="485" t="str">
        <f>F364</f>
        <v>Rmt</v>
      </c>
      <c r="K364" s="488">
        <f>G364</f>
        <v>1310</v>
      </c>
      <c r="L364" s="488">
        <f>ROUND(I364*K364,0)</f>
        <v>104800</v>
      </c>
      <c r="M364" s="490">
        <f>IF(L364&gt;H364,L364-H364,0)</f>
        <v>0</v>
      </c>
      <c r="N364" s="488">
        <f>IF(H364&gt;L364,H364-L364,0)</f>
        <v>0</v>
      </c>
      <c r="O364" s="605" t="s">
        <v>717</v>
      </c>
      <c r="P364" s="465" t="s">
        <v>221</v>
      </c>
      <c r="R364" s="467"/>
      <c r="S364" s="467"/>
      <c r="T364" s="497"/>
      <c r="U364" s="467"/>
      <c r="V364" s="467"/>
      <c r="W364" s="467"/>
      <c r="X364" s="467"/>
      <c r="Y364" s="467"/>
      <c r="Z364" s="467"/>
      <c r="AA364" s="467"/>
      <c r="AB364" s="467"/>
      <c r="AC364" s="467"/>
      <c r="AD364" s="467"/>
      <c r="AE364" s="467"/>
      <c r="AF364" s="467"/>
    </row>
    <row r="365" spans="1:32" s="495" customFormat="1" ht="32.450000000000003" customHeight="1" outlineLevel="1">
      <c r="A365" s="440"/>
      <c r="B365" s="453" t="str">
        <f t="shared" si="16"/>
        <v/>
      </c>
      <c r="C365" s="486"/>
      <c r="D365" s="496" t="s">
        <v>184</v>
      </c>
      <c r="E365" s="440"/>
      <c r="F365" s="440"/>
      <c r="G365" s="490"/>
      <c r="H365" s="490"/>
      <c r="I365" s="494">
        <v>5.4</v>
      </c>
      <c r="J365" s="440" t="s">
        <v>3</v>
      </c>
      <c r="K365" s="439">
        <v>1310</v>
      </c>
      <c r="L365" s="488">
        <f>ROUND(I365*K365,0)</f>
        <v>7074</v>
      </c>
      <c r="M365" s="490">
        <f>IF(L365&gt;H365,L365-H365,0)</f>
        <v>7074</v>
      </c>
      <c r="N365" s="488">
        <f>IF(H365&gt;L365,H365-L365,0)</f>
        <v>0</v>
      </c>
      <c r="O365" s="605"/>
      <c r="P365" s="465" t="s">
        <v>221</v>
      </c>
      <c r="R365" s="467"/>
      <c r="S365" s="467"/>
      <c r="T365" s="497"/>
      <c r="U365" s="467"/>
      <c r="V365" s="467"/>
      <c r="W365" s="467"/>
      <c r="X365" s="467"/>
      <c r="Y365" s="467"/>
      <c r="Z365" s="467"/>
      <c r="AA365" s="467"/>
      <c r="AB365" s="467"/>
      <c r="AC365" s="467"/>
      <c r="AD365" s="467"/>
      <c r="AE365" s="467"/>
      <c r="AF365" s="467"/>
    </row>
    <row r="366" spans="1:32" s="495" customFormat="1" ht="32.450000000000003" customHeight="1" outlineLevel="1">
      <c r="A366" s="440"/>
      <c r="B366" s="453" t="str">
        <f t="shared" si="16"/>
        <v/>
      </c>
      <c r="C366" s="486"/>
      <c r="D366" s="479" t="s">
        <v>632</v>
      </c>
      <c r="E366" s="440"/>
      <c r="F366" s="440"/>
      <c r="G366" s="490"/>
      <c r="H366" s="490"/>
      <c r="I366" s="494"/>
      <c r="J366" s="440"/>
      <c r="K366" s="439"/>
      <c r="L366" s="488"/>
      <c r="M366" s="490"/>
      <c r="N366" s="488"/>
      <c r="O366" s="78"/>
      <c r="P366" s="465" t="s">
        <v>221</v>
      </c>
      <c r="R366" s="467"/>
      <c r="S366" s="467"/>
      <c r="T366" s="497"/>
      <c r="U366" s="467"/>
      <c r="V366" s="467"/>
      <c r="W366" s="467"/>
      <c r="X366" s="467"/>
      <c r="Y366" s="467"/>
      <c r="Z366" s="467"/>
      <c r="AA366" s="467"/>
      <c r="AB366" s="467"/>
      <c r="AC366" s="467"/>
      <c r="AD366" s="467"/>
      <c r="AE366" s="467"/>
      <c r="AF366" s="467"/>
    </row>
    <row r="367" spans="1:32" s="495" customFormat="1" ht="32.450000000000003" customHeight="1" outlineLevel="1">
      <c r="A367" s="440"/>
      <c r="B367" s="453"/>
      <c r="C367" s="486"/>
      <c r="D367" s="479"/>
      <c r="E367" s="440"/>
      <c r="F367" s="440"/>
      <c r="G367" s="490"/>
      <c r="H367" s="490"/>
      <c r="I367" s="494"/>
      <c r="J367" s="440"/>
      <c r="K367" s="439"/>
      <c r="L367" s="488"/>
      <c r="M367" s="490"/>
      <c r="N367" s="488"/>
      <c r="O367" s="78"/>
      <c r="P367" s="465" t="s">
        <v>221</v>
      </c>
      <c r="R367" s="467"/>
      <c r="S367" s="467"/>
      <c r="T367" s="497"/>
      <c r="U367" s="467"/>
      <c r="V367" s="467"/>
      <c r="W367" s="467"/>
      <c r="X367" s="467"/>
      <c r="Y367" s="467"/>
      <c r="Z367" s="467"/>
      <c r="AA367" s="467"/>
      <c r="AB367" s="467"/>
      <c r="AC367" s="467"/>
      <c r="AD367" s="467"/>
      <c r="AE367" s="467"/>
      <c r="AF367" s="467"/>
    </row>
    <row r="368" spans="1:32" s="495" customFormat="1" ht="32.450000000000003" customHeight="1" outlineLevel="1">
      <c r="A368" s="485">
        <v>123</v>
      </c>
      <c r="B368" s="453">
        <f t="shared" si="16"/>
        <v>123</v>
      </c>
      <c r="C368" s="486" t="str">
        <f t="shared" si="17"/>
        <v>IVF123</v>
      </c>
      <c r="D368" s="434" t="s">
        <v>112</v>
      </c>
      <c r="E368" s="485">
        <v>1</v>
      </c>
      <c r="F368" s="487" t="s">
        <v>7</v>
      </c>
      <c r="G368" s="439">
        <v>305000</v>
      </c>
      <c r="H368" s="488">
        <f>ROUND(E368*G368,0)</f>
        <v>305000</v>
      </c>
      <c r="I368" s="494">
        <v>1</v>
      </c>
      <c r="J368" s="485" t="str">
        <f>F368</f>
        <v>No</v>
      </c>
      <c r="K368" s="488">
        <f>G368</f>
        <v>305000</v>
      </c>
      <c r="L368" s="488">
        <f>ROUND(I368*K368,0)</f>
        <v>305000</v>
      </c>
      <c r="M368" s="490">
        <f>IF(L368&gt;H368,L368-H368,0)</f>
        <v>0</v>
      </c>
      <c r="N368" s="488">
        <f>IF(H368&gt;L368,H368-L368,0)</f>
        <v>0</v>
      </c>
      <c r="O368" s="78" t="s">
        <v>555</v>
      </c>
      <c r="P368" s="465" t="s">
        <v>221</v>
      </c>
      <c r="R368" s="467"/>
      <c r="S368" s="467"/>
      <c r="T368" s="497"/>
      <c r="U368" s="467"/>
      <c r="V368" s="467"/>
      <c r="W368" s="467"/>
      <c r="X368" s="467"/>
      <c r="Y368" s="467"/>
      <c r="Z368" s="467"/>
      <c r="AA368" s="467"/>
      <c r="AB368" s="467"/>
      <c r="AC368" s="467"/>
      <c r="AD368" s="467"/>
      <c r="AE368" s="467"/>
      <c r="AF368" s="467"/>
    </row>
    <row r="369" spans="1:32" s="495" customFormat="1" ht="32.450000000000003" customHeight="1" outlineLevel="1">
      <c r="A369" s="440"/>
      <c r="B369" s="453" t="str">
        <f t="shared" si="16"/>
        <v/>
      </c>
      <c r="C369" s="486"/>
      <c r="D369" s="479" t="s">
        <v>652</v>
      </c>
      <c r="E369" s="440"/>
      <c r="F369" s="440"/>
      <c r="G369" s="490"/>
      <c r="H369" s="490"/>
      <c r="I369" s="494"/>
      <c r="J369" s="440"/>
      <c r="K369" s="490"/>
      <c r="L369" s="490"/>
      <c r="M369" s="490"/>
      <c r="N369" s="490"/>
      <c r="O369" s="78"/>
      <c r="P369" s="465" t="s">
        <v>221</v>
      </c>
      <c r="R369" s="467"/>
      <c r="S369" s="467"/>
      <c r="T369" s="497"/>
      <c r="U369" s="467"/>
      <c r="V369" s="467"/>
      <c r="W369" s="467"/>
      <c r="X369" s="467"/>
      <c r="Y369" s="467"/>
      <c r="Z369" s="467"/>
      <c r="AA369" s="467"/>
      <c r="AB369" s="467"/>
      <c r="AC369" s="467"/>
      <c r="AD369" s="467"/>
      <c r="AE369" s="467"/>
      <c r="AF369" s="467"/>
    </row>
    <row r="370" spans="1:32" s="495" customFormat="1" ht="32.450000000000003" customHeight="1" outlineLevel="1">
      <c r="A370" s="440"/>
      <c r="B370" s="453"/>
      <c r="C370" s="486"/>
      <c r="D370" s="479"/>
      <c r="E370" s="440"/>
      <c r="F370" s="440"/>
      <c r="G370" s="490"/>
      <c r="H370" s="490"/>
      <c r="I370" s="494"/>
      <c r="J370" s="440"/>
      <c r="K370" s="490"/>
      <c r="L370" s="490"/>
      <c r="M370" s="490"/>
      <c r="N370" s="490"/>
      <c r="O370" s="78"/>
      <c r="P370" s="465" t="s">
        <v>221</v>
      </c>
      <c r="R370" s="467"/>
      <c r="S370" s="467"/>
      <c r="T370" s="497"/>
      <c r="U370" s="467"/>
      <c r="V370" s="467"/>
      <c r="W370" s="467"/>
      <c r="X370" s="467"/>
      <c r="Y370" s="467"/>
      <c r="Z370" s="467"/>
      <c r="AA370" s="467"/>
      <c r="AB370" s="467"/>
      <c r="AC370" s="467"/>
      <c r="AD370" s="467"/>
      <c r="AE370" s="467"/>
      <c r="AF370" s="467"/>
    </row>
    <row r="371" spans="1:32" s="495" customFormat="1" ht="32.450000000000003" customHeight="1" outlineLevel="1">
      <c r="A371" s="485">
        <v>124</v>
      </c>
      <c r="B371" s="453">
        <f t="shared" si="16"/>
        <v>124</v>
      </c>
      <c r="C371" s="486" t="str">
        <f t="shared" si="17"/>
        <v>IVF124</v>
      </c>
      <c r="D371" s="434" t="s">
        <v>113</v>
      </c>
      <c r="E371" s="485">
        <v>20</v>
      </c>
      <c r="F371" s="487" t="s">
        <v>7</v>
      </c>
      <c r="G371" s="439">
        <v>20584</v>
      </c>
      <c r="H371" s="488">
        <f>ROUND(E371*G371,0)</f>
        <v>411680</v>
      </c>
      <c r="I371" s="494">
        <v>20</v>
      </c>
      <c r="J371" s="485" t="str">
        <f>F371</f>
        <v>No</v>
      </c>
      <c r="K371" s="488">
        <f>G371</f>
        <v>20584</v>
      </c>
      <c r="L371" s="488">
        <f>ROUND(I371*K371,0)</f>
        <v>411680</v>
      </c>
      <c r="M371" s="490">
        <f>IF(L371&gt;H371,L371-H371,0)</f>
        <v>0</v>
      </c>
      <c r="N371" s="488">
        <f>IF(H371&gt;L371,H371-L371,0)</f>
        <v>0</v>
      </c>
      <c r="O371" s="605" t="s">
        <v>746</v>
      </c>
      <c r="P371" s="465" t="s">
        <v>221</v>
      </c>
      <c r="R371" s="467"/>
      <c r="S371" s="467"/>
      <c r="T371" s="497"/>
      <c r="U371" s="467"/>
      <c r="V371" s="467"/>
      <c r="W371" s="467"/>
      <c r="X371" s="467"/>
      <c r="Y371" s="467"/>
      <c r="Z371" s="467"/>
      <c r="AA371" s="467"/>
      <c r="AB371" s="467"/>
      <c r="AC371" s="467"/>
      <c r="AD371" s="467"/>
      <c r="AE371" s="467"/>
      <c r="AF371" s="467"/>
    </row>
    <row r="372" spans="1:32" s="495" customFormat="1" ht="32.450000000000003" customHeight="1" outlineLevel="1">
      <c r="A372" s="440"/>
      <c r="B372" s="453" t="str">
        <f t="shared" si="16"/>
        <v/>
      </c>
      <c r="C372" s="486"/>
      <c r="D372" s="496" t="s">
        <v>184</v>
      </c>
      <c r="E372" s="440"/>
      <c r="F372" s="440"/>
      <c r="G372" s="490"/>
      <c r="H372" s="490"/>
      <c r="I372" s="494">
        <v>12</v>
      </c>
      <c r="J372" s="440" t="s">
        <v>7</v>
      </c>
      <c r="K372" s="439">
        <v>20584</v>
      </c>
      <c r="L372" s="488">
        <f>ROUND(I372*K372,0)</f>
        <v>247008</v>
      </c>
      <c r="M372" s="490">
        <f>IF(L372&gt;H372,L372-H372,0)</f>
        <v>247008</v>
      </c>
      <c r="N372" s="488">
        <f>IF(H372&gt;L372,H372-L372,0)</f>
        <v>0</v>
      </c>
      <c r="O372" s="605"/>
      <c r="P372" s="465" t="s">
        <v>221</v>
      </c>
      <c r="R372" s="467"/>
      <c r="S372" s="467"/>
      <c r="T372" s="497"/>
      <c r="U372" s="467"/>
      <c r="V372" s="467"/>
      <c r="W372" s="467"/>
      <c r="X372" s="467"/>
      <c r="Y372" s="467"/>
      <c r="Z372" s="467"/>
      <c r="AA372" s="467"/>
      <c r="AB372" s="467"/>
      <c r="AC372" s="467"/>
      <c r="AD372" s="467"/>
      <c r="AE372" s="467"/>
      <c r="AF372" s="467"/>
    </row>
    <row r="373" spans="1:32" s="495" customFormat="1" ht="32.450000000000003" customHeight="1" outlineLevel="1">
      <c r="A373" s="440"/>
      <c r="B373" s="453" t="str">
        <f t="shared" si="16"/>
        <v/>
      </c>
      <c r="C373" s="486"/>
      <c r="D373" s="479" t="s">
        <v>652</v>
      </c>
      <c r="E373" s="440"/>
      <c r="F373" s="440"/>
      <c r="G373" s="490"/>
      <c r="H373" s="490"/>
      <c r="I373" s="494"/>
      <c r="J373" s="440"/>
      <c r="K373" s="439"/>
      <c r="L373" s="488"/>
      <c r="M373" s="490"/>
      <c r="N373" s="488"/>
      <c r="O373" s="78"/>
      <c r="P373" s="465" t="s">
        <v>221</v>
      </c>
      <c r="R373" s="467"/>
      <c r="S373" s="467"/>
      <c r="T373" s="497"/>
      <c r="U373" s="467"/>
      <c r="V373" s="467"/>
      <c r="W373" s="467"/>
      <c r="X373" s="467"/>
      <c r="Y373" s="467"/>
      <c r="Z373" s="467"/>
      <c r="AA373" s="467"/>
      <c r="AB373" s="467"/>
      <c r="AC373" s="467"/>
      <c r="AD373" s="467"/>
      <c r="AE373" s="467"/>
      <c r="AF373" s="467"/>
    </row>
    <row r="374" spans="1:32" s="495" customFormat="1" ht="32.450000000000003" customHeight="1" outlineLevel="1">
      <c r="A374" s="440"/>
      <c r="B374" s="453"/>
      <c r="C374" s="486"/>
      <c r="D374" s="479"/>
      <c r="E374" s="440"/>
      <c r="F374" s="440"/>
      <c r="G374" s="490"/>
      <c r="H374" s="490"/>
      <c r="I374" s="494"/>
      <c r="J374" s="440"/>
      <c r="K374" s="439"/>
      <c r="L374" s="488"/>
      <c r="M374" s="490"/>
      <c r="N374" s="488"/>
      <c r="O374" s="78"/>
      <c r="P374" s="465" t="s">
        <v>221</v>
      </c>
      <c r="R374" s="467"/>
      <c r="S374" s="467"/>
      <c r="T374" s="497"/>
      <c r="U374" s="467"/>
      <c r="V374" s="467"/>
      <c r="W374" s="467"/>
      <c r="X374" s="467"/>
      <c r="Y374" s="467"/>
      <c r="Z374" s="467"/>
      <c r="AA374" s="467"/>
      <c r="AB374" s="467"/>
      <c r="AC374" s="467"/>
      <c r="AD374" s="467"/>
      <c r="AE374" s="467"/>
      <c r="AF374" s="467"/>
    </row>
    <row r="375" spans="1:32" s="495" customFormat="1" ht="32.450000000000003" customHeight="1" outlineLevel="1">
      <c r="A375" s="485">
        <v>125</v>
      </c>
      <c r="B375" s="453">
        <f t="shared" si="16"/>
        <v>125</v>
      </c>
      <c r="C375" s="486" t="str">
        <f t="shared" si="17"/>
        <v>IVF125</v>
      </c>
      <c r="D375" s="434" t="s">
        <v>114</v>
      </c>
      <c r="E375" s="485">
        <v>1</v>
      </c>
      <c r="F375" s="487" t="s">
        <v>7</v>
      </c>
      <c r="G375" s="439">
        <v>6764</v>
      </c>
      <c r="H375" s="488">
        <f>ROUND(E375*G375,0)</f>
        <v>6764</v>
      </c>
      <c r="I375" s="494">
        <f>E375</f>
        <v>1</v>
      </c>
      <c r="J375" s="485" t="str">
        <f>F375</f>
        <v>No</v>
      </c>
      <c r="K375" s="488">
        <f>G375</f>
        <v>6764</v>
      </c>
      <c r="L375" s="488">
        <f>ROUND(I375*K375,0)</f>
        <v>6764</v>
      </c>
      <c r="M375" s="490">
        <f>IF(L375&gt;H375,L375-H375,0)</f>
        <v>0</v>
      </c>
      <c r="N375" s="488">
        <f>IF(H375&gt;L375,H375-L375,0)</f>
        <v>0</v>
      </c>
      <c r="O375" s="78" t="s">
        <v>555</v>
      </c>
      <c r="P375" s="465" t="s">
        <v>221</v>
      </c>
      <c r="R375" s="467"/>
      <c r="S375" s="467"/>
      <c r="T375" s="497"/>
      <c r="U375" s="467"/>
      <c r="V375" s="467"/>
      <c r="W375" s="467"/>
      <c r="X375" s="467"/>
      <c r="Y375" s="467"/>
      <c r="Z375" s="467"/>
      <c r="AA375" s="467"/>
      <c r="AB375" s="467"/>
      <c r="AC375" s="467"/>
      <c r="AD375" s="467"/>
      <c r="AE375" s="467"/>
      <c r="AF375" s="467"/>
    </row>
    <row r="376" spans="1:32" s="495" customFormat="1" ht="32.450000000000003" customHeight="1" outlineLevel="1">
      <c r="A376" s="440"/>
      <c r="B376" s="453" t="str">
        <f t="shared" si="16"/>
        <v/>
      </c>
      <c r="C376" s="486"/>
      <c r="D376" s="479" t="s">
        <v>652</v>
      </c>
      <c r="E376" s="440"/>
      <c r="F376" s="440"/>
      <c r="G376" s="490"/>
      <c r="H376" s="490"/>
      <c r="I376" s="494"/>
      <c r="J376" s="440"/>
      <c r="K376" s="490"/>
      <c r="L376" s="490"/>
      <c r="M376" s="490"/>
      <c r="N376" s="490"/>
      <c r="O376" s="78"/>
      <c r="P376" s="465" t="s">
        <v>221</v>
      </c>
      <c r="R376" s="467"/>
      <c r="S376" s="467"/>
      <c r="T376" s="497"/>
      <c r="U376" s="467"/>
      <c r="V376" s="467"/>
      <c r="W376" s="467"/>
      <c r="X376" s="467"/>
      <c r="Y376" s="467"/>
      <c r="Z376" s="467"/>
      <c r="AA376" s="467"/>
      <c r="AB376" s="467"/>
      <c r="AC376" s="467"/>
      <c r="AD376" s="467"/>
      <c r="AE376" s="467"/>
      <c r="AF376" s="467"/>
    </row>
    <row r="377" spans="1:32" s="495" customFormat="1" ht="32.450000000000003" customHeight="1" outlineLevel="1">
      <c r="A377" s="440"/>
      <c r="B377" s="453"/>
      <c r="C377" s="486"/>
      <c r="D377" s="479"/>
      <c r="E377" s="440"/>
      <c r="F377" s="440"/>
      <c r="G377" s="490"/>
      <c r="H377" s="490"/>
      <c r="I377" s="494"/>
      <c r="J377" s="440"/>
      <c r="K377" s="490"/>
      <c r="L377" s="490"/>
      <c r="M377" s="490"/>
      <c r="N377" s="490"/>
      <c r="O377" s="78"/>
      <c r="P377" s="465" t="s">
        <v>221</v>
      </c>
      <c r="R377" s="467"/>
      <c r="S377" s="467"/>
      <c r="T377" s="497"/>
      <c r="U377" s="467"/>
      <c r="V377" s="467"/>
      <c r="W377" s="467"/>
      <c r="X377" s="467"/>
      <c r="Y377" s="467"/>
      <c r="Z377" s="467"/>
      <c r="AA377" s="467"/>
      <c r="AB377" s="467"/>
      <c r="AC377" s="467"/>
      <c r="AD377" s="467"/>
      <c r="AE377" s="467"/>
      <c r="AF377" s="467"/>
    </row>
    <row r="378" spans="1:32" s="495" customFormat="1" ht="32.450000000000003" customHeight="1" outlineLevel="1">
      <c r="A378" s="485">
        <v>126</v>
      </c>
      <c r="B378" s="453">
        <f t="shared" si="16"/>
        <v>126</v>
      </c>
      <c r="C378" s="486" t="str">
        <f t="shared" si="17"/>
        <v>IVF126</v>
      </c>
      <c r="D378" s="434" t="s">
        <v>708</v>
      </c>
      <c r="E378" s="485">
        <v>2</v>
      </c>
      <c r="F378" s="487" t="s">
        <v>7</v>
      </c>
      <c r="G378" s="439">
        <v>8500</v>
      </c>
      <c r="H378" s="488">
        <f>ROUND(E378*G378,0)</f>
        <v>17000</v>
      </c>
      <c r="I378" s="494">
        <f>E378</f>
        <v>2</v>
      </c>
      <c r="J378" s="485" t="str">
        <f>F378</f>
        <v>No</v>
      </c>
      <c r="K378" s="488">
        <f>G378</f>
        <v>8500</v>
      </c>
      <c r="L378" s="488">
        <f>ROUND(I378*K378,0)</f>
        <v>17000</v>
      </c>
      <c r="M378" s="490">
        <f>IF(L378&gt;H378,L378-H378,0)</f>
        <v>0</v>
      </c>
      <c r="N378" s="488">
        <f>IF(H378&gt;L378,H378-L378,0)</f>
        <v>0</v>
      </c>
      <c r="O378" s="78" t="s">
        <v>555</v>
      </c>
      <c r="P378" s="465" t="s">
        <v>221</v>
      </c>
      <c r="R378" s="467"/>
      <c r="S378" s="467"/>
      <c r="T378" s="497"/>
      <c r="U378" s="467"/>
      <c r="V378" s="467"/>
      <c r="W378" s="467"/>
      <c r="X378" s="467"/>
      <c r="Y378" s="467"/>
      <c r="Z378" s="467"/>
      <c r="AA378" s="467"/>
      <c r="AB378" s="467"/>
      <c r="AC378" s="467"/>
      <c r="AD378" s="467"/>
      <c r="AE378" s="467"/>
      <c r="AF378" s="467"/>
    </row>
    <row r="379" spans="1:32" s="495" customFormat="1" ht="32.450000000000003" customHeight="1" outlineLevel="1">
      <c r="A379" s="485"/>
      <c r="B379" s="453"/>
      <c r="C379" s="486"/>
      <c r="D379" s="479" t="s">
        <v>639</v>
      </c>
      <c r="E379" s="485"/>
      <c r="F379" s="487"/>
      <c r="G379" s="439"/>
      <c r="H379" s="488"/>
      <c r="I379" s="494"/>
      <c r="J379" s="485"/>
      <c r="K379" s="488"/>
      <c r="L379" s="488"/>
      <c r="M379" s="490"/>
      <c r="N379" s="488"/>
      <c r="O379" s="78"/>
      <c r="P379" s="465" t="s">
        <v>221</v>
      </c>
      <c r="R379" s="467"/>
      <c r="S379" s="467"/>
      <c r="T379" s="497"/>
      <c r="U379" s="467"/>
      <c r="V379" s="467"/>
      <c r="W379" s="467"/>
      <c r="X379" s="467"/>
      <c r="Y379" s="467"/>
      <c r="Z379" s="467"/>
      <c r="AA379" s="467"/>
      <c r="AB379" s="467"/>
      <c r="AC379" s="467"/>
      <c r="AD379" s="467"/>
      <c r="AE379" s="467"/>
      <c r="AF379" s="467"/>
    </row>
    <row r="380" spans="1:32" s="495" customFormat="1" ht="32.450000000000003" customHeight="1" outlineLevel="1">
      <c r="A380" s="440"/>
      <c r="B380" s="453" t="str">
        <f t="shared" si="16"/>
        <v/>
      </c>
      <c r="C380" s="486"/>
      <c r="D380" s="434"/>
      <c r="E380" s="440"/>
      <c r="F380" s="440"/>
      <c r="G380" s="490"/>
      <c r="H380" s="490"/>
      <c r="I380" s="494"/>
      <c r="J380" s="440"/>
      <c r="K380" s="490"/>
      <c r="L380" s="490"/>
      <c r="M380" s="490"/>
      <c r="N380" s="490"/>
      <c r="O380" s="78"/>
      <c r="P380" s="465" t="s">
        <v>221</v>
      </c>
      <c r="R380" s="467"/>
      <c r="S380" s="467"/>
      <c r="T380" s="497"/>
      <c r="U380" s="467"/>
      <c r="V380" s="467"/>
      <c r="W380" s="467"/>
      <c r="X380" s="467"/>
      <c r="Y380" s="467"/>
      <c r="Z380" s="467"/>
      <c r="AA380" s="467"/>
      <c r="AB380" s="467"/>
      <c r="AC380" s="467"/>
      <c r="AD380" s="467"/>
      <c r="AE380" s="467"/>
      <c r="AF380" s="467"/>
    </row>
    <row r="381" spans="1:32" ht="32.450000000000003" customHeight="1" outlineLevel="1">
      <c r="A381" s="485">
        <v>127</v>
      </c>
      <c r="B381" s="453">
        <f t="shared" si="16"/>
        <v>127</v>
      </c>
      <c r="C381" s="486" t="str">
        <f t="shared" si="17"/>
        <v>IVF127</v>
      </c>
      <c r="D381" s="434" t="s">
        <v>115</v>
      </c>
      <c r="E381" s="485">
        <v>2</v>
      </c>
      <c r="F381" s="487" t="s">
        <v>7</v>
      </c>
      <c r="G381" s="439">
        <v>22283</v>
      </c>
      <c r="H381" s="488">
        <f>ROUND(E381*G381,0)</f>
        <v>44566</v>
      </c>
      <c r="I381" s="494">
        <f>E381</f>
        <v>2</v>
      </c>
      <c r="J381" s="485" t="str">
        <f>F381</f>
        <v>No</v>
      </c>
      <c r="K381" s="488">
        <f>G381</f>
        <v>22283</v>
      </c>
      <c r="L381" s="488">
        <f>ROUND(I381*K381,0)</f>
        <v>44566</v>
      </c>
      <c r="M381" s="490">
        <f>IF(L381&gt;H381,L381-H381,0)</f>
        <v>0</v>
      </c>
      <c r="N381" s="488">
        <f>IF(H381&gt;L381,H381-L381,0)</f>
        <v>0</v>
      </c>
      <c r="O381" s="78" t="s">
        <v>555</v>
      </c>
      <c r="P381" s="465" t="s">
        <v>221</v>
      </c>
      <c r="R381" s="467">
        <f>116.3+52.4</f>
        <v>168.7</v>
      </c>
    </row>
    <row r="382" spans="1:32" ht="32.450000000000003" customHeight="1" outlineLevel="1">
      <c r="A382" s="440"/>
      <c r="B382" s="453" t="str">
        <f t="shared" si="16"/>
        <v/>
      </c>
      <c r="C382" s="486"/>
      <c r="D382" s="479" t="s">
        <v>639</v>
      </c>
      <c r="E382" s="440"/>
      <c r="F382" s="440"/>
      <c r="G382" s="490"/>
      <c r="H382" s="490"/>
      <c r="I382" s="494"/>
      <c r="J382" s="440"/>
      <c r="K382" s="490"/>
      <c r="L382" s="490"/>
      <c r="M382" s="490"/>
      <c r="N382" s="490"/>
      <c r="O382" s="78"/>
      <c r="P382" s="465" t="s">
        <v>221</v>
      </c>
    </row>
    <row r="383" spans="1:32" ht="32.450000000000003" customHeight="1" outlineLevel="1">
      <c r="A383" s="440"/>
      <c r="B383" s="453"/>
      <c r="C383" s="486"/>
      <c r="D383" s="479"/>
      <c r="E383" s="440"/>
      <c r="F383" s="440"/>
      <c r="G383" s="490"/>
      <c r="H383" s="490"/>
      <c r="I383" s="494"/>
      <c r="J383" s="440"/>
      <c r="K383" s="490"/>
      <c r="L383" s="490"/>
      <c r="M383" s="490"/>
      <c r="N383" s="490"/>
      <c r="O383" s="78"/>
      <c r="P383" s="465" t="s">
        <v>221</v>
      </c>
    </row>
    <row r="384" spans="1:32" ht="32.450000000000003" customHeight="1" outlineLevel="1">
      <c r="A384" s="485">
        <v>128</v>
      </c>
      <c r="B384" s="453">
        <f t="shared" ref="B384:B470" si="21">IF(ISBLANK(A384),"",A384)</f>
        <v>128</v>
      </c>
      <c r="C384" s="486" t="str">
        <f t="shared" ref="C384:C470" si="22">IF(ISBLANK(B384), "", IF(B384&lt;10, "IVF00" &amp; B384, IF(AND(B384&gt;=10, B384&lt;=99), "IVF0" &amp; B384, IF(B384&gt;99, "IVF" &amp; B384))))</f>
        <v>IVF128</v>
      </c>
      <c r="D384" s="434" t="s">
        <v>116</v>
      </c>
      <c r="E384" s="485">
        <v>200</v>
      </c>
      <c r="F384" s="487" t="s">
        <v>3</v>
      </c>
      <c r="G384" s="439">
        <v>329</v>
      </c>
      <c r="H384" s="488">
        <f>ROUND(E384*G384,0)</f>
        <v>65800</v>
      </c>
      <c r="I384" s="494">
        <v>184.9</v>
      </c>
      <c r="J384" s="485" t="str">
        <f>F384</f>
        <v>Rmt</v>
      </c>
      <c r="K384" s="488">
        <f>G384</f>
        <v>329</v>
      </c>
      <c r="L384" s="488">
        <f>ROUND(I384*K384,0)</f>
        <v>60832</v>
      </c>
      <c r="M384" s="490">
        <f>IF(L384&gt;H384,L384-H384,0)</f>
        <v>0</v>
      </c>
      <c r="N384" s="488">
        <f>IF(H384&gt;L384,H384-L384,0)</f>
        <v>4968</v>
      </c>
      <c r="O384" s="78" t="s">
        <v>607</v>
      </c>
      <c r="P384" s="465" t="s">
        <v>221</v>
      </c>
    </row>
    <row r="385" spans="1:32" ht="32.450000000000003" customHeight="1" outlineLevel="1">
      <c r="A385" s="440"/>
      <c r="B385" s="453" t="str">
        <f t="shared" si="21"/>
        <v/>
      </c>
      <c r="C385" s="486"/>
      <c r="D385" s="479" t="s">
        <v>632</v>
      </c>
      <c r="E385" s="440"/>
      <c r="F385" s="440"/>
      <c r="G385" s="490"/>
      <c r="H385" s="490"/>
      <c r="I385" s="494"/>
      <c r="J385" s="440"/>
      <c r="K385" s="490"/>
      <c r="L385" s="490"/>
      <c r="M385" s="490"/>
      <c r="N385" s="490"/>
      <c r="O385" s="78"/>
      <c r="P385" s="465" t="s">
        <v>221</v>
      </c>
    </row>
    <row r="386" spans="1:32" ht="32.450000000000003" customHeight="1" outlineLevel="1">
      <c r="A386" s="440"/>
      <c r="B386" s="453"/>
      <c r="C386" s="486"/>
      <c r="D386" s="479"/>
      <c r="E386" s="440"/>
      <c r="F386" s="440"/>
      <c r="G386" s="490"/>
      <c r="H386" s="490"/>
      <c r="I386" s="494"/>
      <c r="J386" s="440"/>
      <c r="K386" s="490"/>
      <c r="L386" s="490"/>
      <c r="M386" s="490"/>
      <c r="N386" s="490"/>
      <c r="O386" s="78"/>
      <c r="P386" s="465" t="s">
        <v>221</v>
      </c>
    </row>
    <row r="387" spans="1:32" ht="32.450000000000003" customHeight="1" outlineLevel="1">
      <c r="A387" s="485">
        <v>129</v>
      </c>
      <c r="B387" s="453">
        <f t="shared" si="21"/>
        <v>129</v>
      </c>
      <c r="C387" s="486" t="str">
        <f t="shared" si="22"/>
        <v>IVF129</v>
      </c>
      <c r="D387" s="434" t="s">
        <v>117</v>
      </c>
      <c r="E387" s="485">
        <v>100</v>
      </c>
      <c r="F387" s="487" t="s">
        <v>3</v>
      </c>
      <c r="G387" s="439">
        <v>163</v>
      </c>
      <c r="H387" s="488">
        <f>ROUND(E387*G387,0)</f>
        <v>16300</v>
      </c>
      <c r="I387" s="494">
        <v>100</v>
      </c>
      <c r="J387" s="485" t="str">
        <f>F387</f>
        <v>Rmt</v>
      </c>
      <c r="K387" s="488">
        <f>G387</f>
        <v>163</v>
      </c>
      <c r="L387" s="488">
        <f>ROUND(I387*K387,0)</f>
        <v>16300</v>
      </c>
      <c r="M387" s="490">
        <f>IF(L387&gt;H387,L387-H387,0)</f>
        <v>0</v>
      </c>
      <c r="N387" s="488">
        <f>IF(H387&gt;L387,H387-L387,0)</f>
        <v>0</v>
      </c>
      <c r="O387" s="605" t="s">
        <v>878</v>
      </c>
      <c r="P387" s="465" t="s">
        <v>221</v>
      </c>
    </row>
    <row r="388" spans="1:32" ht="32.450000000000003" customHeight="1" outlineLevel="1">
      <c r="A388" s="440"/>
      <c r="B388" s="453" t="str">
        <f t="shared" si="21"/>
        <v/>
      </c>
      <c r="C388" s="486"/>
      <c r="D388" s="496" t="s">
        <v>184</v>
      </c>
      <c r="E388" s="440"/>
      <c r="F388" s="440"/>
      <c r="G388" s="490"/>
      <c r="H388" s="490"/>
      <c r="I388" s="494">
        <f>16.3+52.4</f>
        <v>68.7</v>
      </c>
      <c r="J388" s="440" t="s">
        <v>3</v>
      </c>
      <c r="K388" s="439">
        <v>163</v>
      </c>
      <c r="L388" s="488">
        <f>ROUND(I388*K388,0)</f>
        <v>11198</v>
      </c>
      <c r="M388" s="490">
        <f>IF(L388&gt;H388,L388-H388,0)</f>
        <v>11198</v>
      </c>
      <c r="N388" s="488">
        <f>IF(H388&gt;L388,H388-L388,0)</f>
        <v>0</v>
      </c>
      <c r="O388" s="605"/>
      <c r="P388" s="465" t="s">
        <v>221</v>
      </c>
    </row>
    <row r="389" spans="1:32" ht="32.450000000000003" customHeight="1" outlineLevel="1">
      <c r="A389" s="440"/>
      <c r="B389" s="453"/>
      <c r="C389" s="486"/>
      <c r="D389" s="479" t="s">
        <v>638</v>
      </c>
      <c r="E389" s="440"/>
      <c r="F389" s="440"/>
      <c r="G389" s="490"/>
      <c r="H389" s="490"/>
      <c r="I389" s="494"/>
      <c r="J389" s="440"/>
      <c r="K389" s="439"/>
      <c r="L389" s="488"/>
      <c r="M389" s="490"/>
      <c r="N389" s="488"/>
      <c r="O389" s="78"/>
      <c r="P389" s="465" t="s">
        <v>221</v>
      </c>
    </row>
    <row r="390" spans="1:32" ht="32.450000000000003" customHeight="1" outlineLevel="1">
      <c r="A390" s="440"/>
      <c r="B390" s="453" t="str">
        <f t="shared" si="21"/>
        <v/>
      </c>
      <c r="C390" s="486"/>
      <c r="D390" s="496"/>
      <c r="E390" s="440"/>
      <c r="F390" s="440"/>
      <c r="G390" s="490"/>
      <c r="H390" s="490"/>
      <c r="I390" s="494"/>
      <c r="J390" s="440"/>
      <c r="K390" s="439"/>
      <c r="L390" s="488"/>
      <c r="M390" s="490"/>
      <c r="N390" s="488"/>
      <c r="O390" s="78"/>
      <c r="P390" s="465" t="s">
        <v>221</v>
      </c>
    </row>
    <row r="391" spans="1:32" ht="32.450000000000003" customHeight="1" outlineLevel="1">
      <c r="A391" s="485">
        <v>130</v>
      </c>
      <c r="B391" s="453">
        <f t="shared" si="21"/>
        <v>130</v>
      </c>
      <c r="C391" s="486" t="str">
        <f t="shared" si="22"/>
        <v>IVF130</v>
      </c>
      <c r="D391" s="434" t="s">
        <v>118</v>
      </c>
      <c r="E391" s="485">
        <v>200</v>
      </c>
      <c r="F391" s="487" t="s">
        <v>3</v>
      </c>
      <c r="G391" s="439">
        <v>902</v>
      </c>
      <c r="H391" s="488">
        <f>ROUND(E391*G391,0)</f>
        <v>180400</v>
      </c>
      <c r="I391" s="494">
        <v>65.3</v>
      </c>
      <c r="J391" s="485" t="str">
        <f>F391</f>
        <v>Rmt</v>
      </c>
      <c r="K391" s="488">
        <f>G391</f>
        <v>902</v>
      </c>
      <c r="L391" s="488">
        <f>ROUND(I391*K391,0)</f>
        <v>58901</v>
      </c>
      <c r="M391" s="490">
        <f>IF(L391&gt;H391,L391-H391,0)</f>
        <v>0</v>
      </c>
      <c r="N391" s="488">
        <f>IF(H391&gt;L391,H391-L391,0)</f>
        <v>121499</v>
      </c>
      <c r="O391" s="78" t="s">
        <v>701</v>
      </c>
      <c r="P391" s="465" t="s">
        <v>221</v>
      </c>
      <c r="Q391" s="511"/>
      <c r="R391" s="481"/>
    </row>
    <row r="392" spans="1:32" ht="32.450000000000003" customHeight="1" outlineLevel="1">
      <c r="A392" s="440"/>
      <c r="B392" s="453" t="str">
        <f t="shared" si="21"/>
        <v/>
      </c>
      <c r="C392" s="486"/>
      <c r="D392" s="479" t="s">
        <v>637</v>
      </c>
      <c r="E392" s="440"/>
      <c r="F392" s="440"/>
      <c r="G392" s="490"/>
      <c r="H392" s="490"/>
      <c r="I392" s="494"/>
      <c r="J392" s="440"/>
      <c r="K392" s="490"/>
      <c r="L392" s="490"/>
      <c r="M392" s="490"/>
      <c r="N392" s="490"/>
      <c r="O392" s="78"/>
      <c r="P392" s="465" t="s">
        <v>221</v>
      </c>
    </row>
    <row r="393" spans="1:32" ht="32.450000000000003" customHeight="1" outlineLevel="1">
      <c r="A393" s="440"/>
      <c r="B393" s="453"/>
      <c r="C393" s="486"/>
      <c r="D393" s="479"/>
      <c r="E393" s="440"/>
      <c r="F393" s="440"/>
      <c r="G393" s="490"/>
      <c r="H393" s="490"/>
      <c r="I393" s="494"/>
      <c r="J393" s="440"/>
      <c r="K393" s="490"/>
      <c r="L393" s="490"/>
      <c r="M393" s="490"/>
      <c r="N393" s="490"/>
      <c r="O393" s="78"/>
      <c r="P393" s="465" t="s">
        <v>221</v>
      </c>
    </row>
    <row r="394" spans="1:32" ht="32.450000000000003" customHeight="1" outlineLevel="1">
      <c r="A394" s="485">
        <v>131</v>
      </c>
      <c r="B394" s="453">
        <f t="shared" si="21"/>
        <v>131</v>
      </c>
      <c r="C394" s="486" t="str">
        <f t="shared" si="22"/>
        <v>IVF131</v>
      </c>
      <c r="D394" s="434" t="s">
        <v>119</v>
      </c>
      <c r="E394" s="485">
        <v>80</v>
      </c>
      <c r="F394" s="487" t="s">
        <v>3</v>
      </c>
      <c r="G394" s="439">
        <v>83</v>
      </c>
      <c r="H394" s="488">
        <f>ROUND(E394*G394,0)</f>
        <v>6640</v>
      </c>
      <c r="I394" s="494">
        <v>80</v>
      </c>
      <c r="J394" s="485" t="str">
        <f>F394</f>
        <v>Rmt</v>
      </c>
      <c r="K394" s="488">
        <f>G394</f>
        <v>83</v>
      </c>
      <c r="L394" s="488">
        <f>ROUND(I394*K394,0)</f>
        <v>6640</v>
      </c>
      <c r="M394" s="490">
        <f>IF(L394&gt;H394,L394-H394,0)</f>
        <v>0</v>
      </c>
      <c r="N394" s="488">
        <f>IF(H394&gt;L394,H394-L394,0)</f>
        <v>0</v>
      </c>
      <c r="O394" s="605" t="s">
        <v>718</v>
      </c>
      <c r="P394" s="465" t="s">
        <v>221</v>
      </c>
    </row>
    <row r="395" spans="1:32" ht="32.450000000000003" customHeight="1" outlineLevel="1">
      <c r="A395" s="440"/>
      <c r="B395" s="453" t="str">
        <f t="shared" si="21"/>
        <v/>
      </c>
      <c r="C395" s="486"/>
      <c r="D395" s="496" t="s">
        <v>184</v>
      </c>
      <c r="E395" s="440"/>
      <c r="F395" s="440"/>
      <c r="G395" s="490"/>
      <c r="H395" s="490"/>
      <c r="I395" s="494">
        <v>206</v>
      </c>
      <c r="J395" s="440" t="s">
        <v>3</v>
      </c>
      <c r="K395" s="439">
        <v>83</v>
      </c>
      <c r="L395" s="488">
        <f>ROUND(I395*K395,0)</f>
        <v>17098</v>
      </c>
      <c r="M395" s="490">
        <f>IF(L395&gt;H395,L395-H395,0)</f>
        <v>17098</v>
      </c>
      <c r="N395" s="488">
        <f>IF(H395&gt;L395,H395-L395,0)</f>
        <v>0</v>
      </c>
      <c r="O395" s="605"/>
      <c r="P395" s="465" t="s">
        <v>221</v>
      </c>
    </row>
    <row r="396" spans="1:32" ht="32.450000000000003" customHeight="1" outlineLevel="1">
      <c r="A396" s="440"/>
      <c r="B396" s="453"/>
      <c r="C396" s="486"/>
      <c r="D396" s="479" t="s">
        <v>633</v>
      </c>
      <c r="E396" s="440"/>
      <c r="F396" s="440"/>
      <c r="G396" s="490"/>
      <c r="H396" s="490"/>
      <c r="I396" s="494"/>
      <c r="J396" s="440"/>
      <c r="K396" s="439"/>
      <c r="L396" s="488"/>
      <c r="M396" s="490"/>
      <c r="N396" s="488"/>
      <c r="O396" s="78"/>
      <c r="P396" s="465" t="s">
        <v>221</v>
      </c>
    </row>
    <row r="397" spans="1:32" s="495" customFormat="1" ht="32.450000000000003" customHeight="1" outlineLevel="1">
      <c r="A397" s="440"/>
      <c r="B397" s="453" t="str">
        <f t="shared" si="21"/>
        <v/>
      </c>
      <c r="C397" s="486"/>
      <c r="D397" s="496"/>
      <c r="E397" s="440"/>
      <c r="F397" s="440"/>
      <c r="G397" s="490"/>
      <c r="H397" s="490"/>
      <c r="I397" s="494"/>
      <c r="J397" s="440"/>
      <c r="K397" s="439"/>
      <c r="L397" s="488"/>
      <c r="M397" s="490"/>
      <c r="N397" s="488"/>
      <c r="O397" s="78"/>
      <c r="P397" s="465" t="s">
        <v>221</v>
      </c>
      <c r="R397" s="467"/>
      <c r="S397" s="467"/>
      <c r="T397" s="497"/>
      <c r="U397" s="467"/>
      <c r="V397" s="467"/>
      <c r="W397" s="467"/>
      <c r="X397" s="467"/>
      <c r="Y397" s="467"/>
      <c r="Z397" s="467"/>
      <c r="AA397" s="467"/>
      <c r="AB397" s="467"/>
      <c r="AC397" s="467"/>
      <c r="AD397" s="467"/>
      <c r="AE397" s="467"/>
      <c r="AF397" s="467"/>
    </row>
    <row r="398" spans="1:32" s="495" customFormat="1" ht="32.450000000000003" customHeight="1" outlineLevel="1">
      <c r="A398" s="485">
        <v>132</v>
      </c>
      <c r="B398" s="453">
        <f t="shared" si="21"/>
        <v>132</v>
      </c>
      <c r="C398" s="486" t="str">
        <f t="shared" si="22"/>
        <v>IVF132</v>
      </c>
      <c r="D398" s="434" t="s">
        <v>709</v>
      </c>
      <c r="E398" s="485">
        <v>120</v>
      </c>
      <c r="F398" s="487" t="s">
        <v>3</v>
      </c>
      <c r="G398" s="439">
        <v>1207</v>
      </c>
      <c r="H398" s="488">
        <f>ROUND(E398*G398,0)</f>
        <v>144840</v>
      </c>
      <c r="I398" s="494">
        <v>83</v>
      </c>
      <c r="J398" s="485" t="str">
        <f>F398</f>
        <v>Rmt</v>
      </c>
      <c r="K398" s="488">
        <f>G398</f>
        <v>1207</v>
      </c>
      <c r="L398" s="488">
        <f>ROUND(I398*K398,0)</f>
        <v>100181</v>
      </c>
      <c r="M398" s="490">
        <f>IF(L398&gt;H398,L398-H398,0)</f>
        <v>0</v>
      </c>
      <c r="N398" s="488">
        <f>IF(H398&gt;L398,H398-L398,0)</f>
        <v>44659</v>
      </c>
      <c r="O398" s="78" t="s">
        <v>607</v>
      </c>
      <c r="P398" s="465" t="s">
        <v>221</v>
      </c>
      <c r="R398" s="467"/>
      <c r="S398" s="467"/>
      <c r="T398" s="497"/>
      <c r="U398" s="467"/>
      <c r="V398" s="467"/>
      <c r="W398" s="467"/>
      <c r="X398" s="467"/>
      <c r="Y398" s="467"/>
      <c r="Z398" s="467"/>
      <c r="AA398" s="467"/>
      <c r="AB398" s="467"/>
      <c r="AC398" s="467"/>
      <c r="AD398" s="467"/>
      <c r="AE398" s="467"/>
      <c r="AF398" s="467"/>
    </row>
    <row r="399" spans="1:32" s="495" customFormat="1" ht="32.450000000000003" customHeight="1" outlineLevel="1">
      <c r="A399" s="485"/>
      <c r="B399" s="453"/>
      <c r="C399" s="486"/>
      <c r="D399" s="479" t="s">
        <v>633</v>
      </c>
      <c r="E399" s="485"/>
      <c r="F399" s="487"/>
      <c r="G399" s="439"/>
      <c r="H399" s="488"/>
      <c r="I399" s="494"/>
      <c r="J399" s="485"/>
      <c r="K399" s="488"/>
      <c r="L399" s="488"/>
      <c r="M399" s="490"/>
      <c r="N399" s="488"/>
      <c r="O399" s="78"/>
      <c r="P399" s="465" t="s">
        <v>221</v>
      </c>
      <c r="R399" s="467"/>
      <c r="S399" s="467"/>
      <c r="T399" s="497"/>
      <c r="U399" s="467"/>
      <c r="V399" s="467"/>
      <c r="W399" s="467"/>
      <c r="X399" s="467"/>
      <c r="Y399" s="467"/>
      <c r="Z399" s="467"/>
      <c r="AA399" s="467"/>
      <c r="AB399" s="467"/>
      <c r="AC399" s="467"/>
      <c r="AD399" s="467"/>
      <c r="AE399" s="467"/>
      <c r="AF399" s="467"/>
    </row>
    <row r="400" spans="1:32" s="495" customFormat="1" ht="32.450000000000003" customHeight="1" outlineLevel="1">
      <c r="A400" s="440"/>
      <c r="B400" s="453" t="str">
        <f t="shared" si="21"/>
        <v/>
      </c>
      <c r="C400" s="486"/>
      <c r="D400" s="434"/>
      <c r="E400" s="440"/>
      <c r="F400" s="440"/>
      <c r="G400" s="490"/>
      <c r="H400" s="490"/>
      <c r="I400" s="494"/>
      <c r="J400" s="440"/>
      <c r="K400" s="490"/>
      <c r="L400" s="490"/>
      <c r="M400" s="490"/>
      <c r="N400" s="490"/>
      <c r="O400" s="78"/>
      <c r="P400" s="465" t="s">
        <v>221</v>
      </c>
      <c r="R400" s="467"/>
      <c r="S400" s="467"/>
      <c r="T400" s="497"/>
      <c r="U400" s="467"/>
      <c r="V400" s="467"/>
      <c r="W400" s="467"/>
      <c r="X400" s="467"/>
      <c r="Y400" s="467"/>
      <c r="Z400" s="467"/>
      <c r="AA400" s="467"/>
      <c r="AB400" s="467"/>
      <c r="AC400" s="467"/>
      <c r="AD400" s="467"/>
      <c r="AE400" s="467"/>
      <c r="AF400" s="467"/>
    </row>
    <row r="401" spans="1:32" s="495" customFormat="1" ht="32.450000000000003" customHeight="1" outlineLevel="1">
      <c r="A401" s="485">
        <v>133</v>
      </c>
      <c r="B401" s="453">
        <f t="shared" si="21"/>
        <v>133</v>
      </c>
      <c r="C401" s="486" t="str">
        <f t="shared" si="22"/>
        <v>IVF133</v>
      </c>
      <c r="D401" s="434" t="s">
        <v>710</v>
      </c>
      <c r="E401" s="485">
        <v>70</v>
      </c>
      <c r="F401" s="487" t="s">
        <v>3</v>
      </c>
      <c r="G401" s="439">
        <v>722</v>
      </c>
      <c r="H401" s="488">
        <f>ROUND(E401*G401,0)</f>
        <v>50540</v>
      </c>
      <c r="I401" s="494">
        <v>40</v>
      </c>
      <c r="J401" s="485" t="str">
        <f>F401</f>
        <v>Rmt</v>
      </c>
      <c r="K401" s="488">
        <f>G401</f>
        <v>722</v>
      </c>
      <c r="L401" s="488">
        <f>ROUND(I401*K401,0)</f>
        <v>28880</v>
      </c>
      <c r="M401" s="490">
        <f>IF(L401&gt;H401,L401-H401,0)</f>
        <v>0</v>
      </c>
      <c r="N401" s="488">
        <f>IF(H401&gt;L401,H401-L401,0)</f>
        <v>21660</v>
      </c>
      <c r="O401" s="78" t="s">
        <v>607</v>
      </c>
      <c r="P401" s="465" t="s">
        <v>221</v>
      </c>
      <c r="R401" s="467"/>
      <c r="S401" s="467"/>
      <c r="T401" s="497"/>
      <c r="U401" s="467"/>
      <c r="V401" s="467"/>
      <c r="W401" s="467"/>
      <c r="X401" s="467"/>
      <c r="Y401" s="467"/>
      <c r="Z401" s="467"/>
      <c r="AA401" s="467"/>
      <c r="AB401" s="467"/>
      <c r="AC401" s="467"/>
      <c r="AD401" s="467"/>
      <c r="AE401" s="467"/>
      <c r="AF401" s="467"/>
    </row>
    <row r="402" spans="1:32" s="495" customFormat="1" ht="32.450000000000003" customHeight="1" outlineLevel="1">
      <c r="A402" s="485"/>
      <c r="B402" s="453"/>
      <c r="C402" s="486"/>
      <c r="D402" s="479" t="s">
        <v>634</v>
      </c>
      <c r="E402" s="485"/>
      <c r="F402" s="487"/>
      <c r="G402" s="439"/>
      <c r="H402" s="488"/>
      <c r="I402" s="494"/>
      <c r="J402" s="485"/>
      <c r="K402" s="488"/>
      <c r="L402" s="488"/>
      <c r="M402" s="490"/>
      <c r="N402" s="488"/>
      <c r="O402" s="78"/>
      <c r="P402" s="465" t="s">
        <v>221</v>
      </c>
      <c r="R402" s="467"/>
      <c r="S402" s="467"/>
      <c r="T402" s="497"/>
      <c r="U402" s="467"/>
      <c r="V402" s="467"/>
      <c r="W402" s="467"/>
      <c r="X402" s="467"/>
      <c r="Y402" s="467"/>
      <c r="Z402" s="467"/>
      <c r="AA402" s="467"/>
      <c r="AB402" s="467"/>
      <c r="AC402" s="467"/>
      <c r="AD402" s="467"/>
      <c r="AE402" s="467"/>
      <c r="AF402" s="467"/>
    </row>
    <row r="403" spans="1:32" s="495" customFormat="1" ht="32.450000000000003" customHeight="1" outlineLevel="1">
      <c r="A403" s="440"/>
      <c r="B403" s="453" t="str">
        <f t="shared" si="21"/>
        <v/>
      </c>
      <c r="C403" s="486"/>
      <c r="D403" s="434"/>
      <c r="E403" s="440"/>
      <c r="F403" s="440"/>
      <c r="G403" s="490"/>
      <c r="H403" s="490"/>
      <c r="I403" s="494"/>
      <c r="J403" s="440"/>
      <c r="K403" s="490"/>
      <c r="L403" s="490"/>
      <c r="M403" s="490"/>
      <c r="N403" s="490"/>
      <c r="O403" s="78"/>
      <c r="P403" s="465" t="s">
        <v>221</v>
      </c>
      <c r="R403" s="467"/>
      <c r="S403" s="467"/>
      <c r="T403" s="497"/>
      <c r="U403" s="467"/>
      <c r="V403" s="467"/>
      <c r="W403" s="467"/>
      <c r="X403" s="467"/>
      <c r="Y403" s="467"/>
      <c r="Z403" s="467"/>
      <c r="AA403" s="467"/>
      <c r="AB403" s="467"/>
      <c r="AC403" s="467"/>
      <c r="AD403" s="467"/>
      <c r="AE403" s="467"/>
      <c r="AF403" s="467"/>
    </row>
    <row r="404" spans="1:32" s="495" customFormat="1" ht="32.450000000000003" customHeight="1" outlineLevel="1">
      <c r="A404" s="485">
        <v>134</v>
      </c>
      <c r="B404" s="453">
        <f t="shared" si="21"/>
        <v>134</v>
      </c>
      <c r="C404" s="486" t="str">
        <f t="shared" si="22"/>
        <v>IVF134</v>
      </c>
      <c r="D404" s="434" t="s">
        <v>712</v>
      </c>
      <c r="E404" s="485">
        <v>100</v>
      </c>
      <c r="F404" s="487" t="s">
        <v>3</v>
      </c>
      <c r="G404" s="439">
        <v>1483</v>
      </c>
      <c r="H404" s="488">
        <f>ROUND(E404*G404,0)</f>
        <v>148300</v>
      </c>
      <c r="I404" s="494">
        <v>60</v>
      </c>
      <c r="J404" s="485" t="str">
        <f>F404</f>
        <v>Rmt</v>
      </c>
      <c r="K404" s="488">
        <f>G404</f>
        <v>1483</v>
      </c>
      <c r="L404" s="488">
        <f>ROUND(I404*K404,0)</f>
        <v>88980</v>
      </c>
      <c r="M404" s="490">
        <f>IF(L404&gt;H404,L404-H404,0)</f>
        <v>0</v>
      </c>
      <c r="N404" s="488">
        <f>IF(H404&gt;L404,H404-L404,0)</f>
        <v>59320</v>
      </c>
      <c r="O404" s="78" t="s">
        <v>607</v>
      </c>
      <c r="P404" s="465" t="s">
        <v>221</v>
      </c>
      <c r="R404" s="467"/>
      <c r="S404" s="467"/>
      <c r="T404" s="497"/>
      <c r="U404" s="467"/>
      <c r="V404" s="467"/>
      <c r="W404" s="467"/>
      <c r="X404" s="467"/>
      <c r="Y404" s="467"/>
      <c r="Z404" s="467"/>
      <c r="AA404" s="467"/>
      <c r="AB404" s="467"/>
      <c r="AC404" s="467"/>
      <c r="AD404" s="467"/>
      <c r="AE404" s="467"/>
      <c r="AF404" s="467"/>
    </row>
    <row r="405" spans="1:32" s="495" customFormat="1" ht="32.450000000000003" customHeight="1" outlineLevel="1">
      <c r="A405" s="440"/>
      <c r="B405" s="453" t="str">
        <f t="shared" si="21"/>
        <v/>
      </c>
      <c r="C405" s="486"/>
      <c r="D405" s="434"/>
      <c r="E405" s="440"/>
      <c r="F405" s="440"/>
      <c r="G405" s="490"/>
      <c r="H405" s="490"/>
      <c r="I405" s="494"/>
      <c r="J405" s="440"/>
      <c r="K405" s="490"/>
      <c r="L405" s="490"/>
      <c r="M405" s="490"/>
      <c r="N405" s="490"/>
      <c r="O405" s="78"/>
      <c r="P405" s="465" t="s">
        <v>221</v>
      </c>
      <c r="R405" s="467"/>
      <c r="S405" s="467"/>
      <c r="T405" s="497"/>
      <c r="U405" s="467"/>
      <c r="V405" s="467"/>
      <c r="W405" s="467"/>
      <c r="X405" s="467"/>
      <c r="Y405" s="467"/>
      <c r="Z405" s="467"/>
      <c r="AA405" s="467"/>
      <c r="AB405" s="467"/>
      <c r="AC405" s="467"/>
      <c r="AD405" s="467"/>
      <c r="AE405" s="467"/>
      <c r="AF405" s="467"/>
    </row>
    <row r="406" spans="1:32" s="495" customFormat="1" ht="32.450000000000003" customHeight="1" outlineLevel="1">
      <c r="A406" s="485">
        <v>135</v>
      </c>
      <c r="B406" s="453">
        <f t="shared" si="21"/>
        <v>135</v>
      </c>
      <c r="C406" s="486" t="str">
        <f t="shared" si="22"/>
        <v>IVF135</v>
      </c>
      <c r="D406" s="434" t="s">
        <v>713</v>
      </c>
      <c r="E406" s="485">
        <v>120</v>
      </c>
      <c r="F406" s="487" t="s">
        <v>3</v>
      </c>
      <c r="G406" s="439">
        <v>484</v>
      </c>
      <c r="H406" s="488">
        <f>ROUND(E406*G406,0)</f>
        <v>58080</v>
      </c>
      <c r="I406" s="494">
        <v>53</v>
      </c>
      <c r="J406" s="485" t="str">
        <f>F406</f>
        <v>Rmt</v>
      </c>
      <c r="K406" s="488">
        <f>G406</f>
        <v>484</v>
      </c>
      <c r="L406" s="488">
        <f>ROUND(I406*K406,0)</f>
        <v>25652</v>
      </c>
      <c r="M406" s="490">
        <f>IF(L406&gt;H406,L406-H406,0)</f>
        <v>0</v>
      </c>
      <c r="N406" s="488">
        <f>IF(H406&gt;L406,H406-L406,0)</f>
        <v>32428</v>
      </c>
      <c r="O406" s="78" t="s">
        <v>607</v>
      </c>
      <c r="P406" s="465" t="s">
        <v>221</v>
      </c>
      <c r="R406" s="467"/>
      <c r="S406" s="467"/>
      <c r="T406" s="497"/>
      <c r="U406" s="467"/>
      <c r="V406" s="467"/>
      <c r="W406" s="467"/>
      <c r="X406" s="467"/>
      <c r="Y406" s="467"/>
      <c r="Z406" s="467"/>
      <c r="AA406" s="467"/>
      <c r="AB406" s="467"/>
      <c r="AC406" s="467"/>
      <c r="AD406" s="467"/>
      <c r="AE406" s="467"/>
      <c r="AF406" s="467"/>
    </row>
    <row r="407" spans="1:32" s="495" customFormat="1" ht="32.450000000000003" customHeight="1" outlineLevel="1">
      <c r="A407" s="485"/>
      <c r="B407" s="453"/>
      <c r="C407" s="486"/>
      <c r="D407" s="479" t="s">
        <v>637</v>
      </c>
      <c r="E407" s="485"/>
      <c r="F407" s="487"/>
      <c r="G407" s="439"/>
      <c r="H407" s="488"/>
      <c r="I407" s="494"/>
      <c r="J407" s="485"/>
      <c r="K407" s="488"/>
      <c r="L407" s="488"/>
      <c r="M407" s="490"/>
      <c r="N407" s="488"/>
      <c r="O407" s="78"/>
      <c r="P407" s="465" t="s">
        <v>221</v>
      </c>
      <c r="R407" s="467"/>
      <c r="S407" s="467"/>
      <c r="T407" s="497"/>
      <c r="U407" s="467"/>
      <c r="V407" s="467"/>
      <c r="W407" s="467"/>
      <c r="X407" s="467"/>
      <c r="Y407" s="467"/>
      <c r="Z407" s="467"/>
      <c r="AA407" s="467"/>
      <c r="AB407" s="467"/>
      <c r="AC407" s="467"/>
      <c r="AD407" s="467"/>
      <c r="AE407" s="467"/>
      <c r="AF407" s="467"/>
    </row>
    <row r="408" spans="1:32" s="495" customFormat="1" ht="32.450000000000003" customHeight="1" outlineLevel="1">
      <c r="A408" s="440"/>
      <c r="B408" s="453" t="str">
        <f t="shared" si="21"/>
        <v/>
      </c>
      <c r="C408" s="486"/>
      <c r="D408" s="434"/>
      <c r="E408" s="440"/>
      <c r="F408" s="440"/>
      <c r="G408" s="490"/>
      <c r="H408" s="490"/>
      <c r="I408" s="494"/>
      <c r="J408" s="440"/>
      <c r="K408" s="490"/>
      <c r="L408" s="490"/>
      <c r="M408" s="490"/>
      <c r="N408" s="490"/>
      <c r="O408" s="78"/>
      <c r="P408" s="465" t="s">
        <v>221</v>
      </c>
      <c r="R408" s="467"/>
      <c r="S408" s="467"/>
      <c r="T408" s="497"/>
      <c r="U408" s="467"/>
      <c r="V408" s="467"/>
      <c r="W408" s="467"/>
      <c r="X408" s="467"/>
      <c r="Y408" s="467"/>
      <c r="Z408" s="467"/>
      <c r="AA408" s="467"/>
      <c r="AB408" s="467"/>
      <c r="AC408" s="467"/>
      <c r="AD408" s="467"/>
      <c r="AE408" s="467"/>
      <c r="AF408" s="467"/>
    </row>
    <row r="409" spans="1:32" s="495" customFormat="1" ht="32.450000000000003" customHeight="1" outlineLevel="1">
      <c r="A409" s="485">
        <v>136</v>
      </c>
      <c r="B409" s="453">
        <f t="shared" si="21"/>
        <v>136</v>
      </c>
      <c r="C409" s="486" t="str">
        <f t="shared" si="22"/>
        <v>IVF136</v>
      </c>
      <c r="D409" s="434" t="s">
        <v>120</v>
      </c>
      <c r="E409" s="485">
        <v>80</v>
      </c>
      <c r="F409" s="487" t="s">
        <v>3</v>
      </c>
      <c r="G409" s="439">
        <v>356</v>
      </c>
      <c r="H409" s="488">
        <f>ROUND(E409*G409,0)</f>
        <v>28480</v>
      </c>
      <c r="I409" s="494">
        <v>80</v>
      </c>
      <c r="J409" s="485" t="str">
        <f>F409</f>
        <v>Rmt</v>
      </c>
      <c r="K409" s="488">
        <f>G409</f>
        <v>356</v>
      </c>
      <c r="L409" s="488">
        <f>ROUND(I409*K409,0)</f>
        <v>28480</v>
      </c>
      <c r="M409" s="490">
        <f>IF(L409&gt;H409,L409-H409,0)</f>
        <v>0</v>
      </c>
      <c r="N409" s="488">
        <f>IF(H409&gt;L409,H409-L409,0)</f>
        <v>0</v>
      </c>
      <c r="O409" s="605" t="s">
        <v>719</v>
      </c>
      <c r="P409" s="465" t="s">
        <v>221</v>
      </c>
      <c r="R409" s="467"/>
      <c r="S409" s="467"/>
      <c r="T409" s="497"/>
      <c r="U409" s="467"/>
      <c r="V409" s="467"/>
      <c r="W409" s="467"/>
      <c r="X409" s="467"/>
      <c r="Y409" s="467"/>
      <c r="Z409" s="467"/>
      <c r="AA409" s="467"/>
      <c r="AB409" s="467"/>
      <c r="AC409" s="467"/>
      <c r="AD409" s="467"/>
      <c r="AE409" s="467"/>
      <c r="AF409" s="467"/>
    </row>
    <row r="410" spans="1:32" s="495" customFormat="1" ht="32.450000000000003" customHeight="1" outlineLevel="1">
      <c r="A410" s="440"/>
      <c r="B410" s="453" t="str">
        <f t="shared" si="21"/>
        <v/>
      </c>
      <c r="C410" s="486"/>
      <c r="D410" s="496" t="s">
        <v>184</v>
      </c>
      <c r="E410" s="440"/>
      <c r="F410" s="440"/>
      <c r="G410" s="490"/>
      <c r="H410" s="490"/>
      <c r="I410" s="494">
        <v>45</v>
      </c>
      <c r="J410" s="440" t="s">
        <v>3</v>
      </c>
      <c r="K410" s="439">
        <v>356</v>
      </c>
      <c r="L410" s="488">
        <f>ROUND(I410*K410,0)</f>
        <v>16020</v>
      </c>
      <c r="M410" s="490">
        <f>IF(L410&gt;H410,L410-H410,0)</f>
        <v>16020</v>
      </c>
      <c r="N410" s="488">
        <f>IF(H410&gt;L410,H410-L410,0)</f>
        <v>0</v>
      </c>
      <c r="O410" s="605"/>
      <c r="P410" s="465" t="s">
        <v>221</v>
      </c>
      <c r="R410" s="467"/>
      <c r="S410" s="467"/>
      <c r="T410" s="497"/>
      <c r="U410" s="467"/>
      <c r="V410" s="467"/>
      <c r="W410" s="467"/>
      <c r="X410" s="467"/>
      <c r="Y410" s="467"/>
      <c r="Z410" s="467"/>
      <c r="AA410" s="467"/>
      <c r="AB410" s="467"/>
      <c r="AC410" s="467"/>
      <c r="AD410" s="467"/>
      <c r="AE410" s="467"/>
      <c r="AF410" s="467"/>
    </row>
    <row r="411" spans="1:32" s="495" customFormat="1" ht="32.450000000000003" customHeight="1" outlineLevel="1">
      <c r="A411" s="440"/>
      <c r="B411" s="453"/>
      <c r="C411" s="486"/>
      <c r="D411" s="479" t="s">
        <v>636</v>
      </c>
      <c r="E411" s="440"/>
      <c r="F411" s="440"/>
      <c r="G411" s="490"/>
      <c r="H411" s="490"/>
      <c r="I411" s="494"/>
      <c r="J411" s="440"/>
      <c r="K411" s="439"/>
      <c r="L411" s="488"/>
      <c r="M411" s="490"/>
      <c r="N411" s="488"/>
      <c r="O411" s="78"/>
      <c r="P411" s="465" t="s">
        <v>221</v>
      </c>
      <c r="R411" s="467"/>
      <c r="S411" s="467"/>
      <c r="T411" s="497"/>
      <c r="U411" s="467"/>
      <c r="V411" s="467"/>
      <c r="W411" s="467"/>
      <c r="X411" s="467"/>
      <c r="Y411" s="467"/>
      <c r="Z411" s="467"/>
      <c r="AA411" s="467"/>
      <c r="AB411" s="467"/>
      <c r="AC411" s="467"/>
      <c r="AD411" s="467"/>
      <c r="AE411" s="467"/>
      <c r="AF411" s="467"/>
    </row>
    <row r="412" spans="1:32" s="495" customFormat="1" ht="32.450000000000003" customHeight="1" outlineLevel="1">
      <c r="A412" s="440"/>
      <c r="B412" s="453" t="str">
        <f t="shared" si="21"/>
        <v/>
      </c>
      <c r="C412" s="486"/>
      <c r="D412" s="496"/>
      <c r="E412" s="440"/>
      <c r="F412" s="440"/>
      <c r="G412" s="490"/>
      <c r="H412" s="490"/>
      <c r="I412" s="494"/>
      <c r="J412" s="440"/>
      <c r="K412" s="439"/>
      <c r="L412" s="488"/>
      <c r="M412" s="490"/>
      <c r="N412" s="488"/>
      <c r="O412" s="78"/>
      <c r="P412" s="465" t="s">
        <v>221</v>
      </c>
      <c r="R412" s="467"/>
      <c r="S412" s="467"/>
      <c r="T412" s="497"/>
      <c r="U412" s="467"/>
      <c r="V412" s="467"/>
      <c r="W412" s="467"/>
      <c r="X412" s="467"/>
      <c r="Y412" s="467"/>
      <c r="Z412" s="467"/>
      <c r="AA412" s="467"/>
      <c r="AB412" s="467"/>
      <c r="AC412" s="467"/>
      <c r="AD412" s="467"/>
      <c r="AE412" s="467"/>
      <c r="AF412" s="467"/>
    </row>
    <row r="413" spans="1:32" s="495" customFormat="1" ht="32.450000000000003" customHeight="1" outlineLevel="1">
      <c r="A413" s="485">
        <v>137</v>
      </c>
      <c r="B413" s="453">
        <f t="shared" si="21"/>
        <v>137</v>
      </c>
      <c r="C413" s="486" t="str">
        <f t="shared" si="22"/>
        <v>IVF137</v>
      </c>
      <c r="D413" s="434" t="s">
        <v>711</v>
      </c>
      <c r="E413" s="485">
        <v>1</v>
      </c>
      <c r="F413" s="487" t="s">
        <v>7</v>
      </c>
      <c r="G413" s="439">
        <v>355000</v>
      </c>
      <c r="H413" s="488">
        <f>ROUND(E413*G413,0)</f>
        <v>355000</v>
      </c>
      <c r="I413" s="494">
        <f>E413</f>
        <v>1</v>
      </c>
      <c r="J413" s="485" t="str">
        <f>F413</f>
        <v>No</v>
      </c>
      <c r="K413" s="488">
        <f>G413</f>
        <v>355000</v>
      </c>
      <c r="L413" s="488">
        <f>ROUND(I413*K413,0)</f>
        <v>355000</v>
      </c>
      <c r="M413" s="490">
        <f>IF(L413&gt;H413,L413-H413,0)</f>
        <v>0</v>
      </c>
      <c r="N413" s="488">
        <f>IF(H413&gt;L413,H413-L413,0)</f>
        <v>0</v>
      </c>
      <c r="O413" s="78" t="s">
        <v>555</v>
      </c>
      <c r="P413" s="465" t="s">
        <v>221</v>
      </c>
      <c r="R413" s="467"/>
      <c r="S413" s="467"/>
      <c r="T413" s="497"/>
      <c r="U413" s="467"/>
      <c r="V413" s="467"/>
      <c r="W413" s="467"/>
      <c r="X413" s="467"/>
      <c r="Y413" s="467"/>
      <c r="Z413" s="467"/>
      <c r="AA413" s="467"/>
      <c r="AB413" s="467"/>
      <c r="AC413" s="467"/>
      <c r="AD413" s="467"/>
      <c r="AE413" s="467"/>
      <c r="AF413" s="467"/>
    </row>
    <row r="414" spans="1:32" s="495" customFormat="1" ht="32.450000000000003" customHeight="1" outlineLevel="1">
      <c r="A414" s="440"/>
      <c r="B414" s="453" t="str">
        <f t="shared" si="21"/>
        <v/>
      </c>
      <c r="C414" s="486"/>
      <c r="D414" s="479" t="s">
        <v>635</v>
      </c>
      <c r="E414" s="440"/>
      <c r="F414" s="440"/>
      <c r="G414" s="490"/>
      <c r="H414" s="490"/>
      <c r="I414" s="494"/>
      <c r="J414" s="440"/>
      <c r="K414" s="490"/>
      <c r="L414" s="490"/>
      <c r="M414" s="490"/>
      <c r="N414" s="490"/>
      <c r="O414" s="78"/>
      <c r="P414" s="465" t="s">
        <v>221</v>
      </c>
      <c r="R414" s="467"/>
      <c r="S414" s="467"/>
      <c r="T414" s="497"/>
      <c r="U414" s="467"/>
      <c r="V414" s="467"/>
      <c r="W414" s="467"/>
      <c r="X414" s="467"/>
      <c r="Y414" s="467"/>
      <c r="Z414" s="467"/>
      <c r="AA414" s="467"/>
      <c r="AB414" s="467"/>
      <c r="AC414" s="467"/>
      <c r="AD414" s="467"/>
      <c r="AE414" s="467"/>
      <c r="AF414" s="467"/>
    </row>
    <row r="415" spans="1:32" s="495" customFormat="1" ht="32.450000000000003" customHeight="1" outlineLevel="1">
      <c r="A415" s="440"/>
      <c r="B415" s="453"/>
      <c r="C415" s="486"/>
      <c r="D415" s="479"/>
      <c r="E415" s="440"/>
      <c r="F415" s="440"/>
      <c r="G415" s="490"/>
      <c r="H415" s="490"/>
      <c r="I415" s="494"/>
      <c r="J415" s="440"/>
      <c r="K415" s="490"/>
      <c r="L415" s="490"/>
      <c r="M415" s="490"/>
      <c r="N415" s="490"/>
      <c r="O415" s="78"/>
      <c r="P415" s="465" t="s">
        <v>221</v>
      </c>
      <c r="R415" s="467"/>
      <c r="S415" s="467"/>
      <c r="T415" s="497"/>
      <c r="U415" s="467"/>
      <c r="V415" s="467"/>
      <c r="W415" s="467"/>
      <c r="X415" s="467"/>
      <c r="Y415" s="467"/>
      <c r="Z415" s="467"/>
      <c r="AA415" s="467"/>
      <c r="AB415" s="467"/>
      <c r="AC415" s="467"/>
      <c r="AD415" s="467"/>
      <c r="AE415" s="467"/>
      <c r="AF415" s="467"/>
    </row>
    <row r="416" spans="1:32" s="495" customFormat="1" ht="32.450000000000003" customHeight="1" outlineLevel="1">
      <c r="A416" s="485">
        <v>138</v>
      </c>
      <c r="B416" s="453">
        <f t="shared" si="21"/>
        <v>138</v>
      </c>
      <c r="C416" s="486" t="str">
        <f t="shared" si="22"/>
        <v>IVF138</v>
      </c>
      <c r="D416" s="434" t="s">
        <v>121</v>
      </c>
      <c r="E416" s="485">
        <v>1</v>
      </c>
      <c r="F416" s="487" t="s">
        <v>7</v>
      </c>
      <c r="G416" s="439">
        <v>270000</v>
      </c>
      <c r="H416" s="488">
        <f>ROUND(E416*G416,0)</f>
        <v>270000</v>
      </c>
      <c r="I416" s="494">
        <f>E416</f>
        <v>1</v>
      </c>
      <c r="J416" s="485" t="str">
        <f>F416</f>
        <v>No</v>
      </c>
      <c r="K416" s="488">
        <f>G416</f>
        <v>270000</v>
      </c>
      <c r="L416" s="488">
        <f>ROUND(I416*K416,0)</f>
        <v>270000</v>
      </c>
      <c r="M416" s="490">
        <f>IF(L416&gt;H416,L416-H416,0)</f>
        <v>0</v>
      </c>
      <c r="N416" s="488">
        <f>IF(H416&gt;L416,H416-L416,0)</f>
        <v>0</v>
      </c>
      <c r="O416" s="78" t="s">
        <v>555</v>
      </c>
      <c r="P416" s="465" t="s">
        <v>221</v>
      </c>
      <c r="R416" s="467"/>
      <c r="S416" s="467"/>
      <c r="T416" s="497"/>
      <c r="U416" s="467"/>
      <c r="V416" s="467"/>
      <c r="W416" s="467"/>
      <c r="X416" s="467"/>
      <c r="Y416" s="467"/>
      <c r="Z416" s="467"/>
      <c r="AA416" s="467"/>
      <c r="AB416" s="467"/>
      <c r="AC416" s="467"/>
      <c r="AD416" s="467"/>
      <c r="AE416" s="467"/>
      <c r="AF416" s="467"/>
    </row>
    <row r="417" spans="1:32" s="495" customFormat="1" ht="32.450000000000003" customHeight="1" outlineLevel="1">
      <c r="A417" s="485"/>
      <c r="B417" s="453"/>
      <c r="C417" s="486"/>
      <c r="D417" s="479" t="s">
        <v>635</v>
      </c>
      <c r="E417" s="485"/>
      <c r="F417" s="487"/>
      <c r="G417" s="439"/>
      <c r="H417" s="488"/>
      <c r="I417" s="494"/>
      <c r="J417" s="485"/>
      <c r="K417" s="488"/>
      <c r="L417" s="488"/>
      <c r="M417" s="490"/>
      <c r="N417" s="488"/>
      <c r="O417" s="78"/>
      <c r="P417" s="465" t="s">
        <v>221</v>
      </c>
      <c r="R417" s="467"/>
      <c r="S417" s="467"/>
      <c r="T417" s="497"/>
      <c r="U417" s="467"/>
      <c r="V417" s="467"/>
      <c r="W417" s="467"/>
      <c r="X417" s="467"/>
      <c r="Y417" s="467"/>
      <c r="Z417" s="467"/>
      <c r="AA417" s="467"/>
      <c r="AB417" s="467"/>
      <c r="AC417" s="467"/>
      <c r="AD417" s="467"/>
      <c r="AE417" s="467"/>
      <c r="AF417" s="467"/>
    </row>
    <row r="418" spans="1:32" s="495" customFormat="1" ht="32.450000000000003" customHeight="1" outlineLevel="1">
      <c r="A418" s="440"/>
      <c r="B418" s="453" t="str">
        <f t="shared" si="21"/>
        <v/>
      </c>
      <c r="C418" s="486"/>
      <c r="D418" s="434"/>
      <c r="E418" s="440"/>
      <c r="F418" s="440"/>
      <c r="G418" s="490"/>
      <c r="H418" s="490"/>
      <c r="I418" s="494"/>
      <c r="J418" s="440"/>
      <c r="K418" s="490"/>
      <c r="L418" s="490"/>
      <c r="M418" s="490"/>
      <c r="N418" s="490"/>
      <c r="O418" s="78"/>
      <c r="P418" s="465" t="s">
        <v>221</v>
      </c>
      <c r="R418" s="467"/>
      <c r="S418" s="467"/>
      <c r="T418" s="497"/>
      <c r="U418" s="467"/>
      <c r="V418" s="467"/>
      <c r="W418" s="467"/>
      <c r="X418" s="467"/>
      <c r="Y418" s="467"/>
      <c r="Z418" s="467"/>
      <c r="AA418" s="467"/>
      <c r="AB418" s="467"/>
      <c r="AC418" s="467"/>
      <c r="AD418" s="467"/>
      <c r="AE418" s="467"/>
      <c r="AF418" s="467"/>
    </row>
    <row r="419" spans="1:32" s="495" customFormat="1" ht="32.450000000000003" customHeight="1" outlineLevel="1">
      <c r="A419" s="485">
        <v>139</v>
      </c>
      <c r="B419" s="453">
        <f t="shared" si="21"/>
        <v>139</v>
      </c>
      <c r="C419" s="486" t="str">
        <f t="shared" si="22"/>
        <v>IVF139</v>
      </c>
      <c r="D419" s="434" t="s">
        <v>122</v>
      </c>
      <c r="E419" s="485">
        <v>3</v>
      </c>
      <c r="F419" s="487" t="s">
        <v>7</v>
      </c>
      <c r="G419" s="439">
        <v>1540</v>
      </c>
      <c r="H419" s="488">
        <f>ROUND(E419*G419,0)</f>
        <v>4620</v>
      </c>
      <c r="I419" s="494">
        <f>E419</f>
        <v>3</v>
      </c>
      <c r="J419" s="485" t="str">
        <f>F419</f>
        <v>No</v>
      </c>
      <c r="K419" s="488">
        <f>G419</f>
        <v>1540</v>
      </c>
      <c r="L419" s="488">
        <f>ROUND(I419*K419,0)</f>
        <v>4620</v>
      </c>
      <c r="M419" s="490">
        <f>IF(L419&gt;H419,L419-H419,0)</f>
        <v>0</v>
      </c>
      <c r="N419" s="488">
        <f>IF(H419&gt;L419,H419-L419,0)</f>
        <v>0</v>
      </c>
      <c r="O419" s="78" t="s">
        <v>555</v>
      </c>
      <c r="P419" s="465" t="s">
        <v>221</v>
      </c>
      <c r="R419" s="467"/>
      <c r="S419" s="467"/>
      <c r="T419" s="497"/>
      <c r="U419" s="467"/>
      <c r="V419" s="467"/>
      <c r="W419" s="467"/>
      <c r="X419" s="467"/>
      <c r="Y419" s="467"/>
      <c r="Z419" s="467"/>
      <c r="AA419" s="467"/>
      <c r="AB419" s="467"/>
      <c r="AC419" s="467"/>
      <c r="AD419" s="467"/>
      <c r="AE419" s="467"/>
      <c r="AF419" s="467"/>
    </row>
    <row r="420" spans="1:32" s="495" customFormat="1" ht="32.450000000000003" customHeight="1" outlineLevel="1">
      <c r="A420" s="440"/>
      <c r="B420" s="453" t="str">
        <f t="shared" si="21"/>
        <v/>
      </c>
      <c r="C420" s="486"/>
      <c r="D420" s="479" t="s">
        <v>636</v>
      </c>
      <c r="E420" s="440"/>
      <c r="F420" s="440"/>
      <c r="G420" s="490"/>
      <c r="H420" s="490"/>
      <c r="I420" s="494"/>
      <c r="J420" s="440"/>
      <c r="K420" s="503"/>
      <c r="L420" s="503"/>
      <c r="M420" s="503"/>
      <c r="N420" s="503"/>
      <c r="O420" s="78"/>
      <c r="P420" s="465" t="s">
        <v>221</v>
      </c>
      <c r="R420" s="467"/>
      <c r="S420" s="467"/>
      <c r="T420" s="497"/>
      <c r="U420" s="467"/>
      <c r="V420" s="467"/>
      <c r="W420" s="467"/>
      <c r="X420" s="467"/>
      <c r="Y420" s="467"/>
      <c r="Z420" s="467"/>
      <c r="AA420" s="467"/>
      <c r="AB420" s="467"/>
      <c r="AC420" s="467"/>
      <c r="AD420" s="467"/>
      <c r="AE420" s="467"/>
      <c r="AF420" s="467"/>
    </row>
    <row r="421" spans="1:32" s="495" customFormat="1" ht="32.450000000000003" customHeight="1" outlineLevel="1">
      <c r="A421" s="440"/>
      <c r="B421" s="453"/>
      <c r="C421" s="486"/>
      <c r="D421" s="479"/>
      <c r="E421" s="440"/>
      <c r="F421" s="440"/>
      <c r="G421" s="490"/>
      <c r="H421" s="490"/>
      <c r="I421" s="494"/>
      <c r="J421" s="440"/>
      <c r="K421" s="503"/>
      <c r="L421" s="503"/>
      <c r="M421" s="503"/>
      <c r="N421" s="503"/>
      <c r="O421" s="78"/>
      <c r="P421" s="465" t="s">
        <v>221</v>
      </c>
      <c r="R421" s="467"/>
      <c r="S421" s="467"/>
      <c r="T421" s="497"/>
      <c r="U421" s="467"/>
      <c r="V421" s="467"/>
      <c r="W421" s="467"/>
      <c r="X421" s="467"/>
      <c r="Y421" s="467"/>
      <c r="Z421" s="467"/>
      <c r="AA421" s="467"/>
      <c r="AB421" s="467"/>
      <c r="AC421" s="467"/>
      <c r="AD421" s="467"/>
      <c r="AE421" s="467"/>
      <c r="AF421" s="467"/>
    </row>
    <row r="422" spans="1:32" s="495" customFormat="1" ht="32.450000000000003" customHeight="1" collapsed="1">
      <c r="A422" s="440"/>
      <c r="B422" s="453" t="str">
        <f t="shared" si="21"/>
        <v/>
      </c>
      <c r="C422" s="486"/>
      <c r="D422" s="434"/>
      <c r="E422" s="440"/>
      <c r="F422" s="440"/>
      <c r="G422" s="490"/>
      <c r="H422" s="490"/>
      <c r="I422" s="494"/>
      <c r="J422" s="440"/>
      <c r="K422" s="508" t="s">
        <v>215</v>
      </c>
      <c r="L422" s="509">
        <f>SUM(L282:L420)</f>
        <v>4027908</v>
      </c>
      <c r="M422" s="509">
        <f>SUM(M282:M420)</f>
        <v>878126</v>
      </c>
      <c r="N422" s="509">
        <f>SUM(N282:N420)</f>
        <v>582226</v>
      </c>
      <c r="O422" s="78"/>
      <c r="R422" s="467"/>
      <c r="S422" s="467"/>
      <c r="T422" s="497"/>
      <c r="U422" s="467"/>
      <c r="V422" s="467"/>
      <c r="W422" s="467"/>
      <c r="X422" s="467"/>
      <c r="Y422" s="467"/>
      <c r="Z422" s="467"/>
      <c r="AA422" s="467"/>
      <c r="AB422" s="467"/>
      <c r="AC422" s="467"/>
      <c r="AD422" s="467"/>
      <c r="AE422" s="467"/>
      <c r="AF422" s="467"/>
    </row>
    <row r="423" spans="1:32" s="495" customFormat="1" ht="32.450000000000003" customHeight="1">
      <c r="A423" s="440"/>
      <c r="B423" s="453" t="str">
        <f t="shared" si="21"/>
        <v/>
      </c>
      <c r="C423" s="486"/>
      <c r="D423" s="482" t="s">
        <v>208</v>
      </c>
      <c r="E423" s="440"/>
      <c r="F423" s="440"/>
      <c r="G423" s="490"/>
      <c r="H423" s="490"/>
      <c r="I423" s="494"/>
      <c r="J423" s="440"/>
      <c r="K423" s="503"/>
      <c r="L423" s="503"/>
      <c r="M423" s="503"/>
      <c r="N423" s="503"/>
      <c r="O423" s="78"/>
      <c r="R423" s="467"/>
      <c r="S423" s="467"/>
      <c r="T423" s="497"/>
      <c r="U423" s="467"/>
      <c r="V423" s="467"/>
      <c r="W423" s="467"/>
      <c r="X423" s="467"/>
      <c r="Y423" s="467"/>
      <c r="Z423" s="467"/>
      <c r="AA423" s="467"/>
      <c r="AB423" s="467"/>
      <c r="AC423" s="467"/>
      <c r="AD423" s="467"/>
      <c r="AE423" s="467"/>
      <c r="AF423" s="467"/>
    </row>
    <row r="424" spans="1:32" s="495" customFormat="1" ht="32.450000000000003" customHeight="1" outlineLevel="1">
      <c r="A424" s="485">
        <v>140</v>
      </c>
      <c r="B424" s="453">
        <f t="shared" si="21"/>
        <v>140</v>
      </c>
      <c r="C424" s="486" t="str">
        <f t="shared" si="22"/>
        <v>IVF140</v>
      </c>
      <c r="D424" s="434" t="s">
        <v>123</v>
      </c>
      <c r="E424" s="485">
        <v>1</v>
      </c>
      <c r="F424" s="487" t="s">
        <v>124</v>
      </c>
      <c r="G424" s="439">
        <v>383000</v>
      </c>
      <c r="H424" s="488">
        <f>ROUND(E424*G424,0)</f>
        <v>383000</v>
      </c>
      <c r="I424" s="494">
        <f>E424</f>
        <v>1</v>
      </c>
      <c r="J424" s="485" t="str">
        <f>F424</f>
        <v>Job</v>
      </c>
      <c r="K424" s="488">
        <f>G424</f>
        <v>383000</v>
      </c>
      <c r="L424" s="488">
        <f>ROUND(I424*K424,0)</f>
        <v>383000</v>
      </c>
      <c r="M424" s="490">
        <f>IF(L424&gt;H424,L424-H424,0)</f>
        <v>0</v>
      </c>
      <c r="N424" s="488">
        <f>IF(H424&gt;L424,H424-L424,0)</f>
        <v>0</v>
      </c>
      <c r="O424" s="78" t="s">
        <v>555</v>
      </c>
      <c r="P424" s="495" t="s">
        <v>224</v>
      </c>
      <c r="R424" s="467"/>
      <c r="S424" s="467"/>
      <c r="T424" s="497"/>
      <c r="U424" s="467"/>
      <c r="V424" s="467"/>
      <c r="W424" s="467"/>
      <c r="X424" s="467"/>
      <c r="Y424" s="467"/>
      <c r="Z424" s="467"/>
      <c r="AA424" s="467"/>
      <c r="AB424" s="467"/>
      <c r="AC424" s="467"/>
      <c r="AD424" s="467"/>
      <c r="AE424" s="467"/>
      <c r="AF424" s="467"/>
    </row>
    <row r="425" spans="1:32" s="495" customFormat="1" ht="32.450000000000003" customHeight="1" outlineLevel="1">
      <c r="A425" s="440"/>
      <c r="B425" s="453" t="str">
        <f t="shared" si="21"/>
        <v/>
      </c>
      <c r="C425" s="486"/>
      <c r="D425" s="479" t="s">
        <v>657</v>
      </c>
      <c r="E425" s="440"/>
      <c r="F425" s="440"/>
      <c r="G425" s="490"/>
      <c r="H425" s="490"/>
      <c r="I425" s="494"/>
      <c r="J425" s="440"/>
      <c r="K425" s="490"/>
      <c r="L425" s="490"/>
      <c r="M425" s="490"/>
      <c r="N425" s="490"/>
      <c r="O425" s="78"/>
      <c r="P425" s="495" t="s">
        <v>224</v>
      </c>
      <c r="R425" s="467"/>
      <c r="S425" s="467"/>
      <c r="T425" s="497"/>
      <c r="U425" s="467"/>
      <c r="V425" s="467"/>
      <c r="W425" s="467"/>
      <c r="X425" s="467"/>
      <c r="Y425" s="467"/>
      <c r="Z425" s="467"/>
      <c r="AA425" s="467"/>
      <c r="AB425" s="467"/>
      <c r="AC425" s="467"/>
      <c r="AD425" s="467"/>
      <c r="AE425" s="467"/>
      <c r="AF425" s="467"/>
    </row>
    <row r="426" spans="1:32" s="495" customFormat="1" ht="32.450000000000003" customHeight="1" outlineLevel="1">
      <c r="A426" s="440"/>
      <c r="B426" s="453"/>
      <c r="C426" s="486"/>
      <c r="D426" s="479"/>
      <c r="E426" s="440"/>
      <c r="F426" s="440"/>
      <c r="G426" s="490"/>
      <c r="H426" s="490"/>
      <c r="I426" s="494"/>
      <c r="J426" s="440"/>
      <c r="K426" s="490"/>
      <c r="L426" s="490"/>
      <c r="M426" s="490"/>
      <c r="N426" s="490"/>
      <c r="O426" s="78"/>
      <c r="P426" s="495" t="s">
        <v>224</v>
      </c>
      <c r="R426" s="467"/>
      <c r="S426" s="467"/>
      <c r="T426" s="497"/>
      <c r="U426" s="467"/>
      <c r="V426" s="467"/>
      <c r="W426" s="467"/>
      <c r="X426" s="467"/>
      <c r="Y426" s="467"/>
      <c r="Z426" s="467"/>
      <c r="AA426" s="467"/>
      <c r="AB426" s="467"/>
      <c r="AC426" s="467"/>
      <c r="AD426" s="467"/>
      <c r="AE426" s="467"/>
      <c r="AF426" s="467"/>
    </row>
    <row r="427" spans="1:32" s="495" customFormat="1" ht="32.450000000000003" customHeight="1" outlineLevel="1">
      <c r="A427" s="485">
        <v>141</v>
      </c>
      <c r="B427" s="453">
        <f t="shared" si="21"/>
        <v>141</v>
      </c>
      <c r="C427" s="486" t="str">
        <f t="shared" si="22"/>
        <v>IVF141</v>
      </c>
      <c r="D427" s="434" t="s">
        <v>125</v>
      </c>
      <c r="E427" s="485">
        <v>1</v>
      </c>
      <c r="F427" s="487" t="s">
        <v>124</v>
      </c>
      <c r="G427" s="439">
        <v>124000</v>
      </c>
      <c r="H427" s="488">
        <f>ROUND(E427*G427,0)</f>
        <v>124000</v>
      </c>
      <c r="I427" s="494">
        <f>E427</f>
        <v>1</v>
      </c>
      <c r="J427" s="485" t="str">
        <f>F427</f>
        <v>Job</v>
      </c>
      <c r="K427" s="488">
        <f>G427</f>
        <v>124000</v>
      </c>
      <c r="L427" s="488">
        <f>ROUND(I427*K427,0)</f>
        <v>124000</v>
      </c>
      <c r="M427" s="490">
        <f>IF(L427&gt;H427,L427-H427,0)</f>
        <v>0</v>
      </c>
      <c r="N427" s="488">
        <f>IF(H427&gt;L427,H427-L427,0)</f>
        <v>0</v>
      </c>
      <c r="O427" s="78" t="s">
        <v>555</v>
      </c>
      <c r="P427" s="495" t="s">
        <v>224</v>
      </c>
      <c r="R427" s="467"/>
      <c r="S427" s="467"/>
      <c r="T427" s="497"/>
      <c r="U427" s="467"/>
      <c r="V427" s="467"/>
      <c r="W427" s="467"/>
      <c r="X427" s="467"/>
      <c r="Y427" s="467"/>
      <c r="Z427" s="467"/>
      <c r="AA427" s="467"/>
      <c r="AB427" s="467"/>
      <c r="AC427" s="467"/>
      <c r="AD427" s="467"/>
      <c r="AE427" s="467"/>
      <c r="AF427" s="467"/>
    </row>
    <row r="428" spans="1:32" s="495" customFormat="1" ht="32.450000000000003" customHeight="1" outlineLevel="1">
      <c r="A428" s="440"/>
      <c r="B428" s="453" t="str">
        <f t="shared" si="21"/>
        <v/>
      </c>
      <c r="C428" s="486"/>
      <c r="D428" s="479" t="s">
        <v>657</v>
      </c>
      <c r="E428" s="440"/>
      <c r="F428" s="440"/>
      <c r="G428" s="490"/>
      <c r="H428" s="490"/>
      <c r="I428" s="494"/>
      <c r="J428" s="440"/>
      <c r="K428" s="490"/>
      <c r="L428" s="490"/>
      <c r="M428" s="490"/>
      <c r="N428" s="490"/>
      <c r="O428" s="78"/>
      <c r="P428" s="495" t="s">
        <v>224</v>
      </c>
      <c r="R428" s="467"/>
      <c r="S428" s="467"/>
      <c r="T428" s="497"/>
      <c r="U428" s="467"/>
      <c r="V428" s="467"/>
      <c r="W428" s="467"/>
      <c r="X428" s="467"/>
      <c r="Y428" s="467"/>
      <c r="Z428" s="467"/>
      <c r="AA428" s="467"/>
      <c r="AB428" s="467"/>
      <c r="AC428" s="467"/>
      <c r="AD428" s="467"/>
      <c r="AE428" s="467"/>
      <c r="AF428" s="467"/>
    </row>
    <row r="429" spans="1:32" s="495" customFormat="1" ht="32.450000000000003" customHeight="1" outlineLevel="1">
      <c r="A429" s="440"/>
      <c r="B429" s="453"/>
      <c r="C429" s="486"/>
      <c r="D429" s="479"/>
      <c r="E429" s="440"/>
      <c r="F429" s="440"/>
      <c r="G429" s="490"/>
      <c r="H429" s="490"/>
      <c r="I429" s="494"/>
      <c r="J429" s="440"/>
      <c r="K429" s="490"/>
      <c r="L429" s="490"/>
      <c r="M429" s="490"/>
      <c r="N429" s="490"/>
      <c r="O429" s="78"/>
      <c r="P429" s="495" t="s">
        <v>224</v>
      </c>
      <c r="R429" s="467"/>
      <c r="S429" s="467"/>
      <c r="T429" s="497"/>
      <c r="U429" s="467"/>
      <c r="V429" s="467"/>
      <c r="W429" s="467"/>
      <c r="X429" s="467"/>
      <c r="Y429" s="467"/>
      <c r="Z429" s="467"/>
      <c r="AA429" s="467"/>
      <c r="AB429" s="467"/>
      <c r="AC429" s="467"/>
      <c r="AD429" s="467"/>
      <c r="AE429" s="467"/>
      <c r="AF429" s="467"/>
    </row>
    <row r="430" spans="1:32" s="495" customFormat="1" ht="32.450000000000003" customHeight="1" outlineLevel="1">
      <c r="A430" s="485">
        <v>143</v>
      </c>
      <c r="B430" s="453">
        <f t="shared" si="21"/>
        <v>143</v>
      </c>
      <c r="C430" s="486" t="str">
        <f t="shared" si="22"/>
        <v>IVF143</v>
      </c>
      <c r="D430" s="434" t="s">
        <v>127</v>
      </c>
      <c r="E430" s="485">
        <v>1</v>
      </c>
      <c r="F430" s="487" t="s">
        <v>124</v>
      </c>
      <c r="G430" s="439">
        <v>182000</v>
      </c>
      <c r="H430" s="488">
        <f>ROUND(E430*G430,0)</f>
        <v>182000</v>
      </c>
      <c r="I430" s="494">
        <f>E430</f>
        <v>1</v>
      </c>
      <c r="J430" s="485" t="str">
        <f>F430</f>
        <v>Job</v>
      </c>
      <c r="K430" s="488">
        <f>G430</f>
        <v>182000</v>
      </c>
      <c r="L430" s="488">
        <f>ROUND(I430*K430,0)</f>
        <v>182000</v>
      </c>
      <c r="M430" s="490">
        <f>IF(L430&gt;H430,L430-H430,0)</f>
        <v>0</v>
      </c>
      <c r="N430" s="488">
        <f>IF(H430&gt;L430,H430-L430,0)</f>
        <v>0</v>
      </c>
      <c r="O430" s="78" t="s">
        <v>555</v>
      </c>
      <c r="P430" s="495" t="s">
        <v>224</v>
      </c>
      <c r="R430" s="467"/>
      <c r="S430" s="467"/>
      <c r="T430" s="497"/>
      <c r="U430" s="467"/>
      <c r="V430" s="467"/>
      <c r="W430" s="467"/>
      <c r="X430" s="467"/>
      <c r="Y430" s="467"/>
      <c r="Z430" s="467"/>
      <c r="AA430" s="467"/>
      <c r="AB430" s="467"/>
      <c r="AC430" s="467"/>
      <c r="AD430" s="467"/>
      <c r="AE430" s="467"/>
      <c r="AF430" s="467"/>
    </row>
    <row r="431" spans="1:32" s="495" customFormat="1" ht="32.450000000000003" customHeight="1" outlineLevel="1">
      <c r="A431" s="440"/>
      <c r="B431" s="453" t="str">
        <f t="shared" si="21"/>
        <v/>
      </c>
      <c r="C431" s="486"/>
      <c r="D431" s="479" t="s">
        <v>657</v>
      </c>
      <c r="E431" s="440"/>
      <c r="F431" s="440"/>
      <c r="G431" s="490"/>
      <c r="H431" s="490"/>
      <c r="I431" s="494"/>
      <c r="J431" s="440"/>
      <c r="K431" s="490"/>
      <c r="L431" s="490"/>
      <c r="M431" s="490"/>
      <c r="N431" s="490"/>
      <c r="O431" s="78"/>
      <c r="P431" s="495" t="s">
        <v>224</v>
      </c>
      <c r="R431" s="467"/>
      <c r="S431" s="467"/>
      <c r="T431" s="497"/>
      <c r="U431" s="467"/>
      <c r="V431" s="467"/>
      <c r="W431" s="467"/>
      <c r="X431" s="467"/>
      <c r="Y431" s="467"/>
      <c r="Z431" s="467"/>
      <c r="AA431" s="467"/>
      <c r="AB431" s="467"/>
      <c r="AC431" s="467"/>
      <c r="AD431" s="467"/>
      <c r="AE431" s="467"/>
      <c r="AF431" s="467"/>
    </row>
    <row r="432" spans="1:32" s="495" customFormat="1" ht="32.450000000000003" customHeight="1" outlineLevel="1">
      <c r="A432" s="440"/>
      <c r="B432" s="453"/>
      <c r="C432" s="486"/>
      <c r="D432" s="479"/>
      <c r="E432" s="440"/>
      <c r="F432" s="440"/>
      <c r="G432" s="490"/>
      <c r="H432" s="490"/>
      <c r="I432" s="494"/>
      <c r="J432" s="440"/>
      <c r="K432" s="490"/>
      <c r="L432" s="490"/>
      <c r="M432" s="490"/>
      <c r="N432" s="490"/>
      <c r="O432" s="78"/>
      <c r="P432" s="495" t="s">
        <v>224</v>
      </c>
      <c r="R432" s="467"/>
      <c r="S432" s="467"/>
      <c r="T432" s="497"/>
      <c r="U432" s="467"/>
      <c r="V432" s="467"/>
      <c r="W432" s="467"/>
      <c r="X432" s="467"/>
      <c r="Y432" s="467"/>
      <c r="Z432" s="467"/>
      <c r="AA432" s="467"/>
      <c r="AB432" s="467"/>
      <c r="AC432" s="467"/>
      <c r="AD432" s="467"/>
      <c r="AE432" s="467"/>
      <c r="AF432" s="467"/>
    </row>
    <row r="433" spans="1:32" s="495" customFormat="1" ht="32.450000000000003" customHeight="1" outlineLevel="1">
      <c r="A433" s="485">
        <v>144</v>
      </c>
      <c r="B433" s="453">
        <f t="shared" si="21"/>
        <v>144</v>
      </c>
      <c r="C433" s="486" t="str">
        <f t="shared" si="22"/>
        <v>IVF144</v>
      </c>
      <c r="D433" s="434" t="s">
        <v>128</v>
      </c>
      <c r="E433" s="485">
        <v>1</v>
      </c>
      <c r="F433" s="487" t="s">
        <v>124</v>
      </c>
      <c r="G433" s="439">
        <v>138000</v>
      </c>
      <c r="H433" s="488">
        <f>ROUND(E433*G433,0)</f>
        <v>138000</v>
      </c>
      <c r="I433" s="494">
        <f>E433</f>
        <v>1</v>
      </c>
      <c r="J433" s="485" t="str">
        <f>F433</f>
        <v>Job</v>
      </c>
      <c r="K433" s="488">
        <f>G433</f>
        <v>138000</v>
      </c>
      <c r="L433" s="488">
        <f>ROUND(I433*K433,0)</f>
        <v>138000</v>
      </c>
      <c r="M433" s="490">
        <f>IF(L433&gt;H433,L433-H433,0)</f>
        <v>0</v>
      </c>
      <c r="N433" s="488">
        <f>IF(H433&gt;L433,H433-L433,0)</f>
        <v>0</v>
      </c>
      <c r="O433" s="78" t="s">
        <v>555</v>
      </c>
      <c r="P433" s="495" t="s">
        <v>224</v>
      </c>
      <c r="R433" s="467"/>
      <c r="S433" s="467"/>
      <c r="T433" s="497"/>
      <c r="U433" s="467"/>
      <c r="V433" s="467"/>
      <c r="W433" s="467"/>
      <c r="X433" s="467"/>
      <c r="Y433" s="467"/>
      <c r="Z433" s="467"/>
      <c r="AA433" s="467"/>
      <c r="AB433" s="467"/>
      <c r="AC433" s="467"/>
      <c r="AD433" s="467"/>
      <c r="AE433" s="467"/>
      <c r="AF433" s="467"/>
    </row>
    <row r="434" spans="1:32" s="495" customFormat="1" ht="32.450000000000003" customHeight="1" outlineLevel="1">
      <c r="A434" s="485"/>
      <c r="B434" s="453" t="str">
        <f t="shared" si="21"/>
        <v/>
      </c>
      <c r="C434" s="486"/>
      <c r="D434" s="479" t="s">
        <v>657</v>
      </c>
      <c r="E434" s="485"/>
      <c r="F434" s="487"/>
      <c r="G434" s="439"/>
      <c r="H434" s="488"/>
      <c r="I434" s="494"/>
      <c r="J434" s="485"/>
      <c r="K434" s="502"/>
      <c r="L434" s="502"/>
      <c r="M434" s="503"/>
      <c r="N434" s="502"/>
      <c r="O434" s="78"/>
      <c r="P434" s="495" t="s">
        <v>224</v>
      </c>
      <c r="R434" s="467"/>
      <c r="S434" s="467"/>
      <c r="T434" s="497"/>
      <c r="U434" s="467"/>
      <c r="V434" s="467"/>
      <c r="W434" s="467"/>
      <c r="X434" s="467"/>
      <c r="Y434" s="467"/>
      <c r="Z434" s="467"/>
      <c r="AA434" s="467"/>
      <c r="AB434" s="467"/>
      <c r="AC434" s="467"/>
      <c r="AD434" s="467"/>
      <c r="AE434" s="467"/>
      <c r="AF434" s="467"/>
    </row>
    <row r="435" spans="1:32" s="495" customFormat="1" ht="32.450000000000003" customHeight="1" outlineLevel="1">
      <c r="A435" s="485"/>
      <c r="B435" s="453"/>
      <c r="C435" s="486"/>
      <c r="D435" s="479"/>
      <c r="E435" s="485"/>
      <c r="F435" s="487"/>
      <c r="G435" s="439"/>
      <c r="H435" s="488"/>
      <c r="I435" s="494"/>
      <c r="J435" s="485"/>
      <c r="K435" s="502"/>
      <c r="L435" s="502"/>
      <c r="M435" s="503"/>
      <c r="N435" s="502"/>
      <c r="O435" s="78"/>
      <c r="P435" s="495" t="s">
        <v>224</v>
      </c>
      <c r="R435" s="467"/>
      <c r="S435" s="467"/>
      <c r="T435" s="497"/>
      <c r="U435" s="467"/>
      <c r="V435" s="467"/>
      <c r="W435" s="467"/>
      <c r="X435" s="467"/>
      <c r="Y435" s="467"/>
      <c r="Z435" s="467"/>
      <c r="AA435" s="467"/>
      <c r="AB435" s="467"/>
      <c r="AC435" s="467"/>
      <c r="AD435" s="467"/>
      <c r="AE435" s="467"/>
      <c r="AF435" s="467"/>
    </row>
    <row r="436" spans="1:32" s="495" customFormat="1" ht="32.450000000000003" customHeight="1" collapsed="1">
      <c r="A436" s="485"/>
      <c r="B436" s="453" t="str">
        <f t="shared" si="21"/>
        <v/>
      </c>
      <c r="C436" s="486"/>
      <c r="D436" s="434"/>
      <c r="E436" s="485"/>
      <c r="F436" s="487"/>
      <c r="G436" s="439"/>
      <c r="H436" s="488"/>
      <c r="I436" s="494"/>
      <c r="J436" s="485"/>
      <c r="K436" s="512" t="s">
        <v>215</v>
      </c>
      <c r="L436" s="513">
        <f>SUM(L424:L434)</f>
        <v>827000</v>
      </c>
      <c r="M436" s="513">
        <f>SUM(M424:M434)</f>
        <v>0</v>
      </c>
      <c r="N436" s="513">
        <f>SUM(N424:N434)</f>
        <v>0</v>
      </c>
      <c r="O436" s="78"/>
      <c r="R436" s="467"/>
      <c r="S436" s="467"/>
      <c r="T436" s="497"/>
      <c r="U436" s="467"/>
      <c r="V436" s="467"/>
      <c r="W436" s="467"/>
      <c r="X436" s="467"/>
      <c r="Y436" s="467"/>
      <c r="Z436" s="467"/>
      <c r="AA436" s="467"/>
      <c r="AB436" s="467"/>
      <c r="AC436" s="467"/>
      <c r="AD436" s="467"/>
      <c r="AE436" s="467"/>
      <c r="AF436" s="467"/>
    </row>
    <row r="437" spans="1:32" s="495" customFormat="1" ht="32.450000000000003" customHeight="1">
      <c r="A437" s="440"/>
      <c r="B437" s="453" t="str">
        <f t="shared" si="21"/>
        <v/>
      </c>
      <c r="C437" s="486"/>
      <c r="D437" s="482" t="s">
        <v>209</v>
      </c>
      <c r="E437" s="440"/>
      <c r="F437" s="440"/>
      <c r="G437" s="490"/>
      <c r="H437" s="490"/>
      <c r="I437" s="494"/>
      <c r="J437" s="440"/>
      <c r="K437" s="503"/>
      <c r="L437" s="503"/>
      <c r="M437" s="503"/>
      <c r="N437" s="503"/>
      <c r="O437" s="78"/>
      <c r="R437" s="467"/>
      <c r="S437" s="467"/>
      <c r="T437" s="497"/>
      <c r="U437" s="467"/>
      <c r="V437" s="467"/>
      <c r="W437" s="467"/>
      <c r="X437" s="467"/>
      <c r="Y437" s="467"/>
      <c r="Z437" s="467"/>
      <c r="AA437" s="467"/>
      <c r="AB437" s="467"/>
      <c r="AC437" s="467"/>
      <c r="AD437" s="467"/>
      <c r="AE437" s="467"/>
      <c r="AF437" s="467"/>
    </row>
    <row r="438" spans="1:32" s="495" customFormat="1" ht="32.450000000000003" customHeight="1" outlineLevel="1">
      <c r="A438" s="485">
        <v>142</v>
      </c>
      <c r="B438" s="453">
        <f t="shared" si="21"/>
        <v>142</v>
      </c>
      <c r="C438" s="486" t="str">
        <f t="shared" si="22"/>
        <v>IVF142</v>
      </c>
      <c r="D438" s="434" t="s">
        <v>126</v>
      </c>
      <c r="E438" s="485">
        <v>1</v>
      </c>
      <c r="F438" s="487" t="s">
        <v>124</v>
      </c>
      <c r="G438" s="439">
        <v>510000</v>
      </c>
      <c r="H438" s="488">
        <f>ROUND(E438*G438,0)</f>
        <v>510000</v>
      </c>
      <c r="I438" s="494">
        <f>E438</f>
        <v>1</v>
      </c>
      <c r="J438" s="485" t="str">
        <f>F438</f>
        <v>Job</v>
      </c>
      <c r="K438" s="488">
        <f>G438</f>
        <v>510000</v>
      </c>
      <c r="L438" s="488">
        <f>ROUND(I438*K438,0)</f>
        <v>510000</v>
      </c>
      <c r="M438" s="490">
        <f>IF(L438&gt;H438,L438-H438,0)</f>
        <v>0</v>
      </c>
      <c r="N438" s="488">
        <f>IF(H438&gt;L438,H438-L438,0)</f>
        <v>0</v>
      </c>
      <c r="O438" s="78" t="s">
        <v>555</v>
      </c>
      <c r="P438" s="495" t="s">
        <v>225</v>
      </c>
      <c r="R438" s="467"/>
      <c r="S438" s="467"/>
      <c r="T438" s="497"/>
      <c r="U438" s="467"/>
      <c r="V438" s="467"/>
      <c r="W438" s="467"/>
      <c r="X438" s="467"/>
      <c r="Y438" s="467"/>
      <c r="Z438" s="467"/>
      <c r="AA438" s="467"/>
      <c r="AB438" s="467"/>
      <c r="AC438" s="467"/>
      <c r="AD438" s="467"/>
      <c r="AE438" s="467"/>
      <c r="AF438" s="467"/>
    </row>
    <row r="439" spans="1:32" s="495" customFormat="1" ht="32.450000000000003" customHeight="1" outlineLevel="1">
      <c r="A439" s="440"/>
      <c r="B439" s="453" t="str">
        <f t="shared" si="21"/>
        <v/>
      </c>
      <c r="C439" s="486"/>
      <c r="D439" s="479" t="s">
        <v>657</v>
      </c>
      <c r="E439" s="440"/>
      <c r="F439" s="440"/>
      <c r="G439" s="490"/>
      <c r="H439" s="490"/>
      <c r="I439" s="494"/>
      <c r="J439" s="440"/>
      <c r="K439" s="490"/>
      <c r="L439" s="490"/>
      <c r="M439" s="490"/>
      <c r="N439" s="490"/>
      <c r="O439" s="78"/>
      <c r="P439" s="495" t="s">
        <v>225</v>
      </c>
      <c r="R439" s="467"/>
      <c r="S439" s="467"/>
      <c r="T439" s="497"/>
      <c r="U439" s="467"/>
      <c r="V439" s="467"/>
      <c r="W439" s="467"/>
      <c r="X439" s="467"/>
      <c r="Y439" s="467"/>
      <c r="Z439" s="467"/>
      <c r="AA439" s="467"/>
      <c r="AB439" s="467"/>
      <c r="AC439" s="467"/>
      <c r="AD439" s="467"/>
      <c r="AE439" s="467"/>
      <c r="AF439" s="467"/>
    </row>
    <row r="440" spans="1:32" s="495" customFormat="1" ht="32.450000000000003" customHeight="1" outlineLevel="1">
      <c r="A440" s="440"/>
      <c r="B440" s="453"/>
      <c r="C440" s="486"/>
      <c r="D440" s="479"/>
      <c r="E440" s="440"/>
      <c r="F440" s="440"/>
      <c r="G440" s="490"/>
      <c r="H440" s="490"/>
      <c r="I440" s="494"/>
      <c r="J440" s="440"/>
      <c r="K440" s="490"/>
      <c r="L440" s="490"/>
      <c r="M440" s="490"/>
      <c r="N440" s="490"/>
      <c r="O440" s="78"/>
      <c r="P440" s="495" t="s">
        <v>225</v>
      </c>
      <c r="R440" s="467"/>
      <c r="S440" s="467"/>
      <c r="T440" s="497"/>
      <c r="U440" s="467"/>
      <c r="V440" s="467"/>
      <c r="W440" s="467"/>
      <c r="X440" s="467"/>
      <c r="Y440" s="467"/>
      <c r="Z440" s="467"/>
      <c r="AA440" s="467"/>
      <c r="AB440" s="467"/>
      <c r="AC440" s="467"/>
      <c r="AD440" s="467"/>
      <c r="AE440" s="467"/>
      <c r="AF440" s="467"/>
    </row>
    <row r="441" spans="1:32" s="495" customFormat="1" ht="32.450000000000003" customHeight="1" outlineLevel="1">
      <c r="A441" s="485">
        <v>145</v>
      </c>
      <c r="B441" s="453">
        <f t="shared" si="21"/>
        <v>145</v>
      </c>
      <c r="C441" s="486" t="str">
        <f t="shared" si="22"/>
        <v>IVF145</v>
      </c>
      <c r="D441" s="434" t="s">
        <v>129</v>
      </c>
      <c r="E441" s="485">
        <v>5</v>
      </c>
      <c r="F441" s="487" t="s">
        <v>7</v>
      </c>
      <c r="G441" s="439">
        <v>11225</v>
      </c>
      <c r="H441" s="488">
        <f>ROUND(E441*G441,0)</f>
        <v>56125</v>
      </c>
      <c r="I441" s="494">
        <f>E441</f>
        <v>5</v>
      </c>
      <c r="J441" s="485" t="str">
        <f>F441</f>
        <v>No</v>
      </c>
      <c r="K441" s="488">
        <f>G441</f>
        <v>11225</v>
      </c>
      <c r="L441" s="488">
        <f>ROUND(I441*K441,0)</f>
        <v>56125</v>
      </c>
      <c r="M441" s="490">
        <f>IF(L441&gt;H441,L441-H441,0)</f>
        <v>0</v>
      </c>
      <c r="N441" s="488">
        <f>IF(H441&gt;L441,H441-L441,0)</f>
        <v>0</v>
      </c>
      <c r="O441" s="78" t="s">
        <v>555</v>
      </c>
      <c r="P441" s="495" t="s">
        <v>225</v>
      </c>
      <c r="R441" s="467"/>
      <c r="S441" s="467"/>
      <c r="T441" s="497"/>
      <c r="U441" s="467"/>
      <c r="V441" s="467"/>
      <c r="W441" s="467"/>
      <c r="X441" s="467"/>
      <c r="Y441" s="467"/>
      <c r="Z441" s="467"/>
      <c r="AA441" s="467"/>
      <c r="AB441" s="467"/>
      <c r="AC441" s="467"/>
      <c r="AD441" s="467"/>
      <c r="AE441" s="467"/>
      <c r="AF441" s="467"/>
    </row>
    <row r="442" spans="1:32" s="495" customFormat="1" ht="32.450000000000003" customHeight="1" outlineLevel="1">
      <c r="A442" s="440"/>
      <c r="B442" s="453" t="str">
        <f t="shared" si="21"/>
        <v/>
      </c>
      <c r="C442" s="486"/>
      <c r="D442" s="479" t="s">
        <v>658</v>
      </c>
      <c r="E442" s="440"/>
      <c r="F442" s="440"/>
      <c r="G442" s="490"/>
      <c r="H442" s="490"/>
      <c r="I442" s="494"/>
      <c r="J442" s="440"/>
      <c r="K442" s="490"/>
      <c r="L442" s="490"/>
      <c r="M442" s="490"/>
      <c r="N442" s="490"/>
      <c r="O442" s="78"/>
      <c r="P442" s="495" t="s">
        <v>225</v>
      </c>
      <c r="R442" s="467"/>
      <c r="S442" s="467"/>
      <c r="T442" s="497"/>
      <c r="U442" s="467"/>
      <c r="V442" s="467"/>
      <c r="W442" s="467"/>
      <c r="X442" s="467"/>
      <c r="Y442" s="467"/>
      <c r="Z442" s="467"/>
      <c r="AA442" s="467"/>
      <c r="AB442" s="467"/>
      <c r="AC442" s="467"/>
      <c r="AD442" s="467"/>
      <c r="AE442" s="467"/>
      <c r="AF442" s="467"/>
    </row>
    <row r="443" spans="1:32" s="495" customFormat="1" ht="32.450000000000003" customHeight="1" outlineLevel="1">
      <c r="A443" s="440"/>
      <c r="B443" s="453"/>
      <c r="C443" s="486"/>
      <c r="D443" s="479"/>
      <c r="E443" s="440"/>
      <c r="F443" s="440"/>
      <c r="G443" s="490"/>
      <c r="H443" s="490"/>
      <c r="I443" s="494"/>
      <c r="J443" s="440"/>
      <c r="K443" s="490"/>
      <c r="L443" s="490"/>
      <c r="M443" s="490"/>
      <c r="N443" s="490"/>
      <c r="O443" s="78"/>
      <c r="P443" s="495" t="s">
        <v>225</v>
      </c>
      <c r="R443" s="467"/>
      <c r="S443" s="467"/>
      <c r="T443" s="497"/>
      <c r="U443" s="467"/>
      <c r="V443" s="467"/>
      <c r="W443" s="467"/>
      <c r="X443" s="467"/>
      <c r="Y443" s="467"/>
      <c r="Z443" s="467"/>
      <c r="AA443" s="467"/>
      <c r="AB443" s="467"/>
      <c r="AC443" s="467"/>
      <c r="AD443" s="467"/>
      <c r="AE443" s="467"/>
      <c r="AF443" s="467"/>
    </row>
    <row r="444" spans="1:32" s="495" customFormat="1" ht="32.450000000000003" customHeight="1" outlineLevel="1">
      <c r="A444" s="485">
        <v>146</v>
      </c>
      <c r="B444" s="453">
        <f t="shared" si="21"/>
        <v>146</v>
      </c>
      <c r="C444" s="486" t="str">
        <f t="shared" si="22"/>
        <v>IVF146</v>
      </c>
      <c r="D444" s="434" t="s">
        <v>130</v>
      </c>
      <c r="E444" s="485">
        <v>5</v>
      </c>
      <c r="F444" s="487" t="s">
        <v>7</v>
      </c>
      <c r="G444" s="439">
        <v>7686</v>
      </c>
      <c r="H444" s="488">
        <f>ROUND(E444*G444,0)</f>
        <v>38430</v>
      </c>
      <c r="I444" s="494">
        <f>E444</f>
        <v>5</v>
      </c>
      <c r="J444" s="485" t="str">
        <f>F444</f>
        <v>No</v>
      </c>
      <c r="K444" s="488">
        <f>G444</f>
        <v>7686</v>
      </c>
      <c r="L444" s="488">
        <f>ROUND(I444*K444,0)</f>
        <v>38430</v>
      </c>
      <c r="M444" s="490">
        <f>IF(L444&gt;H444,L444-H444,0)</f>
        <v>0</v>
      </c>
      <c r="N444" s="488">
        <f>IF(H444&gt;L444,H444-L444,0)</f>
        <v>0</v>
      </c>
      <c r="O444" s="78" t="s">
        <v>555</v>
      </c>
      <c r="P444" s="495" t="s">
        <v>225</v>
      </c>
      <c r="R444" s="467"/>
      <c r="S444" s="467"/>
      <c r="T444" s="497"/>
      <c r="U444" s="467"/>
      <c r="V444" s="467"/>
      <c r="W444" s="467"/>
      <c r="X444" s="467"/>
      <c r="Y444" s="467"/>
      <c r="Z444" s="467"/>
      <c r="AA444" s="467"/>
      <c r="AB444" s="467"/>
      <c r="AC444" s="467"/>
      <c r="AD444" s="467"/>
      <c r="AE444" s="467"/>
      <c r="AF444" s="467"/>
    </row>
    <row r="445" spans="1:32" s="495" customFormat="1" ht="32.450000000000003" customHeight="1" outlineLevel="1">
      <c r="A445" s="440"/>
      <c r="B445" s="453" t="str">
        <f t="shared" si="21"/>
        <v/>
      </c>
      <c r="C445" s="486"/>
      <c r="D445" s="479" t="s">
        <v>658</v>
      </c>
      <c r="E445" s="440"/>
      <c r="F445" s="440"/>
      <c r="G445" s="490"/>
      <c r="H445" s="490"/>
      <c r="I445" s="494"/>
      <c r="J445" s="440"/>
      <c r="K445" s="490"/>
      <c r="L445" s="490"/>
      <c r="M445" s="490"/>
      <c r="N445" s="490"/>
      <c r="O445" s="78"/>
      <c r="P445" s="495" t="s">
        <v>225</v>
      </c>
      <c r="R445" s="467"/>
      <c r="S445" s="467"/>
      <c r="T445" s="497"/>
      <c r="U445" s="467"/>
      <c r="V445" s="467"/>
      <c r="W445" s="467"/>
      <c r="X445" s="467"/>
      <c r="Y445" s="467"/>
      <c r="Z445" s="467"/>
      <c r="AA445" s="467"/>
      <c r="AB445" s="467"/>
      <c r="AC445" s="467"/>
      <c r="AD445" s="467"/>
      <c r="AE445" s="467"/>
      <c r="AF445" s="467"/>
    </row>
    <row r="446" spans="1:32" s="495" customFormat="1" ht="32.450000000000003" customHeight="1" outlineLevel="1">
      <c r="A446" s="440"/>
      <c r="B446" s="453"/>
      <c r="C446" s="486"/>
      <c r="D446" s="479"/>
      <c r="E446" s="440"/>
      <c r="F446" s="440"/>
      <c r="G446" s="490"/>
      <c r="H446" s="490"/>
      <c r="I446" s="494"/>
      <c r="J446" s="440"/>
      <c r="K446" s="490"/>
      <c r="L446" s="490"/>
      <c r="M446" s="490"/>
      <c r="N446" s="490"/>
      <c r="O446" s="78"/>
      <c r="P446" s="495" t="s">
        <v>225</v>
      </c>
      <c r="R446" s="467"/>
      <c r="S446" s="467"/>
      <c r="T446" s="497"/>
      <c r="U446" s="467"/>
      <c r="V446" s="467"/>
      <c r="W446" s="467"/>
      <c r="X446" s="467"/>
      <c r="Y446" s="467"/>
      <c r="Z446" s="467"/>
      <c r="AA446" s="467"/>
      <c r="AB446" s="467"/>
      <c r="AC446" s="467"/>
      <c r="AD446" s="467"/>
      <c r="AE446" s="467"/>
      <c r="AF446" s="467"/>
    </row>
    <row r="447" spans="1:32" s="495" customFormat="1" ht="32.450000000000003" customHeight="1" outlineLevel="1">
      <c r="A447" s="485">
        <v>147</v>
      </c>
      <c r="B447" s="453">
        <f t="shared" si="21"/>
        <v>147</v>
      </c>
      <c r="C447" s="486" t="str">
        <f t="shared" si="22"/>
        <v>IVF147</v>
      </c>
      <c r="D447" s="434" t="s">
        <v>131</v>
      </c>
      <c r="E447" s="485">
        <v>5</v>
      </c>
      <c r="F447" s="487" t="s">
        <v>7</v>
      </c>
      <c r="G447" s="439">
        <v>15065</v>
      </c>
      <c r="H447" s="488">
        <f>ROUND(E447*G447,0)</f>
        <v>75325</v>
      </c>
      <c r="I447" s="494">
        <f>E447</f>
        <v>5</v>
      </c>
      <c r="J447" s="485" t="str">
        <f>F447</f>
        <v>No</v>
      </c>
      <c r="K447" s="488">
        <f>G447</f>
        <v>15065</v>
      </c>
      <c r="L447" s="488">
        <f>ROUND(I447*K447,0)</f>
        <v>75325</v>
      </c>
      <c r="M447" s="490">
        <f>IF(L447&gt;H447,L447-H447,0)</f>
        <v>0</v>
      </c>
      <c r="N447" s="488">
        <f>IF(H447&gt;L447,H447-L447,0)</f>
        <v>0</v>
      </c>
      <c r="O447" s="78" t="s">
        <v>555</v>
      </c>
      <c r="P447" s="495" t="s">
        <v>225</v>
      </c>
      <c r="R447" s="467"/>
      <c r="S447" s="467"/>
      <c r="T447" s="497"/>
      <c r="U447" s="467"/>
      <c r="V447" s="467"/>
      <c r="W447" s="467"/>
      <c r="X447" s="467"/>
      <c r="Y447" s="467"/>
      <c r="Z447" s="467"/>
      <c r="AA447" s="467"/>
      <c r="AB447" s="467"/>
      <c r="AC447" s="467"/>
      <c r="AD447" s="467"/>
      <c r="AE447" s="467"/>
      <c r="AF447" s="467"/>
    </row>
    <row r="448" spans="1:32" s="495" customFormat="1" ht="32.450000000000003" customHeight="1" outlineLevel="1">
      <c r="A448" s="485"/>
      <c r="B448" s="453"/>
      <c r="C448" s="486"/>
      <c r="D448" s="479" t="s">
        <v>658</v>
      </c>
      <c r="E448" s="485"/>
      <c r="F448" s="487"/>
      <c r="G448" s="439"/>
      <c r="H448" s="488"/>
      <c r="I448" s="494"/>
      <c r="J448" s="485"/>
      <c r="K448" s="488"/>
      <c r="L448" s="488"/>
      <c r="M448" s="490"/>
      <c r="N448" s="488"/>
      <c r="O448" s="78"/>
      <c r="P448" s="495" t="s">
        <v>225</v>
      </c>
      <c r="R448" s="467"/>
      <c r="S448" s="467"/>
      <c r="T448" s="497"/>
      <c r="U448" s="467"/>
      <c r="V448" s="467"/>
      <c r="W448" s="467"/>
      <c r="X448" s="467"/>
      <c r="Y448" s="467"/>
      <c r="Z448" s="467"/>
      <c r="AA448" s="467"/>
      <c r="AB448" s="467"/>
      <c r="AC448" s="467"/>
      <c r="AD448" s="467"/>
      <c r="AE448" s="467"/>
      <c r="AF448" s="467"/>
    </row>
    <row r="449" spans="1:32" s="495" customFormat="1" ht="32.450000000000003" customHeight="1" outlineLevel="1">
      <c r="A449" s="440"/>
      <c r="B449" s="453" t="str">
        <f t="shared" si="21"/>
        <v/>
      </c>
      <c r="C449" s="486"/>
      <c r="D449" s="434"/>
      <c r="E449" s="440"/>
      <c r="F449" s="440"/>
      <c r="G449" s="490"/>
      <c r="H449" s="490"/>
      <c r="I449" s="494"/>
      <c r="J449" s="440"/>
      <c r="K449" s="490"/>
      <c r="L449" s="490"/>
      <c r="M449" s="490"/>
      <c r="N449" s="490"/>
      <c r="O449" s="78"/>
      <c r="P449" s="495" t="s">
        <v>225</v>
      </c>
      <c r="R449" s="467"/>
      <c r="S449" s="467"/>
      <c r="T449" s="497"/>
      <c r="U449" s="467"/>
      <c r="V449" s="467"/>
      <c r="W449" s="467"/>
      <c r="X449" s="467"/>
      <c r="Y449" s="467"/>
      <c r="Z449" s="467"/>
      <c r="AA449" s="467"/>
      <c r="AB449" s="467"/>
      <c r="AC449" s="467"/>
      <c r="AD449" s="467"/>
      <c r="AE449" s="467"/>
      <c r="AF449" s="467"/>
    </row>
    <row r="450" spans="1:32" s="495" customFormat="1" ht="32.450000000000003" customHeight="1" outlineLevel="1">
      <c r="A450" s="485">
        <v>148</v>
      </c>
      <c r="B450" s="453">
        <f t="shared" si="21"/>
        <v>148</v>
      </c>
      <c r="C450" s="486" t="str">
        <f t="shared" si="22"/>
        <v>IVF148</v>
      </c>
      <c r="D450" s="434" t="s">
        <v>132</v>
      </c>
      <c r="E450" s="485">
        <v>1</v>
      </c>
      <c r="F450" s="487" t="s">
        <v>124</v>
      </c>
      <c r="G450" s="439">
        <v>56000</v>
      </c>
      <c r="H450" s="488">
        <f>ROUND(E450*G450,0)</f>
        <v>56000</v>
      </c>
      <c r="I450" s="489">
        <v>1</v>
      </c>
      <c r="J450" s="485" t="str">
        <f>F450</f>
        <v>Job</v>
      </c>
      <c r="K450" s="488">
        <f>G450</f>
        <v>56000</v>
      </c>
      <c r="L450" s="488">
        <f>ROUND(I450*K450,0)</f>
        <v>56000</v>
      </c>
      <c r="M450" s="490">
        <f>IF(L450&gt;H450,L450-H450,0)</f>
        <v>0</v>
      </c>
      <c r="N450" s="488">
        <f>IF(H450&gt;L450,H450-L450,0)</f>
        <v>0</v>
      </c>
      <c r="O450" s="78" t="s">
        <v>555</v>
      </c>
      <c r="P450" s="495" t="s">
        <v>225</v>
      </c>
      <c r="R450" s="467"/>
      <c r="S450" s="467"/>
      <c r="T450" s="497"/>
      <c r="U450" s="467"/>
      <c r="V450" s="467"/>
      <c r="W450" s="467"/>
      <c r="X450" s="467"/>
      <c r="Y450" s="467"/>
      <c r="Z450" s="467"/>
      <c r="AA450" s="467"/>
      <c r="AB450" s="467"/>
      <c r="AC450" s="467"/>
      <c r="AD450" s="467"/>
      <c r="AE450" s="467"/>
      <c r="AF450" s="467"/>
    </row>
    <row r="451" spans="1:32" s="495" customFormat="1" ht="32.450000000000003" customHeight="1" outlineLevel="1">
      <c r="A451" s="440"/>
      <c r="B451" s="453" t="str">
        <f t="shared" si="21"/>
        <v/>
      </c>
      <c r="C451" s="486"/>
      <c r="D451" s="479" t="s">
        <v>658</v>
      </c>
      <c r="E451" s="440"/>
      <c r="F451" s="440"/>
      <c r="G451" s="490"/>
      <c r="H451" s="490"/>
      <c r="I451" s="494"/>
      <c r="J451" s="440"/>
      <c r="K451" s="503"/>
      <c r="L451" s="503"/>
      <c r="M451" s="503"/>
      <c r="N451" s="503"/>
      <c r="O451" s="78"/>
      <c r="P451" s="495" t="s">
        <v>225</v>
      </c>
      <c r="R451" s="467"/>
      <c r="S451" s="467"/>
      <c r="T451" s="497"/>
      <c r="U451" s="467"/>
      <c r="V451" s="467"/>
      <c r="W451" s="467"/>
      <c r="X451" s="467"/>
      <c r="Y451" s="467"/>
      <c r="Z451" s="467"/>
      <c r="AA451" s="467"/>
      <c r="AB451" s="467"/>
      <c r="AC451" s="467"/>
      <c r="AD451" s="467"/>
      <c r="AE451" s="467"/>
      <c r="AF451" s="467"/>
    </row>
    <row r="452" spans="1:32" s="495" customFormat="1" ht="32.450000000000003" customHeight="1" outlineLevel="1">
      <c r="A452" s="440"/>
      <c r="B452" s="453"/>
      <c r="C452" s="486"/>
      <c r="D452" s="479"/>
      <c r="E452" s="440"/>
      <c r="F452" s="440"/>
      <c r="G452" s="490"/>
      <c r="H452" s="490"/>
      <c r="I452" s="494"/>
      <c r="J452" s="440"/>
      <c r="K452" s="503"/>
      <c r="L452" s="503"/>
      <c r="M452" s="503"/>
      <c r="N452" s="503"/>
      <c r="O452" s="78"/>
      <c r="P452" s="495" t="s">
        <v>225</v>
      </c>
      <c r="R452" s="467"/>
      <c r="S452" s="467"/>
      <c r="T452" s="497"/>
      <c r="U452" s="467"/>
      <c r="V452" s="467"/>
      <c r="W452" s="467"/>
      <c r="X452" s="467"/>
      <c r="Y452" s="467"/>
      <c r="Z452" s="467"/>
      <c r="AA452" s="467"/>
      <c r="AB452" s="467"/>
      <c r="AC452" s="467"/>
      <c r="AD452" s="467"/>
      <c r="AE452" s="467"/>
      <c r="AF452" s="467"/>
    </row>
    <row r="453" spans="1:32" s="495" customFormat="1" ht="32.450000000000003" customHeight="1" collapsed="1">
      <c r="A453" s="440"/>
      <c r="B453" s="453" t="str">
        <f t="shared" si="21"/>
        <v/>
      </c>
      <c r="C453" s="486"/>
      <c r="D453" s="434"/>
      <c r="E453" s="440"/>
      <c r="F453" s="440"/>
      <c r="G453" s="490"/>
      <c r="H453" s="490"/>
      <c r="I453" s="494"/>
      <c r="J453" s="440"/>
      <c r="K453" s="508" t="s">
        <v>215</v>
      </c>
      <c r="L453" s="509">
        <f>SUM(L438:L451)</f>
        <v>735880</v>
      </c>
      <c r="M453" s="509">
        <f t="shared" ref="M453:N453" si="23">SUM(M438:M451)</f>
        <v>0</v>
      </c>
      <c r="N453" s="509">
        <f t="shared" si="23"/>
        <v>0</v>
      </c>
      <c r="O453" s="78"/>
      <c r="R453" s="467"/>
      <c r="S453" s="467"/>
      <c r="T453" s="497"/>
      <c r="U453" s="467"/>
      <c r="V453" s="467"/>
      <c r="W453" s="467"/>
      <c r="X453" s="467"/>
      <c r="Y453" s="467"/>
      <c r="Z453" s="467"/>
      <c r="AA453" s="467"/>
      <c r="AB453" s="467"/>
      <c r="AC453" s="467"/>
      <c r="AD453" s="467"/>
      <c r="AE453" s="467"/>
      <c r="AF453" s="467"/>
    </row>
    <row r="454" spans="1:32" s="495" customFormat="1" ht="32.450000000000003" customHeight="1">
      <c r="A454" s="440"/>
      <c r="B454" s="453" t="str">
        <f t="shared" si="21"/>
        <v/>
      </c>
      <c r="C454" s="486"/>
      <c r="D454" s="482" t="s">
        <v>210</v>
      </c>
      <c r="E454" s="440"/>
      <c r="F454" s="440"/>
      <c r="G454" s="490"/>
      <c r="H454" s="490"/>
      <c r="I454" s="494"/>
      <c r="J454" s="440"/>
      <c r="K454" s="503"/>
      <c r="L454" s="503"/>
      <c r="M454" s="503"/>
      <c r="N454" s="503"/>
      <c r="O454" s="78"/>
      <c r="R454" s="467"/>
      <c r="S454" s="467"/>
      <c r="T454" s="497"/>
      <c r="U454" s="467"/>
      <c r="V454" s="467"/>
      <c r="W454" s="467"/>
      <c r="X454" s="467"/>
      <c r="Y454" s="467"/>
      <c r="Z454" s="467"/>
      <c r="AA454" s="467"/>
      <c r="AB454" s="467"/>
      <c r="AC454" s="467"/>
      <c r="AD454" s="467"/>
      <c r="AE454" s="467"/>
      <c r="AF454" s="467"/>
    </row>
    <row r="455" spans="1:32" s="495" customFormat="1" ht="32.450000000000003" customHeight="1" outlineLevel="1">
      <c r="A455" s="485">
        <v>149</v>
      </c>
      <c r="B455" s="453">
        <f t="shared" si="21"/>
        <v>149</v>
      </c>
      <c r="C455" s="486" t="str">
        <f t="shared" si="22"/>
        <v>IVF149</v>
      </c>
      <c r="D455" s="434" t="s">
        <v>133</v>
      </c>
      <c r="E455" s="485">
        <v>1</v>
      </c>
      <c r="F455" s="487" t="s">
        <v>7</v>
      </c>
      <c r="G455" s="439">
        <v>48000</v>
      </c>
      <c r="H455" s="488">
        <f>ROUND(E455*G455,0)</f>
        <v>48000</v>
      </c>
      <c r="I455" s="489">
        <v>1</v>
      </c>
      <c r="J455" s="485" t="str">
        <f>F455</f>
        <v>No</v>
      </c>
      <c r="K455" s="488">
        <f>G455</f>
        <v>48000</v>
      </c>
      <c r="L455" s="488">
        <f>ROUND(I455*K455,0)</f>
        <v>48000</v>
      </c>
      <c r="M455" s="490">
        <f>IF(L455&gt;H455,L455-H455,0)</f>
        <v>0</v>
      </c>
      <c r="N455" s="488">
        <f>IF(H455&gt;L455,H455-L455,0)</f>
        <v>0</v>
      </c>
      <c r="O455" s="605" t="s">
        <v>841</v>
      </c>
      <c r="P455" s="495" t="s">
        <v>226</v>
      </c>
      <c r="R455" s="467"/>
      <c r="S455" s="467"/>
      <c r="T455" s="497"/>
      <c r="U455" s="467"/>
      <c r="V455" s="467"/>
      <c r="W455" s="467"/>
      <c r="X455" s="467"/>
      <c r="Y455" s="467"/>
      <c r="Z455" s="467"/>
      <c r="AA455" s="467"/>
      <c r="AB455" s="467"/>
      <c r="AC455" s="467"/>
      <c r="AD455" s="467"/>
      <c r="AE455" s="467"/>
      <c r="AF455" s="467"/>
    </row>
    <row r="456" spans="1:32" s="495" customFormat="1" ht="32.450000000000003" customHeight="1" outlineLevel="1">
      <c r="A456" s="440"/>
      <c r="B456" s="453" t="str">
        <f t="shared" si="21"/>
        <v/>
      </c>
      <c r="C456" s="486"/>
      <c r="D456" s="496" t="s">
        <v>184</v>
      </c>
      <c r="E456" s="440"/>
      <c r="F456" s="440"/>
      <c r="G456" s="490"/>
      <c r="H456" s="490"/>
      <c r="I456" s="494">
        <v>1</v>
      </c>
      <c r="J456" s="440" t="s">
        <v>7</v>
      </c>
      <c r="K456" s="439">
        <v>48000</v>
      </c>
      <c r="L456" s="488">
        <f>ROUND(I456*K456,0)</f>
        <v>48000</v>
      </c>
      <c r="M456" s="490">
        <f>IF(L456&gt;H456,L456-H456,0)</f>
        <v>48000</v>
      </c>
      <c r="N456" s="488">
        <f>IF(H456&gt;L456,H456-L456,0)</f>
        <v>0</v>
      </c>
      <c r="O456" s="605"/>
      <c r="P456" s="495" t="s">
        <v>226</v>
      </c>
      <c r="R456" s="467"/>
      <c r="S456" s="467"/>
      <c r="T456" s="497"/>
      <c r="U456" s="467"/>
      <c r="V456" s="467"/>
      <c r="W456" s="467"/>
      <c r="X456" s="467"/>
      <c r="Y456" s="467"/>
      <c r="Z456" s="467"/>
      <c r="AA456" s="467"/>
      <c r="AB456" s="467"/>
      <c r="AC456" s="467"/>
      <c r="AD456" s="467"/>
      <c r="AE456" s="467"/>
      <c r="AF456" s="467"/>
    </row>
    <row r="457" spans="1:32" s="495" customFormat="1" ht="32.450000000000003" customHeight="1" outlineLevel="1">
      <c r="A457" s="440"/>
      <c r="B457" s="453" t="str">
        <f t="shared" si="21"/>
        <v/>
      </c>
      <c r="C457" s="486"/>
      <c r="D457" s="479" t="s">
        <v>652</v>
      </c>
      <c r="E457" s="440"/>
      <c r="F457" s="440"/>
      <c r="G457" s="490"/>
      <c r="H457" s="490"/>
      <c r="I457" s="494"/>
      <c r="J457" s="440"/>
      <c r="K457" s="439"/>
      <c r="L457" s="488"/>
      <c r="M457" s="490"/>
      <c r="N457" s="488"/>
      <c r="O457" s="78"/>
      <c r="P457" s="495" t="s">
        <v>226</v>
      </c>
      <c r="R457" s="467"/>
      <c r="S457" s="467"/>
      <c r="T457" s="497"/>
      <c r="U457" s="467"/>
      <c r="V457" s="467"/>
      <c r="W457" s="467"/>
      <c r="X457" s="467"/>
      <c r="Y457" s="467"/>
      <c r="Z457" s="467"/>
      <c r="AA457" s="467"/>
      <c r="AB457" s="467"/>
      <c r="AC457" s="467"/>
      <c r="AD457" s="467"/>
      <c r="AE457" s="467"/>
      <c r="AF457" s="467"/>
    </row>
    <row r="458" spans="1:32" s="495" customFormat="1" ht="32.450000000000003" customHeight="1" outlineLevel="1">
      <c r="A458" s="440"/>
      <c r="B458" s="453"/>
      <c r="C458" s="486"/>
      <c r="D458" s="479"/>
      <c r="E458" s="440"/>
      <c r="F458" s="440"/>
      <c r="G458" s="490"/>
      <c r="H458" s="490"/>
      <c r="I458" s="494"/>
      <c r="J458" s="440"/>
      <c r="K458" s="439"/>
      <c r="L458" s="488"/>
      <c r="M458" s="490"/>
      <c r="N458" s="488"/>
      <c r="O458" s="78"/>
      <c r="P458" s="495" t="s">
        <v>226</v>
      </c>
      <c r="R458" s="467"/>
      <c r="S458" s="467"/>
      <c r="T458" s="497"/>
      <c r="U458" s="467"/>
      <c r="V458" s="467"/>
      <c r="W458" s="467"/>
      <c r="X458" s="467"/>
      <c r="Y458" s="467"/>
      <c r="Z458" s="467"/>
      <c r="AA458" s="467"/>
      <c r="AB458" s="467"/>
      <c r="AC458" s="467"/>
      <c r="AD458" s="467"/>
      <c r="AE458" s="467"/>
      <c r="AF458" s="467"/>
    </row>
    <row r="459" spans="1:32" s="495" customFormat="1" ht="32.450000000000003" customHeight="1" outlineLevel="1">
      <c r="A459" s="485">
        <v>150</v>
      </c>
      <c r="B459" s="453">
        <f t="shared" si="21"/>
        <v>150</v>
      </c>
      <c r="C459" s="486" t="str">
        <f t="shared" si="22"/>
        <v>IVF150</v>
      </c>
      <c r="D459" s="434" t="s">
        <v>752</v>
      </c>
      <c r="E459" s="485">
        <v>1</v>
      </c>
      <c r="F459" s="487" t="s">
        <v>7</v>
      </c>
      <c r="G459" s="439">
        <v>40000</v>
      </c>
      <c r="H459" s="488">
        <f>ROUND(E459*G459,0)</f>
        <v>40000</v>
      </c>
      <c r="I459" s="489">
        <v>0</v>
      </c>
      <c r="J459" s="485" t="str">
        <f>F459</f>
        <v>No</v>
      </c>
      <c r="K459" s="488">
        <f>G459</f>
        <v>40000</v>
      </c>
      <c r="L459" s="488">
        <f>ROUND(I459*K459,0)</f>
        <v>0</v>
      </c>
      <c r="M459" s="490">
        <f>IF(L459&gt;H459,L459-H459,0)</f>
        <v>0</v>
      </c>
      <c r="N459" s="488">
        <f>IF(H459&gt;L459,H459-L459,0)</f>
        <v>40000</v>
      </c>
      <c r="O459" s="78" t="s">
        <v>842</v>
      </c>
      <c r="P459" s="495" t="s">
        <v>226</v>
      </c>
      <c r="R459" s="467"/>
      <c r="S459" s="467"/>
      <c r="T459" s="497"/>
      <c r="U459" s="467"/>
      <c r="V459" s="467"/>
      <c r="W459" s="467"/>
      <c r="X459" s="467"/>
      <c r="Y459" s="467"/>
      <c r="Z459" s="467"/>
      <c r="AA459" s="467"/>
      <c r="AB459" s="467"/>
      <c r="AC459" s="467"/>
      <c r="AD459" s="467"/>
      <c r="AE459" s="467"/>
      <c r="AF459" s="467"/>
    </row>
    <row r="460" spans="1:32" s="495" customFormat="1" ht="32.450000000000003" customHeight="1" outlineLevel="1">
      <c r="A460" s="440"/>
      <c r="B460" s="453" t="str">
        <f t="shared" si="21"/>
        <v/>
      </c>
      <c r="C460" s="486"/>
      <c r="D460" s="434"/>
      <c r="E460" s="440"/>
      <c r="F460" s="440"/>
      <c r="G460" s="490"/>
      <c r="H460" s="490"/>
      <c r="I460" s="494"/>
      <c r="J460" s="440"/>
      <c r="K460" s="490"/>
      <c r="L460" s="490"/>
      <c r="M460" s="490"/>
      <c r="N460" s="490"/>
      <c r="O460" s="78"/>
      <c r="P460" s="495" t="s">
        <v>226</v>
      </c>
      <c r="R460" s="467"/>
      <c r="S460" s="467"/>
      <c r="T460" s="497"/>
      <c r="U460" s="467"/>
      <c r="V460" s="467"/>
      <c r="W460" s="467"/>
      <c r="X460" s="467"/>
      <c r="Y460" s="467"/>
      <c r="Z460" s="467"/>
      <c r="AA460" s="467"/>
      <c r="AB460" s="467"/>
      <c r="AC460" s="467"/>
      <c r="AD460" s="467"/>
      <c r="AE460" s="467"/>
      <c r="AF460" s="467"/>
    </row>
    <row r="461" spans="1:32" s="495" customFormat="1" ht="32.450000000000003" customHeight="1" outlineLevel="1">
      <c r="A461" s="485">
        <v>151</v>
      </c>
      <c r="B461" s="453">
        <f t="shared" si="21"/>
        <v>151</v>
      </c>
      <c r="C461" s="486" t="str">
        <f t="shared" si="22"/>
        <v>IVF151</v>
      </c>
      <c r="D461" s="434" t="s">
        <v>736</v>
      </c>
      <c r="E461" s="485">
        <v>1</v>
      </c>
      <c r="F461" s="487" t="s">
        <v>7</v>
      </c>
      <c r="G461" s="439">
        <v>590000</v>
      </c>
      <c r="H461" s="488">
        <f>ROUND(E461*G461,0)</f>
        <v>590000</v>
      </c>
      <c r="I461" s="489">
        <v>1</v>
      </c>
      <c r="J461" s="485" t="str">
        <f>F461</f>
        <v>No</v>
      </c>
      <c r="K461" s="488">
        <f>G461</f>
        <v>590000</v>
      </c>
      <c r="L461" s="488">
        <f>ROUND(I461*K461,0)</f>
        <v>590000</v>
      </c>
      <c r="M461" s="490">
        <f>IF(L461&gt;H461,L461-H461,0)</f>
        <v>0</v>
      </c>
      <c r="N461" s="488">
        <f>IF(H461&gt;L461,H461-L461,0)</f>
        <v>0</v>
      </c>
      <c r="O461" s="78" t="s">
        <v>555</v>
      </c>
      <c r="P461" s="495" t="s">
        <v>226</v>
      </c>
      <c r="R461" s="467"/>
      <c r="S461" s="467"/>
      <c r="T461" s="497"/>
      <c r="U461" s="467"/>
      <c r="V461" s="467"/>
      <c r="W461" s="467"/>
      <c r="X461" s="467"/>
      <c r="Y461" s="467"/>
      <c r="Z461" s="467"/>
      <c r="AA461" s="467"/>
      <c r="AB461" s="467"/>
      <c r="AC461" s="467"/>
      <c r="AD461" s="467"/>
      <c r="AE461" s="467"/>
      <c r="AF461" s="467"/>
    </row>
    <row r="462" spans="1:32" s="495" customFormat="1" ht="32.450000000000003" customHeight="1" outlineLevel="1">
      <c r="A462" s="440"/>
      <c r="B462" s="453" t="str">
        <f t="shared" si="21"/>
        <v/>
      </c>
      <c r="C462" s="486"/>
      <c r="D462" s="479" t="s">
        <v>656</v>
      </c>
      <c r="E462" s="440"/>
      <c r="F462" s="440"/>
      <c r="G462" s="490"/>
      <c r="H462" s="490"/>
      <c r="I462" s="494"/>
      <c r="J462" s="440"/>
      <c r="K462" s="490"/>
      <c r="L462" s="490"/>
      <c r="M462" s="490"/>
      <c r="N462" s="490"/>
      <c r="O462" s="78"/>
      <c r="P462" s="495" t="s">
        <v>226</v>
      </c>
      <c r="R462" s="467"/>
      <c r="S462" s="467"/>
      <c r="T462" s="497"/>
      <c r="U462" s="467"/>
      <c r="V462" s="467"/>
      <c r="W462" s="467"/>
      <c r="X462" s="467"/>
      <c r="Y462" s="467"/>
      <c r="Z462" s="467"/>
      <c r="AA462" s="467"/>
      <c r="AB462" s="467"/>
      <c r="AC462" s="467"/>
      <c r="AD462" s="467"/>
      <c r="AE462" s="467"/>
      <c r="AF462" s="467"/>
    </row>
    <row r="463" spans="1:32" s="495" customFormat="1" ht="32.450000000000003" customHeight="1" outlineLevel="1">
      <c r="A463" s="440"/>
      <c r="B463" s="453"/>
      <c r="C463" s="486"/>
      <c r="D463" s="479"/>
      <c r="E463" s="440"/>
      <c r="F463" s="440"/>
      <c r="G463" s="490"/>
      <c r="H463" s="490"/>
      <c r="I463" s="494"/>
      <c r="J463" s="440"/>
      <c r="K463" s="490"/>
      <c r="L463" s="490"/>
      <c r="M463" s="490"/>
      <c r="N463" s="490"/>
      <c r="O463" s="78"/>
      <c r="P463" s="495" t="s">
        <v>226</v>
      </c>
      <c r="R463" s="467"/>
      <c r="S463" s="467"/>
      <c r="T463" s="497"/>
      <c r="U463" s="467"/>
      <c r="V463" s="467"/>
      <c r="W463" s="467"/>
      <c r="X463" s="467"/>
      <c r="Y463" s="467"/>
      <c r="Z463" s="467"/>
      <c r="AA463" s="467"/>
      <c r="AB463" s="467"/>
      <c r="AC463" s="467"/>
      <c r="AD463" s="467"/>
      <c r="AE463" s="467"/>
      <c r="AF463" s="467"/>
    </row>
    <row r="464" spans="1:32" s="495" customFormat="1" ht="32.450000000000003" customHeight="1" outlineLevel="1">
      <c r="A464" s="485">
        <v>152</v>
      </c>
      <c r="B464" s="453">
        <f t="shared" si="21"/>
        <v>152</v>
      </c>
      <c r="C464" s="486" t="str">
        <f t="shared" si="22"/>
        <v>IVF152</v>
      </c>
      <c r="D464" s="434" t="s">
        <v>134</v>
      </c>
      <c r="E464" s="485">
        <v>6</v>
      </c>
      <c r="F464" s="487" t="s">
        <v>7</v>
      </c>
      <c r="G464" s="439">
        <v>42000</v>
      </c>
      <c r="H464" s="488">
        <f>ROUND(E464*G464,0)</f>
        <v>252000</v>
      </c>
      <c r="I464" s="489">
        <v>6</v>
      </c>
      <c r="J464" s="485" t="str">
        <f>F464</f>
        <v>No</v>
      </c>
      <c r="K464" s="488">
        <f>G464</f>
        <v>42000</v>
      </c>
      <c r="L464" s="488">
        <f>ROUND(I464*K464,0)</f>
        <v>252000</v>
      </c>
      <c r="M464" s="490">
        <f>IF(L464&gt;H464,L464-H464,0)</f>
        <v>0</v>
      </c>
      <c r="N464" s="488">
        <f>IF(H464&gt;L464,H464-L464,0)</f>
        <v>0</v>
      </c>
      <c r="O464" s="78" t="s">
        <v>555</v>
      </c>
      <c r="P464" s="495" t="s">
        <v>226</v>
      </c>
      <c r="R464" s="467"/>
      <c r="S464" s="467"/>
      <c r="T464" s="497"/>
      <c r="U464" s="467"/>
      <c r="V464" s="467"/>
      <c r="W464" s="467"/>
      <c r="X464" s="467"/>
      <c r="Y464" s="467"/>
      <c r="Z464" s="467"/>
      <c r="AA464" s="467"/>
      <c r="AB464" s="467"/>
      <c r="AC464" s="467"/>
      <c r="AD464" s="467"/>
      <c r="AE464" s="467"/>
      <c r="AF464" s="467"/>
    </row>
    <row r="465" spans="1:32" s="495" customFormat="1" ht="32.450000000000003" customHeight="1" outlineLevel="1">
      <c r="A465" s="440"/>
      <c r="B465" s="453" t="str">
        <f t="shared" si="21"/>
        <v/>
      </c>
      <c r="C465" s="486"/>
      <c r="D465" s="479" t="s">
        <v>657</v>
      </c>
      <c r="E465" s="440"/>
      <c r="F465" s="440"/>
      <c r="G465" s="490"/>
      <c r="H465" s="490"/>
      <c r="I465" s="494"/>
      <c r="J465" s="440"/>
      <c r="K465" s="490"/>
      <c r="L465" s="490"/>
      <c r="M465" s="490"/>
      <c r="N465" s="490"/>
      <c r="O465" s="78"/>
      <c r="P465" s="495" t="s">
        <v>226</v>
      </c>
      <c r="R465" s="467"/>
      <c r="S465" s="467"/>
      <c r="T465" s="497"/>
      <c r="U465" s="467"/>
      <c r="V465" s="467"/>
      <c r="W465" s="467"/>
      <c r="X465" s="467"/>
      <c r="Y465" s="467"/>
      <c r="Z465" s="467"/>
      <c r="AA465" s="467"/>
      <c r="AB465" s="467"/>
      <c r="AC465" s="467"/>
      <c r="AD465" s="467"/>
      <c r="AE465" s="467"/>
      <c r="AF465" s="467"/>
    </row>
    <row r="466" spans="1:32" s="495" customFormat="1" ht="32.450000000000003" customHeight="1" outlineLevel="1">
      <c r="A466" s="440"/>
      <c r="B466" s="453"/>
      <c r="C466" s="486"/>
      <c r="D466" s="479"/>
      <c r="E466" s="440"/>
      <c r="F466" s="440"/>
      <c r="G466" s="490"/>
      <c r="H466" s="490"/>
      <c r="I466" s="494"/>
      <c r="J466" s="440"/>
      <c r="K466" s="490"/>
      <c r="L466" s="490"/>
      <c r="M466" s="490"/>
      <c r="N466" s="490"/>
      <c r="O466" s="78"/>
      <c r="P466" s="495" t="s">
        <v>226</v>
      </c>
      <c r="R466" s="467"/>
      <c r="S466" s="467"/>
      <c r="T466" s="497"/>
      <c r="U466" s="467"/>
      <c r="V466" s="467"/>
      <c r="W466" s="467"/>
      <c r="X466" s="467"/>
      <c r="Y466" s="467"/>
      <c r="Z466" s="467"/>
      <c r="AA466" s="467"/>
      <c r="AB466" s="467"/>
      <c r="AC466" s="467"/>
      <c r="AD466" s="467"/>
      <c r="AE466" s="467"/>
      <c r="AF466" s="467"/>
    </row>
    <row r="467" spans="1:32" s="495" customFormat="1" ht="32.450000000000003" customHeight="1" outlineLevel="1">
      <c r="A467" s="485">
        <v>153</v>
      </c>
      <c r="B467" s="453">
        <f t="shared" si="21"/>
        <v>153</v>
      </c>
      <c r="C467" s="486" t="str">
        <f t="shared" si="22"/>
        <v>IVF153</v>
      </c>
      <c r="D467" s="434" t="s">
        <v>577</v>
      </c>
      <c r="E467" s="485">
        <v>1</v>
      </c>
      <c r="F467" s="487" t="s">
        <v>7</v>
      </c>
      <c r="G467" s="439">
        <v>182000</v>
      </c>
      <c r="H467" s="488">
        <f>ROUND(E467*G467,0)</f>
        <v>182000</v>
      </c>
      <c r="I467" s="489">
        <v>1</v>
      </c>
      <c r="J467" s="485" t="str">
        <f>F467</f>
        <v>No</v>
      </c>
      <c r="K467" s="488">
        <f>G467</f>
        <v>182000</v>
      </c>
      <c r="L467" s="488">
        <f>ROUND(I467*K467,0)</f>
        <v>182000</v>
      </c>
      <c r="M467" s="490">
        <f>IF(L467&gt;H467,L467-H467,0)</f>
        <v>0</v>
      </c>
      <c r="N467" s="488">
        <f>IF(H467&gt;L467,H467-L467,0)</f>
        <v>0</v>
      </c>
      <c r="O467" s="605" t="s">
        <v>720</v>
      </c>
      <c r="P467" s="495" t="s">
        <v>226</v>
      </c>
      <c r="R467" s="467"/>
      <c r="S467" s="467"/>
      <c r="T467" s="497"/>
      <c r="U467" s="467"/>
      <c r="V467" s="467"/>
      <c r="W467" s="467"/>
      <c r="X467" s="467"/>
      <c r="Y467" s="467"/>
      <c r="Z467" s="467"/>
      <c r="AA467" s="467"/>
      <c r="AB467" s="467"/>
      <c r="AC467" s="467"/>
      <c r="AD467" s="467"/>
      <c r="AE467" s="467"/>
      <c r="AF467" s="467"/>
    </row>
    <row r="468" spans="1:32" s="495" customFormat="1" ht="32.450000000000003" customHeight="1" outlineLevel="1">
      <c r="A468" s="440"/>
      <c r="B468" s="453" t="str">
        <f t="shared" si="21"/>
        <v/>
      </c>
      <c r="C468" s="486"/>
      <c r="D468" s="496" t="s">
        <v>184</v>
      </c>
      <c r="E468" s="440"/>
      <c r="F468" s="440"/>
      <c r="G468" s="490"/>
      <c r="H468" s="490"/>
      <c r="I468" s="494">
        <v>1</v>
      </c>
      <c r="J468" s="440" t="s">
        <v>7</v>
      </c>
      <c r="K468" s="439">
        <v>182000</v>
      </c>
      <c r="L468" s="488">
        <f>ROUND(I468*K468,0)</f>
        <v>182000</v>
      </c>
      <c r="M468" s="490">
        <f>IF(L468&gt;H468,L468-H468,0)</f>
        <v>182000</v>
      </c>
      <c r="N468" s="488">
        <f>IF(H468&gt;L468,H468-L468,0)</f>
        <v>0</v>
      </c>
      <c r="O468" s="605"/>
      <c r="P468" s="495" t="s">
        <v>226</v>
      </c>
      <c r="R468" s="467"/>
      <c r="S468" s="467"/>
      <c r="T468" s="497"/>
      <c r="U468" s="467"/>
      <c r="V468" s="467"/>
      <c r="W468" s="467"/>
      <c r="X468" s="467"/>
      <c r="Y468" s="467"/>
      <c r="Z468" s="467"/>
      <c r="AA468" s="467"/>
      <c r="AB468" s="467"/>
      <c r="AC468" s="467"/>
      <c r="AD468" s="467"/>
      <c r="AE468" s="467"/>
      <c r="AF468" s="467"/>
    </row>
    <row r="469" spans="1:32" s="495" customFormat="1" ht="32.450000000000003" customHeight="1" outlineLevel="1">
      <c r="A469" s="440"/>
      <c r="B469" s="453" t="str">
        <f t="shared" si="21"/>
        <v/>
      </c>
      <c r="C469" s="486"/>
      <c r="D469" s="496"/>
      <c r="E469" s="440"/>
      <c r="F469" s="440"/>
      <c r="G469" s="490"/>
      <c r="H469" s="490"/>
      <c r="I469" s="494"/>
      <c r="J469" s="440"/>
      <c r="K469" s="439"/>
      <c r="L469" s="488"/>
      <c r="M469" s="490"/>
      <c r="N469" s="488"/>
      <c r="O469" s="78"/>
      <c r="P469" s="495" t="s">
        <v>226</v>
      </c>
      <c r="R469" s="467"/>
      <c r="S469" s="467"/>
      <c r="T469" s="497"/>
      <c r="U469" s="467"/>
      <c r="V469" s="467"/>
      <c r="W469" s="467"/>
      <c r="X469" s="467"/>
      <c r="Y469" s="467"/>
      <c r="Z469" s="467"/>
      <c r="AA469" s="467"/>
      <c r="AB469" s="467"/>
      <c r="AC469" s="467"/>
      <c r="AD469" s="467"/>
      <c r="AE469" s="467"/>
      <c r="AF469" s="467"/>
    </row>
    <row r="470" spans="1:32" s="495" customFormat="1" ht="32.450000000000003" customHeight="1" outlineLevel="1">
      <c r="A470" s="485">
        <v>154</v>
      </c>
      <c r="B470" s="453">
        <f t="shared" si="21"/>
        <v>154</v>
      </c>
      <c r="C470" s="486" t="str">
        <f t="shared" si="22"/>
        <v>IVF154</v>
      </c>
      <c r="D470" s="434" t="s">
        <v>135</v>
      </c>
      <c r="E470" s="485">
        <v>1</v>
      </c>
      <c r="F470" s="487" t="s">
        <v>7</v>
      </c>
      <c r="G470" s="439">
        <v>205000</v>
      </c>
      <c r="H470" s="488">
        <f>ROUND(E470*G470,0)</f>
        <v>205000</v>
      </c>
      <c r="I470" s="489">
        <v>1</v>
      </c>
      <c r="J470" s="485" t="str">
        <f>F470</f>
        <v>No</v>
      </c>
      <c r="K470" s="488">
        <f>G470</f>
        <v>205000</v>
      </c>
      <c r="L470" s="488">
        <f>ROUND(I470*K470,0)</f>
        <v>205000</v>
      </c>
      <c r="M470" s="490">
        <f>IF(L470&gt;H470,L470-H470,0)</f>
        <v>0</v>
      </c>
      <c r="N470" s="488">
        <f>IF(H470&gt;L470,H470-L470,0)</f>
        <v>0</v>
      </c>
      <c r="O470" s="78" t="s">
        <v>555</v>
      </c>
      <c r="P470" s="495" t="s">
        <v>226</v>
      </c>
      <c r="R470" s="467"/>
      <c r="S470" s="467"/>
      <c r="T470" s="497"/>
      <c r="U470" s="467"/>
      <c r="V470" s="467"/>
      <c r="W470" s="467"/>
      <c r="X470" s="467"/>
      <c r="Y470" s="467"/>
      <c r="Z470" s="467"/>
      <c r="AA470" s="467"/>
      <c r="AB470" s="467"/>
      <c r="AC470" s="467"/>
      <c r="AD470" s="467"/>
      <c r="AE470" s="467"/>
      <c r="AF470" s="467"/>
    </row>
    <row r="471" spans="1:32" s="495" customFormat="1" ht="32.450000000000003" customHeight="1" outlineLevel="1">
      <c r="A471" s="440"/>
      <c r="B471" s="453" t="str">
        <f t="shared" ref="B471:B558" si="24">IF(ISBLANK(A471),"",A471)</f>
        <v/>
      </c>
      <c r="C471" s="486"/>
      <c r="D471" s="479" t="s">
        <v>657</v>
      </c>
      <c r="E471" s="440"/>
      <c r="F471" s="440"/>
      <c r="G471" s="490"/>
      <c r="H471" s="490"/>
      <c r="I471" s="494"/>
      <c r="J471" s="440"/>
      <c r="K471" s="490"/>
      <c r="L471" s="490"/>
      <c r="M471" s="490"/>
      <c r="N471" s="490"/>
      <c r="O471" s="78"/>
      <c r="P471" s="495" t="s">
        <v>226</v>
      </c>
      <c r="R471" s="467"/>
      <c r="S471" s="467"/>
      <c r="T471" s="497"/>
      <c r="U471" s="467"/>
      <c r="V471" s="467"/>
      <c r="W471" s="467"/>
      <c r="X471" s="467"/>
      <c r="Y471" s="467"/>
      <c r="Z471" s="467"/>
      <c r="AA471" s="467"/>
      <c r="AB471" s="467"/>
      <c r="AC471" s="467"/>
      <c r="AD471" s="467"/>
      <c r="AE471" s="467"/>
      <c r="AF471" s="467"/>
    </row>
    <row r="472" spans="1:32" s="495" customFormat="1" ht="32.450000000000003" customHeight="1" outlineLevel="1">
      <c r="A472" s="440"/>
      <c r="B472" s="453"/>
      <c r="C472" s="486"/>
      <c r="D472" s="479"/>
      <c r="E472" s="440"/>
      <c r="F472" s="440"/>
      <c r="G472" s="490"/>
      <c r="H472" s="490"/>
      <c r="I472" s="494"/>
      <c r="J472" s="440"/>
      <c r="K472" s="490"/>
      <c r="L472" s="490"/>
      <c r="M472" s="490"/>
      <c r="N472" s="490"/>
      <c r="O472" s="78"/>
      <c r="P472" s="495" t="s">
        <v>226</v>
      </c>
      <c r="R472" s="467"/>
      <c r="S472" s="467"/>
      <c r="T472" s="497"/>
      <c r="U472" s="467"/>
      <c r="V472" s="467"/>
      <c r="W472" s="467"/>
      <c r="X472" s="467"/>
      <c r="Y472" s="467"/>
      <c r="Z472" s="467"/>
      <c r="AA472" s="467"/>
      <c r="AB472" s="467"/>
      <c r="AC472" s="467"/>
      <c r="AD472" s="467"/>
      <c r="AE472" s="467"/>
      <c r="AF472" s="467"/>
    </row>
    <row r="473" spans="1:32" s="495" customFormat="1" ht="32.450000000000003" customHeight="1" outlineLevel="1">
      <c r="A473" s="485">
        <v>155</v>
      </c>
      <c r="B473" s="453">
        <f t="shared" si="24"/>
        <v>155</v>
      </c>
      <c r="C473" s="486" t="str">
        <f t="shared" ref="C473:C555" si="25">IF(ISBLANK(B473), "", IF(B473&lt;10, "IVF00" &amp; B473, IF(AND(B473&gt;=10, B473&lt;=99), "IVF0" &amp; B473, IF(B473&gt;99, "IVF" &amp; B473))))</f>
        <v>IVF155</v>
      </c>
      <c r="D473" s="434" t="s">
        <v>578</v>
      </c>
      <c r="E473" s="485">
        <v>20</v>
      </c>
      <c r="F473" s="487" t="s">
        <v>3</v>
      </c>
      <c r="G473" s="439">
        <v>1020</v>
      </c>
      <c r="H473" s="488">
        <f>ROUND(E473*G473,0)</f>
        <v>20400</v>
      </c>
      <c r="I473" s="489">
        <v>10</v>
      </c>
      <c r="J473" s="485" t="str">
        <f>F473</f>
        <v>Rmt</v>
      </c>
      <c r="K473" s="488">
        <f>G473</f>
        <v>1020</v>
      </c>
      <c r="L473" s="488">
        <f>ROUND(I473*K473,0)</f>
        <v>10200</v>
      </c>
      <c r="M473" s="490">
        <f>IF(L473&gt;H473,L473-H473,0)</f>
        <v>0</v>
      </c>
      <c r="N473" s="488">
        <f>IF(H473&gt;L473,H473-L473,0)</f>
        <v>10200</v>
      </c>
      <c r="O473" s="78" t="s">
        <v>607</v>
      </c>
      <c r="P473" s="495" t="s">
        <v>226</v>
      </c>
      <c r="R473" s="467"/>
      <c r="S473" s="467"/>
      <c r="T473" s="497"/>
      <c r="U473" s="467"/>
      <c r="V473" s="467"/>
      <c r="W473" s="467"/>
      <c r="X473" s="467"/>
      <c r="Y473" s="467"/>
      <c r="Z473" s="467"/>
      <c r="AA473" s="467"/>
      <c r="AB473" s="467"/>
      <c r="AC473" s="467"/>
      <c r="AD473" s="467"/>
      <c r="AE473" s="467"/>
      <c r="AF473" s="467"/>
    </row>
    <row r="474" spans="1:32" s="495" customFormat="1" ht="32.450000000000003" customHeight="1" outlineLevel="1">
      <c r="A474" s="440"/>
      <c r="B474" s="453" t="str">
        <f t="shared" si="24"/>
        <v/>
      </c>
      <c r="C474" s="486"/>
      <c r="D474" s="479" t="s">
        <v>668</v>
      </c>
      <c r="E474" s="440"/>
      <c r="F474" s="440"/>
      <c r="G474" s="490"/>
      <c r="H474" s="490"/>
      <c r="I474" s="494"/>
      <c r="J474" s="440"/>
      <c r="K474" s="490"/>
      <c r="L474" s="490"/>
      <c r="M474" s="490"/>
      <c r="N474" s="490"/>
      <c r="O474" s="78"/>
      <c r="P474" s="495" t="s">
        <v>226</v>
      </c>
      <c r="R474" s="467"/>
      <c r="S474" s="467"/>
      <c r="T474" s="497"/>
      <c r="U474" s="467"/>
      <c r="V474" s="467"/>
      <c r="W474" s="467"/>
      <c r="X474" s="467"/>
      <c r="Y474" s="467"/>
      <c r="Z474" s="467"/>
      <c r="AA474" s="467"/>
      <c r="AB474" s="467"/>
      <c r="AC474" s="467"/>
      <c r="AD474" s="467"/>
      <c r="AE474" s="467"/>
      <c r="AF474" s="467"/>
    </row>
    <row r="475" spans="1:32" s="495" customFormat="1" ht="32.450000000000003" customHeight="1" outlineLevel="1">
      <c r="A475" s="440"/>
      <c r="B475" s="453"/>
      <c r="C475" s="486"/>
      <c r="D475" s="479"/>
      <c r="E475" s="440"/>
      <c r="F475" s="440"/>
      <c r="G475" s="490"/>
      <c r="H475" s="490"/>
      <c r="I475" s="494"/>
      <c r="J475" s="440"/>
      <c r="K475" s="490"/>
      <c r="L475" s="490"/>
      <c r="M475" s="490"/>
      <c r="N475" s="490"/>
      <c r="O475" s="78"/>
      <c r="P475" s="495" t="s">
        <v>226</v>
      </c>
      <c r="R475" s="467"/>
      <c r="S475" s="467"/>
      <c r="T475" s="497"/>
      <c r="U475" s="467"/>
      <c r="V475" s="467"/>
      <c r="W475" s="467"/>
      <c r="X475" s="467"/>
      <c r="Y475" s="467"/>
      <c r="Z475" s="467"/>
      <c r="AA475" s="467"/>
      <c r="AB475" s="467"/>
      <c r="AC475" s="467"/>
      <c r="AD475" s="467"/>
      <c r="AE475" s="467"/>
      <c r="AF475" s="467"/>
    </row>
    <row r="476" spans="1:32" s="495" customFormat="1" ht="32.450000000000003" customHeight="1" outlineLevel="1">
      <c r="A476" s="485">
        <v>156</v>
      </c>
      <c r="B476" s="453">
        <f t="shared" si="24"/>
        <v>156</v>
      </c>
      <c r="C476" s="486" t="str">
        <f t="shared" si="25"/>
        <v>IVF156</v>
      </c>
      <c r="D476" s="434" t="s">
        <v>579</v>
      </c>
      <c r="E476" s="485">
        <v>20</v>
      </c>
      <c r="F476" s="487" t="s">
        <v>3</v>
      </c>
      <c r="G476" s="439">
        <v>1190</v>
      </c>
      <c r="H476" s="488">
        <f>ROUND(E476*G476,0)</f>
        <v>23800</v>
      </c>
      <c r="I476" s="489">
        <v>12</v>
      </c>
      <c r="J476" s="485" t="str">
        <f>F476</f>
        <v>Rmt</v>
      </c>
      <c r="K476" s="488">
        <f>G476</f>
        <v>1190</v>
      </c>
      <c r="L476" s="488">
        <f>ROUND(I476*K476,0)</f>
        <v>14280</v>
      </c>
      <c r="M476" s="490">
        <f>IF(L476&gt;H476,L476-H476,0)</f>
        <v>0</v>
      </c>
      <c r="N476" s="488">
        <f>IF(H476&gt;L476,H476-L476,0)</f>
        <v>9520</v>
      </c>
      <c r="O476" s="78" t="s">
        <v>607</v>
      </c>
      <c r="P476" s="495" t="s">
        <v>226</v>
      </c>
      <c r="R476" s="467"/>
      <c r="S476" s="467"/>
      <c r="T476" s="497"/>
      <c r="U476" s="467"/>
      <c r="V476" s="467"/>
      <c r="W476" s="467"/>
      <c r="X476" s="467"/>
      <c r="Y476" s="467"/>
      <c r="Z476" s="467"/>
      <c r="AA476" s="467"/>
      <c r="AB476" s="467"/>
      <c r="AC476" s="467"/>
      <c r="AD476" s="467"/>
      <c r="AE476" s="467"/>
      <c r="AF476" s="467"/>
    </row>
    <row r="477" spans="1:32" s="495" customFormat="1" ht="32.450000000000003" customHeight="1" outlineLevel="1">
      <c r="A477" s="440"/>
      <c r="B477" s="453" t="str">
        <f t="shared" si="24"/>
        <v/>
      </c>
      <c r="C477" s="486"/>
      <c r="D477" s="479" t="s">
        <v>668</v>
      </c>
      <c r="E477" s="440"/>
      <c r="F477" s="440"/>
      <c r="G477" s="490"/>
      <c r="H477" s="490"/>
      <c r="I477" s="494"/>
      <c r="J477" s="440"/>
      <c r="K477" s="490"/>
      <c r="L477" s="490"/>
      <c r="M477" s="490"/>
      <c r="N477" s="490"/>
      <c r="O477" s="78"/>
      <c r="P477" s="495" t="s">
        <v>226</v>
      </c>
      <c r="R477" s="467"/>
      <c r="S477" s="467"/>
      <c r="T477" s="497"/>
      <c r="U477" s="467"/>
      <c r="V477" s="467"/>
      <c r="W477" s="467"/>
      <c r="X477" s="467"/>
      <c r="Y477" s="467"/>
      <c r="Z477" s="467"/>
      <c r="AA477" s="467"/>
      <c r="AB477" s="467"/>
      <c r="AC477" s="467"/>
      <c r="AD477" s="467"/>
      <c r="AE477" s="467"/>
      <c r="AF477" s="467"/>
    </row>
    <row r="478" spans="1:32" s="495" customFormat="1" ht="32.450000000000003" customHeight="1" outlineLevel="1">
      <c r="A478" s="440"/>
      <c r="B478" s="453"/>
      <c r="C478" s="486"/>
      <c r="D478" s="479"/>
      <c r="E478" s="440"/>
      <c r="F478" s="440"/>
      <c r="G478" s="490"/>
      <c r="H478" s="490"/>
      <c r="I478" s="494"/>
      <c r="J478" s="440"/>
      <c r="K478" s="490"/>
      <c r="L478" s="490"/>
      <c r="M478" s="490"/>
      <c r="N478" s="490"/>
      <c r="O478" s="78"/>
      <c r="P478" s="495" t="s">
        <v>226</v>
      </c>
      <c r="R478" s="467"/>
      <c r="S478" s="467"/>
      <c r="T478" s="497"/>
      <c r="U478" s="467"/>
      <c r="V478" s="467"/>
      <c r="W478" s="467"/>
      <c r="X478" s="467"/>
      <c r="Y478" s="467"/>
      <c r="Z478" s="467"/>
      <c r="AA478" s="467"/>
      <c r="AB478" s="467"/>
      <c r="AC478" s="467"/>
      <c r="AD478" s="467"/>
      <c r="AE478" s="467"/>
      <c r="AF478" s="467"/>
    </row>
    <row r="479" spans="1:32" s="495" customFormat="1" ht="32.450000000000003" customHeight="1" outlineLevel="1">
      <c r="A479" s="485">
        <v>157</v>
      </c>
      <c r="B479" s="453">
        <f t="shared" si="24"/>
        <v>157</v>
      </c>
      <c r="C479" s="486" t="str">
        <f t="shared" si="25"/>
        <v>IVF157</v>
      </c>
      <c r="D479" s="434" t="s">
        <v>743</v>
      </c>
      <c r="E479" s="485">
        <v>50</v>
      </c>
      <c r="F479" s="487" t="s">
        <v>3</v>
      </c>
      <c r="G479" s="439">
        <v>670</v>
      </c>
      <c r="H479" s="488">
        <f>ROUND(E479*G479,0)</f>
        <v>33500</v>
      </c>
      <c r="I479" s="489">
        <v>0</v>
      </c>
      <c r="J479" s="485" t="str">
        <f>F479</f>
        <v>Rmt</v>
      </c>
      <c r="K479" s="488">
        <f>G479</f>
        <v>670</v>
      </c>
      <c r="L479" s="488">
        <f>ROUND(I479*K479,0)</f>
        <v>0</v>
      </c>
      <c r="M479" s="490">
        <f>IF(L479&gt;H479,L479-H479,0)</f>
        <v>0</v>
      </c>
      <c r="N479" s="488">
        <f>IF(H479&gt;L479,H479-L479,0)</f>
        <v>33500</v>
      </c>
      <c r="O479" s="78" t="s">
        <v>843</v>
      </c>
      <c r="P479" s="495" t="s">
        <v>226</v>
      </c>
      <c r="R479" s="467"/>
      <c r="S479" s="467"/>
      <c r="T479" s="497"/>
      <c r="U479" s="467"/>
      <c r="V479" s="467"/>
      <c r="W479" s="467"/>
      <c r="X479" s="467"/>
      <c r="Y479" s="467"/>
      <c r="Z479" s="467"/>
      <c r="AA479" s="467"/>
      <c r="AB479" s="467"/>
      <c r="AC479" s="467"/>
      <c r="AD479" s="467"/>
      <c r="AE479" s="467"/>
      <c r="AF479" s="467"/>
    </row>
    <row r="480" spans="1:32" s="495" customFormat="1" ht="32.450000000000003" customHeight="1" outlineLevel="1">
      <c r="A480" s="440"/>
      <c r="B480" s="453" t="str">
        <f t="shared" si="24"/>
        <v/>
      </c>
      <c r="C480" s="486"/>
      <c r="D480" s="434"/>
      <c r="E480" s="440"/>
      <c r="F480" s="440"/>
      <c r="G480" s="490"/>
      <c r="H480" s="490"/>
      <c r="I480" s="494"/>
      <c r="J480" s="440"/>
      <c r="K480" s="490"/>
      <c r="L480" s="490"/>
      <c r="M480" s="490"/>
      <c r="N480" s="490"/>
      <c r="O480" s="78"/>
      <c r="P480" s="495" t="s">
        <v>226</v>
      </c>
      <c r="R480" s="467"/>
      <c r="S480" s="467"/>
      <c r="T480" s="497"/>
      <c r="U480" s="467"/>
      <c r="V480" s="467"/>
      <c r="W480" s="467"/>
      <c r="X480" s="467"/>
      <c r="Y480" s="467"/>
      <c r="Z480" s="467"/>
      <c r="AA480" s="467"/>
      <c r="AB480" s="467"/>
      <c r="AC480" s="467"/>
      <c r="AD480" s="467"/>
      <c r="AE480" s="467"/>
      <c r="AF480" s="467"/>
    </row>
    <row r="481" spans="1:32" s="495" customFormat="1" ht="32.450000000000003" customHeight="1" outlineLevel="1">
      <c r="A481" s="485">
        <v>158</v>
      </c>
      <c r="B481" s="453">
        <f t="shared" si="24"/>
        <v>158</v>
      </c>
      <c r="C481" s="486" t="str">
        <f t="shared" si="25"/>
        <v>IVF158</v>
      </c>
      <c r="D481" s="434" t="s">
        <v>744</v>
      </c>
      <c r="E481" s="485">
        <v>50</v>
      </c>
      <c r="F481" s="487" t="s">
        <v>3</v>
      </c>
      <c r="G481" s="439">
        <v>515</v>
      </c>
      <c r="H481" s="488">
        <f>ROUND(E481*G481,0)</f>
        <v>25750</v>
      </c>
      <c r="I481" s="489">
        <v>12</v>
      </c>
      <c r="J481" s="485" t="str">
        <f>F481</f>
        <v>Rmt</v>
      </c>
      <c r="K481" s="488">
        <f>G481</f>
        <v>515</v>
      </c>
      <c r="L481" s="488">
        <f>ROUND(I481*K481,0)</f>
        <v>6180</v>
      </c>
      <c r="M481" s="490">
        <f>IF(L481&gt;H481,L481-H481,0)</f>
        <v>0</v>
      </c>
      <c r="N481" s="488">
        <f>IF(H481&gt;L481,H481-L481,0)</f>
        <v>19570</v>
      </c>
      <c r="O481" s="78" t="s">
        <v>607</v>
      </c>
      <c r="P481" s="495" t="s">
        <v>226</v>
      </c>
      <c r="R481" s="467"/>
      <c r="S481" s="467"/>
      <c r="T481" s="497"/>
      <c r="U481" s="467"/>
      <c r="V481" s="467"/>
      <c r="W481" s="467"/>
      <c r="X481" s="467"/>
      <c r="Y481" s="467"/>
      <c r="Z481" s="467"/>
      <c r="AA481" s="467"/>
      <c r="AB481" s="467"/>
      <c r="AC481" s="467"/>
      <c r="AD481" s="467"/>
      <c r="AE481" s="467"/>
      <c r="AF481" s="467"/>
    </row>
    <row r="482" spans="1:32" s="495" customFormat="1" ht="32.450000000000003" customHeight="1" outlineLevel="1">
      <c r="A482" s="440"/>
      <c r="B482" s="453" t="str">
        <f t="shared" si="24"/>
        <v/>
      </c>
      <c r="C482" s="486"/>
      <c r="D482" s="479" t="s">
        <v>668</v>
      </c>
      <c r="E482" s="440"/>
      <c r="F482" s="440"/>
      <c r="G482" s="490"/>
      <c r="H482" s="490"/>
      <c r="I482" s="494"/>
      <c r="J482" s="440"/>
      <c r="K482" s="490"/>
      <c r="L482" s="490"/>
      <c r="M482" s="490"/>
      <c r="N482" s="490"/>
      <c r="O482" s="78"/>
      <c r="P482" s="495" t="s">
        <v>226</v>
      </c>
      <c r="R482" s="467"/>
      <c r="S482" s="467"/>
      <c r="T482" s="497"/>
      <c r="U482" s="467"/>
      <c r="V482" s="467"/>
      <c r="W482" s="467"/>
      <c r="X482" s="467"/>
      <c r="Y482" s="467"/>
      <c r="Z482" s="467"/>
      <c r="AA482" s="467"/>
      <c r="AB482" s="467"/>
      <c r="AC482" s="467"/>
      <c r="AD482" s="467"/>
      <c r="AE482" s="467"/>
      <c r="AF482" s="467"/>
    </row>
    <row r="483" spans="1:32" s="495" customFormat="1" ht="32.450000000000003" customHeight="1" outlineLevel="1">
      <c r="A483" s="440"/>
      <c r="B483" s="453"/>
      <c r="C483" s="486"/>
      <c r="D483" s="479"/>
      <c r="E483" s="440"/>
      <c r="F483" s="440"/>
      <c r="G483" s="490"/>
      <c r="H483" s="490"/>
      <c r="I483" s="494"/>
      <c r="J483" s="440"/>
      <c r="K483" s="490"/>
      <c r="L483" s="490"/>
      <c r="M483" s="490"/>
      <c r="N483" s="490"/>
      <c r="O483" s="78"/>
      <c r="P483" s="495" t="s">
        <v>226</v>
      </c>
      <c r="R483" s="467"/>
      <c r="S483" s="467"/>
      <c r="T483" s="497"/>
      <c r="U483" s="467"/>
      <c r="V483" s="467"/>
      <c r="W483" s="467"/>
      <c r="X483" s="467"/>
      <c r="Y483" s="467"/>
      <c r="Z483" s="467"/>
      <c r="AA483" s="467"/>
      <c r="AB483" s="467"/>
      <c r="AC483" s="467"/>
      <c r="AD483" s="467"/>
      <c r="AE483" s="467"/>
      <c r="AF483" s="467"/>
    </row>
    <row r="484" spans="1:32" s="495" customFormat="1" ht="32.450000000000003" customHeight="1" outlineLevel="1">
      <c r="A484" s="485">
        <v>159</v>
      </c>
      <c r="B484" s="453">
        <f t="shared" si="24"/>
        <v>159</v>
      </c>
      <c r="C484" s="486" t="str">
        <f t="shared" si="25"/>
        <v>IVF159</v>
      </c>
      <c r="D484" s="434" t="s">
        <v>580</v>
      </c>
      <c r="E484" s="485">
        <v>30</v>
      </c>
      <c r="F484" s="487" t="s">
        <v>4</v>
      </c>
      <c r="G484" s="439">
        <v>2600</v>
      </c>
      <c r="H484" s="488">
        <f>ROUND(E484*G484,0)</f>
        <v>78000</v>
      </c>
      <c r="I484" s="489">
        <v>0</v>
      </c>
      <c r="J484" s="485" t="str">
        <f>F484</f>
        <v>Sqm</v>
      </c>
      <c r="K484" s="488">
        <f>G484</f>
        <v>2600</v>
      </c>
      <c r="L484" s="488">
        <f>ROUND(I484*K484,0)</f>
        <v>0</v>
      </c>
      <c r="M484" s="490">
        <f>IF(L484&gt;H484,L484-H484,0)</f>
        <v>0</v>
      </c>
      <c r="N484" s="488">
        <f>IF(H484&gt;L484,H484-L484,0)</f>
        <v>78000</v>
      </c>
      <c r="O484" s="78" t="s">
        <v>700</v>
      </c>
      <c r="P484" s="495" t="s">
        <v>226</v>
      </c>
      <c r="R484" s="467"/>
      <c r="S484" s="467"/>
      <c r="T484" s="497"/>
      <c r="U484" s="467"/>
      <c r="V484" s="467"/>
      <c r="W484" s="467"/>
      <c r="X484" s="467"/>
      <c r="Y484" s="467"/>
      <c r="Z484" s="467"/>
      <c r="AA484" s="467"/>
      <c r="AB484" s="467"/>
      <c r="AC484" s="467"/>
      <c r="AD484" s="467"/>
      <c r="AE484" s="467"/>
      <c r="AF484" s="467"/>
    </row>
    <row r="485" spans="1:32" s="495" customFormat="1" ht="32.450000000000003" customHeight="1" outlineLevel="1">
      <c r="A485" s="440"/>
      <c r="B485" s="453" t="str">
        <f t="shared" si="24"/>
        <v/>
      </c>
      <c r="C485" s="486"/>
      <c r="D485" s="434"/>
      <c r="E485" s="440"/>
      <c r="F485" s="440"/>
      <c r="G485" s="490"/>
      <c r="H485" s="490"/>
      <c r="I485" s="494"/>
      <c r="J485" s="440"/>
      <c r="K485" s="490"/>
      <c r="L485" s="490"/>
      <c r="M485" s="490"/>
      <c r="N485" s="490"/>
      <c r="O485" s="78"/>
      <c r="P485" s="495" t="s">
        <v>226</v>
      </c>
      <c r="R485" s="467"/>
      <c r="S485" s="467"/>
      <c r="T485" s="497"/>
      <c r="U485" s="467"/>
      <c r="V485" s="467"/>
      <c r="W485" s="467"/>
      <c r="X485" s="467"/>
      <c r="Y485" s="467"/>
      <c r="Z485" s="467"/>
      <c r="AA485" s="467"/>
      <c r="AB485" s="467"/>
      <c r="AC485" s="467"/>
      <c r="AD485" s="467"/>
      <c r="AE485" s="467"/>
      <c r="AF485" s="467"/>
    </row>
    <row r="486" spans="1:32" s="495" customFormat="1" ht="32.450000000000003" customHeight="1" outlineLevel="1">
      <c r="A486" s="485">
        <v>160</v>
      </c>
      <c r="B486" s="453">
        <f t="shared" si="24"/>
        <v>160</v>
      </c>
      <c r="C486" s="486" t="str">
        <f t="shared" si="25"/>
        <v>IVF160</v>
      </c>
      <c r="D486" s="434" t="s">
        <v>581</v>
      </c>
      <c r="E486" s="485">
        <v>250</v>
      </c>
      <c r="F486" s="487" t="s">
        <v>4</v>
      </c>
      <c r="G486" s="439">
        <v>2325</v>
      </c>
      <c r="H486" s="488">
        <f>ROUND(E486*G486,0)</f>
        <v>581250</v>
      </c>
      <c r="I486" s="489">
        <v>230.24</v>
      </c>
      <c r="J486" s="485" t="str">
        <f>F486</f>
        <v>Sqm</v>
      </c>
      <c r="K486" s="488">
        <f>G486</f>
        <v>2325</v>
      </c>
      <c r="L486" s="488">
        <f>ROUND(I486*K486,0)</f>
        <v>535308</v>
      </c>
      <c r="M486" s="490">
        <f>IF(L486&gt;H486,L486-H486,0)</f>
        <v>0</v>
      </c>
      <c r="N486" s="488">
        <f>IF(H486&gt;L486,H486-L486,0)</f>
        <v>45942</v>
      </c>
      <c r="O486" s="78" t="s">
        <v>607</v>
      </c>
      <c r="P486" s="495" t="s">
        <v>226</v>
      </c>
      <c r="R486" s="467"/>
      <c r="S486" s="467"/>
      <c r="T486" s="497"/>
      <c r="U486" s="467"/>
      <c r="V486" s="467"/>
      <c r="W486" s="467"/>
      <c r="X486" s="467"/>
      <c r="Y486" s="467"/>
      <c r="Z486" s="467"/>
      <c r="AA486" s="467"/>
      <c r="AB486" s="467"/>
      <c r="AC486" s="467"/>
      <c r="AD486" s="467"/>
      <c r="AE486" s="467"/>
      <c r="AF486" s="467"/>
    </row>
    <row r="487" spans="1:32" s="495" customFormat="1" ht="32.450000000000003" customHeight="1" outlineLevel="1">
      <c r="A487" s="440"/>
      <c r="B487" s="453" t="str">
        <f t="shared" si="24"/>
        <v/>
      </c>
      <c r="C487" s="486"/>
      <c r="D487" s="479" t="s">
        <v>667</v>
      </c>
      <c r="E487" s="440"/>
      <c r="F487" s="440"/>
      <c r="G487" s="490"/>
      <c r="H487" s="490"/>
      <c r="I487" s="494"/>
      <c r="J487" s="440"/>
      <c r="K487" s="490"/>
      <c r="L487" s="490"/>
      <c r="M487" s="490"/>
      <c r="N487" s="490"/>
      <c r="O487" s="78"/>
      <c r="P487" s="495" t="s">
        <v>226</v>
      </c>
      <c r="R487" s="467"/>
      <c r="S487" s="467"/>
      <c r="T487" s="497"/>
      <c r="U487" s="467"/>
      <c r="V487" s="467"/>
      <c r="W487" s="467"/>
      <c r="X487" s="467"/>
      <c r="Y487" s="467"/>
      <c r="Z487" s="467"/>
      <c r="AA487" s="467"/>
      <c r="AB487" s="467"/>
      <c r="AC487" s="467"/>
      <c r="AD487" s="467"/>
      <c r="AE487" s="467"/>
      <c r="AF487" s="467"/>
    </row>
    <row r="488" spans="1:32" s="495" customFormat="1" ht="32.450000000000003" customHeight="1" outlineLevel="1">
      <c r="A488" s="440"/>
      <c r="B488" s="453"/>
      <c r="C488" s="486"/>
      <c r="D488" s="479"/>
      <c r="E488" s="440"/>
      <c r="F488" s="440"/>
      <c r="G488" s="490"/>
      <c r="H488" s="490"/>
      <c r="I488" s="494"/>
      <c r="J488" s="440"/>
      <c r="K488" s="490"/>
      <c r="L488" s="490"/>
      <c r="M488" s="490"/>
      <c r="N488" s="490"/>
      <c r="O488" s="78"/>
      <c r="P488" s="495" t="s">
        <v>226</v>
      </c>
      <c r="R488" s="467"/>
      <c r="S488" s="467"/>
      <c r="T488" s="497"/>
      <c r="U488" s="467"/>
      <c r="V488" s="467"/>
      <c r="W488" s="467"/>
      <c r="X488" s="467"/>
      <c r="Y488" s="467"/>
      <c r="Z488" s="467"/>
      <c r="AA488" s="467"/>
      <c r="AB488" s="467"/>
      <c r="AC488" s="467"/>
      <c r="AD488" s="467"/>
      <c r="AE488" s="467"/>
      <c r="AF488" s="467"/>
    </row>
    <row r="489" spans="1:32" s="495" customFormat="1" ht="32.450000000000003" customHeight="1" outlineLevel="1">
      <c r="A489" s="485">
        <v>161</v>
      </c>
      <c r="B489" s="453">
        <f t="shared" si="24"/>
        <v>161</v>
      </c>
      <c r="C489" s="486" t="str">
        <f t="shared" si="25"/>
        <v>IVF161</v>
      </c>
      <c r="D489" s="434" t="s">
        <v>136</v>
      </c>
      <c r="E489" s="485">
        <v>2</v>
      </c>
      <c r="F489" s="487" t="s">
        <v>4</v>
      </c>
      <c r="G489" s="439">
        <v>15800</v>
      </c>
      <c r="H489" s="488">
        <f>ROUND(E489*G489,0)</f>
        <v>31600</v>
      </c>
      <c r="I489" s="489">
        <v>1.24</v>
      </c>
      <c r="J489" s="485" t="str">
        <f>F489</f>
        <v>Sqm</v>
      </c>
      <c r="K489" s="488">
        <f>G489</f>
        <v>15800</v>
      </c>
      <c r="L489" s="488">
        <f>ROUND(I489*K489,0)</f>
        <v>19592</v>
      </c>
      <c r="M489" s="490">
        <f>IF(L489&gt;H489,L489-H489,0)</f>
        <v>0</v>
      </c>
      <c r="N489" s="488">
        <f>IF(H489&gt;L489,H489-L489,0)</f>
        <v>12008</v>
      </c>
      <c r="O489" s="78" t="s">
        <v>607</v>
      </c>
      <c r="P489" s="495" t="s">
        <v>226</v>
      </c>
      <c r="R489" s="467"/>
      <c r="S489" s="467"/>
      <c r="T489" s="497"/>
      <c r="U489" s="467"/>
      <c r="V489" s="467"/>
      <c r="W489" s="467"/>
      <c r="X489" s="467"/>
      <c r="Y489" s="467"/>
      <c r="Z489" s="467"/>
      <c r="AA489" s="467"/>
      <c r="AB489" s="467"/>
      <c r="AC489" s="467"/>
      <c r="AD489" s="467"/>
      <c r="AE489" s="467"/>
      <c r="AF489" s="467"/>
    </row>
    <row r="490" spans="1:32" s="495" customFormat="1" ht="32.450000000000003" customHeight="1" outlineLevel="1">
      <c r="A490" s="440"/>
      <c r="B490" s="453" t="str">
        <f t="shared" si="24"/>
        <v/>
      </c>
      <c r="C490" s="486"/>
      <c r="D490" s="479" t="s">
        <v>669</v>
      </c>
      <c r="E490" s="440"/>
      <c r="F490" s="440"/>
      <c r="G490" s="490"/>
      <c r="H490" s="490"/>
      <c r="I490" s="494"/>
      <c r="J490" s="440"/>
      <c r="K490" s="490"/>
      <c r="L490" s="490"/>
      <c r="M490" s="490"/>
      <c r="N490" s="490"/>
      <c r="O490" s="78"/>
      <c r="P490" s="495" t="s">
        <v>226</v>
      </c>
      <c r="R490" s="467"/>
      <c r="S490" s="467"/>
      <c r="T490" s="497"/>
      <c r="U490" s="467"/>
      <c r="V490" s="467"/>
      <c r="W490" s="467"/>
      <c r="X490" s="467"/>
      <c r="Y490" s="467"/>
      <c r="Z490" s="467"/>
      <c r="AA490" s="467"/>
      <c r="AB490" s="467"/>
      <c r="AC490" s="467"/>
      <c r="AD490" s="467"/>
      <c r="AE490" s="467"/>
      <c r="AF490" s="467"/>
    </row>
    <row r="491" spans="1:32" s="495" customFormat="1" ht="32.450000000000003" customHeight="1" outlineLevel="1">
      <c r="A491" s="440"/>
      <c r="B491" s="453"/>
      <c r="C491" s="486"/>
      <c r="D491" s="479"/>
      <c r="E491" s="440"/>
      <c r="F491" s="440"/>
      <c r="G491" s="490"/>
      <c r="H491" s="490"/>
      <c r="I491" s="494"/>
      <c r="J491" s="440"/>
      <c r="K491" s="490"/>
      <c r="L491" s="490"/>
      <c r="M491" s="490"/>
      <c r="N491" s="490"/>
      <c r="O491" s="78"/>
      <c r="P491" s="495" t="s">
        <v>226</v>
      </c>
      <c r="R491" s="467"/>
      <c r="S491" s="467"/>
      <c r="T491" s="497"/>
      <c r="U491" s="467"/>
      <c r="V491" s="467"/>
      <c r="W491" s="467"/>
      <c r="X491" s="467"/>
      <c r="Y491" s="467"/>
      <c r="Z491" s="467"/>
      <c r="AA491" s="467"/>
      <c r="AB491" s="467"/>
      <c r="AC491" s="467"/>
      <c r="AD491" s="467"/>
      <c r="AE491" s="467"/>
      <c r="AF491" s="467"/>
    </row>
    <row r="492" spans="1:32" s="495" customFormat="1" ht="32.450000000000003" customHeight="1" outlineLevel="1">
      <c r="A492" s="485">
        <v>162</v>
      </c>
      <c r="B492" s="453">
        <f t="shared" si="24"/>
        <v>162</v>
      </c>
      <c r="C492" s="486" t="str">
        <f t="shared" si="25"/>
        <v>IVF162</v>
      </c>
      <c r="D492" s="434" t="s">
        <v>137</v>
      </c>
      <c r="E492" s="485">
        <v>2</v>
      </c>
      <c r="F492" s="487" t="s">
        <v>4</v>
      </c>
      <c r="G492" s="439">
        <v>25900</v>
      </c>
      <c r="H492" s="488">
        <f>ROUND(E492*G492,0)</f>
        <v>51800</v>
      </c>
      <c r="I492" s="489">
        <v>0.84</v>
      </c>
      <c r="J492" s="485" t="str">
        <f>F492</f>
        <v>Sqm</v>
      </c>
      <c r="K492" s="488">
        <f>G492</f>
        <v>25900</v>
      </c>
      <c r="L492" s="488">
        <f>ROUND(I492*K492,0)</f>
        <v>21756</v>
      </c>
      <c r="M492" s="490">
        <f>IF(L492&gt;H492,L492-H492,0)</f>
        <v>0</v>
      </c>
      <c r="N492" s="488">
        <f>IF(H492&gt;L492,H492-L492,0)</f>
        <v>30044</v>
      </c>
      <c r="O492" s="78" t="s">
        <v>607</v>
      </c>
      <c r="P492" s="495" t="s">
        <v>226</v>
      </c>
      <c r="R492" s="467"/>
      <c r="S492" s="467"/>
      <c r="T492" s="497"/>
      <c r="U492" s="467"/>
      <c r="V492" s="467"/>
      <c r="W492" s="467"/>
      <c r="X492" s="467"/>
      <c r="Y492" s="467"/>
      <c r="Z492" s="467"/>
      <c r="AA492" s="467"/>
      <c r="AB492" s="467"/>
      <c r="AC492" s="467"/>
      <c r="AD492" s="467"/>
      <c r="AE492" s="467"/>
      <c r="AF492" s="467"/>
    </row>
    <row r="493" spans="1:32" s="495" customFormat="1" ht="32.450000000000003" customHeight="1" outlineLevel="1">
      <c r="A493" s="440"/>
      <c r="B493" s="453" t="str">
        <f t="shared" si="24"/>
        <v/>
      </c>
      <c r="C493" s="486"/>
      <c r="D493" s="479" t="s">
        <v>669</v>
      </c>
      <c r="E493" s="440"/>
      <c r="F493" s="440"/>
      <c r="G493" s="490"/>
      <c r="H493" s="490"/>
      <c r="I493" s="494"/>
      <c r="J493" s="440"/>
      <c r="K493" s="490"/>
      <c r="L493" s="490"/>
      <c r="M493" s="490"/>
      <c r="N493" s="490"/>
      <c r="O493" s="78"/>
      <c r="P493" s="495" t="s">
        <v>226</v>
      </c>
      <c r="R493" s="467"/>
      <c r="S493" s="467"/>
      <c r="T493" s="497"/>
      <c r="U493" s="467"/>
      <c r="V493" s="467"/>
      <c r="W493" s="467"/>
      <c r="X493" s="467"/>
      <c r="Y493" s="467"/>
      <c r="Z493" s="467"/>
      <c r="AA493" s="467"/>
      <c r="AB493" s="467"/>
      <c r="AC493" s="467"/>
      <c r="AD493" s="467"/>
      <c r="AE493" s="467"/>
      <c r="AF493" s="467"/>
    </row>
    <row r="494" spans="1:32" s="495" customFormat="1" ht="32.450000000000003" customHeight="1" outlineLevel="1">
      <c r="A494" s="440"/>
      <c r="B494" s="453"/>
      <c r="C494" s="486"/>
      <c r="D494" s="479"/>
      <c r="E494" s="440"/>
      <c r="F494" s="440"/>
      <c r="G494" s="490"/>
      <c r="H494" s="490"/>
      <c r="I494" s="494"/>
      <c r="J494" s="440"/>
      <c r="K494" s="490"/>
      <c r="L494" s="490"/>
      <c r="M494" s="490"/>
      <c r="N494" s="490"/>
      <c r="O494" s="78"/>
      <c r="P494" s="495" t="s">
        <v>226</v>
      </c>
      <c r="R494" s="467"/>
      <c r="S494" s="467"/>
      <c r="T494" s="497"/>
      <c r="U494" s="467"/>
      <c r="V494" s="467"/>
      <c r="W494" s="467"/>
      <c r="X494" s="467"/>
      <c r="Y494" s="467"/>
      <c r="Z494" s="467"/>
      <c r="AA494" s="467"/>
      <c r="AB494" s="467"/>
      <c r="AC494" s="467"/>
      <c r="AD494" s="467"/>
      <c r="AE494" s="467"/>
      <c r="AF494" s="467"/>
    </row>
    <row r="495" spans="1:32" s="495" customFormat="1" ht="32.450000000000003" customHeight="1" outlineLevel="1">
      <c r="A495" s="485">
        <v>163</v>
      </c>
      <c r="B495" s="453">
        <f t="shared" si="24"/>
        <v>163</v>
      </c>
      <c r="C495" s="486" t="str">
        <f t="shared" si="25"/>
        <v>IVF163</v>
      </c>
      <c r="D495" s="434" t="s">
        <v>138</v>
      </c>
      <c r="E495" s="485">
        <v>2</v>
      </c>
      <c r="F495" s="487" t="s">
        <v>4</v>
      </c>
      <c r="G495" s="439">
        <v>26300</v>
      </c>
      <c r="H495" s="488">
        <f>ROUND(E495*G495,0)</f>
        <v>52600</v>
      </c>
      <c r="I495" s="489">
        <v>2</v>
      </c>
      <c r="J495" s="485" t="str">
        <f>F495</f>
        <v>Sqm</v>
      </c>
      <c r="K495" s="488">
        <f>G495</f>
        <v>26300</v>
      </c>
      <c r="L495" s="488">
        <f>ROUND(I495*K495,0)</f>
        <v>52600</v>
      </c>
      <c r="M495" s="490">
        <f>IF(L495&gt;H495,L495-H495,0)</f>
        <v>0</v>
      </c>
      <c r="N495" s="488">
        <f>IF(H495&gt;L495,H495-L495,0)</f>
        <v>0</v>
      </c>
      <c r="O495" s="605" t="s">
        <v>721</v>
      </c>
      <c r="P495" s="495" t="s">
        <v>226</v>
      </c>
      <c r="R495" s="467"/>
      <c r="S495" s="467"/>
      <c r="T495" s="497"/>
      <c r="U495" s="467"/>
      <c r="V495" s="467"/>
      <c r="W495" s="467"/>
      <c r="X495" s="467"/>
      <c r="Y495" s="467"/>
      <c r="Z495" s="467"/>
      <c r="AA495" s="467"/>
      <c r="AB495" s="467"/>
      <c r="AC495" s="467"/>
      <c r="AD495" s="467"/>
      <c r="AE495" s="467"/>
      <c r="AF495" s="467"/>
    </row>
    <row r="496" spans="1:32" s="495" customFormat="1" ht="32.450000000000003" customHeight="1" outlineLevel="1">
      <c r="A496" s="440"/>
      <c r="B496" s="453" t="str">
        <f t="shared" si="24"/>
        <v/>
      </c>
      <c r="C496" s="486"/>
      <c r="D496" s="496" t="s">
        <v>184</v>
      </c>
      <c r="E496" s="440"/>
      <c r="F496" s="440"/>
      <c r="G496" s="490"/>
      <c r="H496" s="490"/>
      <c r="I496" s="494">
        <v>1.29</v>
      </c>
      <c r="J496" s="440" t="s">
        <v>4</v>
      </c>
      <c r="K496" s="439">
        <v>26300</v>
      </c>
      <c r="L496" s="488">
        <f>ROUND(I496*K496,0)</f>
        <v>33927</v>
      </c>
      <c r="M496" s="490">
        <f>IF(L496&gt;H496,L496-H496,0)</f>
        <v>33927</v>
      </c>
      <c r="N496" s="488">
        <f>IF(H496&gt;L496,H496-L496,0)</f>
        <v>0</v>
      </c>
      <c r="O496" s="605"/>
      <c r="P496" s="495" t="s">
        <v>226</v>
      </c>
      <c r="R496" s="467"/>
      <c r="S496" s="467"/>
      <c r="T496" s="497"/>
      <c r="U496" s="467"/>
      <c r="V496" s="467"/>
      <c r="W496" s="467"/>
      <c r="X496" s="467"/>
      <c r="Y496" s="467"/>
      <c r="Z496" s="467"/>
      <c r="AA496" s="467"/>
      <c r="AB496" s="467"/>
      <c r="AC496" s="467"/>
      <c r="AD496" s="467"/>
      <c r="AE496" s="467"/>
      <c r="AF496" s="467"/>
    </row>
    <row r="497" spans="1:32" s="495" customFormat="1" ht="32.450000000000003" customHeight="1" outlineLevel="1">
      <c r="A497" s="440"/>
      <c r="B497" s="453" t="str">
        <f t="shared" si="24"/>
        <v/>
      </c>
      <c r="C497" s="486"/>
      <c r="D497" s="479" t="s">
        <v>670</v>
      </c>
      <c r="E497" s="440"/>
      <c r="F497" s="440"/>
      <c r="G497" s="490"/>
      <c r="H497" s="490"/>
      <c r="I497" s="494"/>
      <c r="J497" s="440"/>
      <c r="K497" s="439"/>
      <c r="L497" s="488"/>
      <c r="M497" s="490"/>
      <c r="N497" s="488"/>
      <c r="O497" s="78"/>
      <c r="P497" s="495" t="s">
        <v>226</v>
      </c>
      <c r="R497" s="467"/>
      <c r="S497" s="467"/>
      <c r="T497" s="497"/>
      <c r="U497" s="467"/>
      <c r="V497" s="467"/>
      <c r="W497" s="467"/>
      <c r="X497" s="467"/>
      <c r="Y497" s="467"/>
      <c r="Z497" s="467"/>
      <c r="AA497" s="467"/>
      <c r="AB497" s="467"/>
      <c r="AC497" s="467"/>
      <c r="AD497" s="467"/>
      <c r="AE497" s="467"/>
      <c r="AF497" s="467"/>
    </row>
    <row r="498" spans="1:32" s="495" customFormat="1" ht="32.450000000000003" customHeight="1" outlineLevel="1">
      <c r="A498" s="440"/>
      <c r="B498" s="453"/>
      <c r="C498" s="486"/>
      <c r="D498" s="479"/>
      <c r="E498" s="440"/>
      <c r="F498" s="440"/>
      <c r="G498" s="490"/>
      <c r="H498" s="490"/>
      <c r="I498" s="494"/>
      <c r="J498" s="440"/>
      <c r="K498" s="439"/>
      <c r="L498" s="488"/>
      <c r="M498" s="490"/>
      <c r="N498" s="488"/>
      <c r="O498" s="78"/>
      <c r="P498" s="495" t="s">
        <v>226</v>
      </c>
      <c r="R498" s="467"/>
      <c r="S498" s="467"/>
      <c r="T498" s="497"/>
      <c r="U498" s="467"/>
      <c r="V498" s="467"/>
      <c r="W498" s="467"/>
      <c r="X498" s="467"/>
      <c r="Y498" s="467"/>
      <c r="Z498" s="467"/>
      <c r="AA498" s="467"/>
      <c r="AB498" s="467"/>
      <c r="AC498" s="467"/>
      <c r="AD498" s="467"/>
      <c r="AE498" s="467"/>
      <c r="AF498" s="467"/>
    </row>
    <row r="499" spans="1:32" s="495" customFormat="1" ht="32.450000000000003" customHeight="1" outlineLevel="1">
      <c r="A499" s="485">
        <v>164</v>
      </c>
      <c r="B499" s="453">
        <f t="shared" si="24"/>
        <v>164</v>
      </c>
      <c r="C499" s="486" t="str">
        <f t="shared" si="25"/>
        <v>IVF164</v>
      </c>
      <c r="D499" s="434" t="s">
        <v>139</v>
      </c>
      <c r="E499" s="485">
        <v>1</v>
      </c>
      <c r="F499" s="487" t="s">
        <v>4</v>
      </c>
      <c r="G499" s="439">
        <v>8125</v>
      </c>
      <c r="H499" s="488">
        <f>ROUND(E499*G499,0)</f>
        <v>8125</v>
      </c>
      <c r="I499" s="489">
        <v>1</v>
      </c>
      <c r="J499" s="485" t="str">
        <f>F499</f>
        <v>Sqm</v>
      </c>
      <c r="K499" s="488">
        <f>G499</f>
        <v>8125</v>
      </c>
      <c r="L499" s="488">
        <f>ROUND(I499*K499,0)</f>
        <v>8125</v>
      </c>
      <c r="M499" s="490">
        <f>IF(L499&gt;H499,L499-H499,0)</f>
        <v>0</v>
      </c>
      <c r="N499" s="488">
        <f>IF(H499&gt;L499,H499-L499,0)</f>
        <v>0</v>
      </c>
      <c r="O499" s="605" t="s">
        <v>721</v>
      </c>
      <c r="P499" s="495" t="s">
        <v>226</v>
      </c>
      <c r="R499" s="467"/>
      <c r="S499" s="467"/>
      <c r="T499" s="497"/>
      <c r="U499" s="467"/>
      <c r="V499" s="467"/>
      <c r="W499" s="467"/>
      <c r="X499" s="467"/>
      <c r="Y499" s="467"/>
      <c r="Z499" s="467"/>
      <c r="AA499" s="467"/>
      <c r="AB499" s="467"/>
      <c r="AC499" s="467"/>
      <c r="AD499" s="467"/>
      <c r="AE499" s="467"/>
      <c r="AF499" s="467"/>
    </row>
    <row r="500" spans="1:32" s="495" customFormat="1" ht="32.450000000000003" customHeight="1" outlineLevel="1">
      <c r="A500" s="440"/>
      <c r="B500" s="453" t="str">
        <f t="shared" si="24"/>
        <v/>
      </c>
      <c r="C500" s="486"/>
      <c r="D500" s="496" t="s">
        <v>184</v>
      </c>
      <c r="E500" s="440"/>
      <c r="F500" s="440"/>
      <c r="G500" s="490"/>
      <c r="H500" s="490"/>
      <c r="I500" s="494">
        <v>0.25</v>
      </c>
      <c r="J500" s="440" t="s">
        <v>4</v>
      </c>
      <c r="K500" s="439">
        <v>8125</v>
      </c>
      <c r="L500" s="488">
        <f>ROUND(I500*K500,0)</f>
        <v>2031</v>
      </c>
      <c r="M500" s="490">
        <f>IF(L500&gt;H500,L500-H500,0)</f>
        <v>2031</v>
      </c>
      <c r="N500" s="488">
        <f>IF(H500&gt;L500,H500-L500,0)</f>
        <v>0</v>
      </c>
      <c r="O500" s="605"/>
      <c r="P500" s="495" t="s">
        <v>226</v>
      </c>
      <c r="R500" s="467"/>
      <c r="S500" s="467"/>
      <c r="T500" s="497"/>
      <c r="U500" s="467"/>
      <c r="V500" s="467"/>
      <c r="W500" s="467"/>
      <c r="X500" s="467"/>
      <c r="Y500" s="467"/>
      <c r="Z500" s="467"/>
      <c r="AA500" s="467"/>
      <c r="AB500" s="467"/>
      <c r="AC500" s="467"/>
      <c r="AD500" s="467"/>
      <c r="AE500" s="467"/>
      <c r="AF500" s="467"/>
    </row>
    <row r="501" spans="1:32" s="495" customFormat="1" ht="32.450000000000003" customHeight="1" outlineLevel="1">
      <c r="A501" s="440"/>
      <c r="B501" s="453" t="str">
        <f t="shared" si="24"/>
        <v/>
      </c>
      <c r="C501" s="486"/>
      <c r="D501" s="479" t="s">
        <v>669</v>
      </c>
      <c r="E501" s="440"/>
      <c r="F501" s="440"/>
      <c r="G501" s="490"/>
      <c r="H501" s="490"/>
      <c r="I501" s="494"/>
      <c r="J501" s="440"/>
      <c r="K501" s="439"/>
      <c r="L501" s="488"/>
      <c r="M501" s="490"/>
      <c r="N501" s="488"/>
      <c r="O501" s="78"/>
      <c r="P501" s="495" t="s">
        <v>226</v>
      </c>
      <c r="R501" s="467"/>
      <c r="S501" s="467"/>
      <c r="T501" s="497"/>
      <c r="U501" s="467"/>
      <c r="V501" s="467"/>
      <c r="W501" s="467"/>
      <c r="X501" s="467"/>
      <c r="Y501" s="467"/>
      <c r="Z501" s="467"/>
      <c r="AA501" s="467"/>
      <c r="AB501" s="467"/>
      <c r="AC501" s="467"/>
      <c r="AD501" s="467"/>
      <c r="AE501" s="467"/>
      <c r="AF501" s="467"/>
    </row>
    <row r="502" spans="1:32" s="495" customFormat="1" ht="32.450000000000003" customHeight="1" outlineLevel="1">
      <c r="A502" s="440"/>
      <c r="B502" s="453"/>
      <c r="C502" s="486"/>
      <c r="D502" s="479"/>
      <c r="E502" s="440"/>
      <c r="F502" s="440"/>
      <c r="G502" s="490"/>
      <c r="H502" s="490"/>
      <c r="I502" s="494"/>
      <c r="J502" s="440"/>
      <c r="K502" s="439"/>
      <c r="L502" s="488"/>
      <c r="M502" s="490"/>
      <c r="N502" s="488"/>
      <c r="O502" s="78"/>
      <c r="P502" s="495" t="s">
        <v>226</v>
      </c>
      <c r="R502" s="467"/>
      <c r="S502" s="467"/>
      <c r="T502" s="497"/>
      <c r="U502" s="467"/>
      <c r="V502" s="467"/>
      <c r="W502" s="467"/>
      <c r="X502" s="467"/>
      <c r="Y502" s="467"/>
      <c r="Z502" s="467"/>
      <c r="AA502" s="467"/>
      <c r="AB502" s="467"/>
      <c r="AC502" s="467"/>
      <c r="AD502" s="467"/>
      <c r="AE502" s="467"/>
      <c r="AF502" s="467"/>
    </row>
    <row r="503" spans="1:32" s="495" customFormat="1" ht="32.450000000000003" customHeight="1" outlineLevel="1">
      <c r="A503" s="485">
        <v>165</v>
      </c>
      <c r="B503" s="453">
        <f t="shared" si="24"/>
        <v>165</v>
      </c>
      <c r="C503" s="486" t="str">
        <f t="shared" si="25"/>
        <v>IVF165</v>
      </c>
      <c r="D503" s="434" t="s">
        <v>140</v>
      </c>
      <c r="E503" s="485">
        <v>1</v>
      </c>
      <c r="F503" s="487" t="s">
        <v>4</v>
      </c>
      <c r="G503" s="439">
        <v>7550</v>
      </c>
      <c r="H503" s="488">
        <f>ROUND(E503*G503,0)</f>
        <v>7550</v>
      </c>
      <c r="I503" s="489">
        <v>0.72</v>
      </c>
      <c r="J503" s="485" t="str">
        <f>F503</f>
        <v>Sqm</v>
      </c>
      <c r="K503" s="488">
        <f>G503</f>
        <v>7550</v>
      </c>
      <c r="L503" s="488">
        <f>ROUND(I503*K503,0)</f>
        <v>5436</v>
      </c>
      <c r="M503" s="490">
        <f>IF(L503&gt;H503,L503-H503,0)</f>
        <v>0</v>
      </c>
      <c r="N503" s="488">
        <f>IF(H503&gt;L503,H503-L503,0)</f>
        <v>2114</v>
      </c>
      <c r="O503" s="78" t="s">
        <v>607</v>
      </c>
      <c r="P503" s="495" t="s">
        <v>226</v>
      </c>
      <c r="R503" s="467"/>
      <c r="S503" s="467"/>
      <c r="T503" s="497"/>
      <c r="U503" s="467"/>
      <c r="V503" s="467"/>
      <c r="W503" s="467"/>
      <c r="X503" s="467"/>
      <c r="Y503" s="467"/>
      <c r="Z503" s="467"/>
      <c r="AA503" s="467"/>
      <c r="AB503" s="467"/>
      <c r="AC503" s="467"/>
      <c r="AD503" s="467"/>
      <c r="AE503" s="467"/>
      <c r="AF503" s="467"/>
    </row>
    <row r="504" spans="1:32" s="495" customFormat="1" ht="32.450000000000003" customHeight="1" outlineLevel="1">
      <c r="A504" s="440"/>
      <c r="B504" s="453"/>
      <c r="C504" s="486"/>
      <c r="D504" s="479" t="s">
        <v>669</v>
      </c>
      <c r="E504" s="440"/>
      <c r="F504" s="440"/>
      <c r="G504" s="490"/>
      <c r="H504" s="490"/>
      <c r="I504" s="494"/>
      <c r="J504" s="440"/>
      <c r="K504" s="490"/>
      <c r="L504" s="490"/>
      <c r="M504" s="490"/>
      <c r="N504" s="490"/>
      <c r="O504" s="78"/>
      <c r="P504" s="495" t="s">
        <v>226</v>
      </c>
      <c r="R504" s="467"/>
      <c r="S504" s="467"/>
      <c r="T504" s="497"/>
      <c r="U504" s="467"/>
      <c r="V504" s="467"/>
      <c r="W504" s="467"/>
      <c r="X504" s="467"/>
      <c r="Y504" s="467"/>
      <c r="Z504" s="467"/>
      <c r="AA504" s="467"/>
      <c r="AB504" s="467"/>
      <c r="AC504" s="467"/>
      <c r="AD504" s="467"/>
      <c r="AE504" s="467"/>
      <c r="AF504" s="467"/>
    </row>
    <row r="505" spans="1:32" s="495" customFormat="1" ht="32.450000000000003" customHeight="1" outlineLevel="1">
      <c r="A505" s="440"/>
      <c r="B505" s="453"/>
      <c r="C505" s="486"/>
      <c r="D505" s="479"/>
      <c r="E505" s="440"/>
      <c r="F505" s="440"/>
      <c r="G505" s="490"/>
      <c r="H505" s="490"/>
      <c r="I505" s="494"/>
      <c r="J505" s="440"/>
      <c r="K505" s="490"/>
      <c r="L505" s="490"/>
      <c r="M505" s="490"/>
      <c r="N505" s="490"/>
      <c r="O505" s="78"/>
      <c r="P505" s="495" t="s">
        <v>226</v>
      </c>
      <c r="R505" s="467"/>
      <c r="S505" s="467"/>
      <c r="T505" s="497"/>
      <c r="U505" s="467"/>
      <c r="V505" s="467"/>
      <c r="W505" s="467"/>
      <c r="X505" s="467"/>
      <c r="Y505" s="467"/>
      <c r="Z505" s="467"/>
      <c r="AA505" s="467"/>
      <c r="AB505" s="467"/>
      <c r="AC505" s="467"/>
      <c r="AD505" s="467"/>
      <c r="AE505" s="467"/>
      <c r="AF505" s="467"/>
    </row>
    <row r="506" spans="1:32" s="495" customFormat="1" ht="32.450000000000003" customHeight="1" outlineLevel="1">
      <c r="A506" s="485">
        <v>166</v>
      </c>
      <c r="B506" s="453">
        <f t="shared" si="24"/>
        <v>166</v>
      </c>
      <c r="C506" s="486" t="str">
        <f t="shared" si="25"/>
        <v>IVF166</v>
      </c>
      <c r="D506" s="434" t="s">
        <v>178</v>
      </c>
      <c r="E506" s="485">
        <v>2</v>
      </c>
      <c r="F506" s="487" t="s">
        <v>7</v>
      </c>
      <c r="G506" s="439">
        <v>10500</v>
      </c>
      <c r="H506" s="488">
        <f>ROUND(E506*G506,0)</f>
        <v>21000</v>
      </c>
      <c r="I506" s="489">
        <v>2</v>
      </c>
      <c r="J506" s="485" t="str">
        <f>F506</f>
        <v>No</v>
      </c>
      <c r="K506" s="488">
        <f>G506</f>
        <v>10500</v>
      </c>
      <c r="L506" s="488">
        <f>ROUND(I506*K506,0)</f>
        <v>21000</v>
      </c>
      <c r="M506" s="490">
        <f>IF(L506&gt;H506,L506-H506,0)</f>
        <v>0</v>
      </c>
      <c r="N506" s="488">
        <f>IF(H506&gt;L506,H506-L506,0)</f>
        <v>0</v>
      </c>
      <c r="O506" s="605" t="s">
        <v>721</v>
      </c>
      <c r="P506" s="495" t="s">
        <v>226</v>
      </c>
      <c r="R506" s="467"/>
      <c r="S506" s="467"/>
      <c r="T506" s="497"/>
      <c r="U506" s="467"/>
      <c r="V506" s="467"/>
      <c r="W506" s="467"/>
      <c r="X506" s="467"/>
      <c r="Y506" s="467"/>
      <c r="Z506" s="467"/>
      <c r="AA506" s="467"/>
      <c r="AB506" s="467"/>
      <c r="AC506" s="467"/>
      <c r="AD506" s="467"/>
      <c r="AE506" s="467"/>
      <c r="AF506" s="467"/>
    </row>
    <row r="507" spans="1:32" s="495" customFormat="1" ht="32.450000000000003" customHeight="1" outlineLevel="1">
      <c r="A507" s="440"/>
      <c r="B507" s="453" t="str">
        <f t="shared" si="24"/>
        <v/>
      </c>
      <c r="C507" s="486"/>
      <c r="D507" s="496" t="s">
        <v>184</v>
      </c>
      <c r="E507" s="440"/>
      <c r="F507" s="440"/>
      <c r="G507" s="490"/>
      <c r="H507" s="490"/>
      <c r="I507" s="494">
        <v>1</v>
      </c>
      <c r="J507" s="440" t="s">
        <v>7</v>
      </c>
      <c r="K507" s="439">
        <v>10500</v>
      </c>
      <c r="L507" s="488">
        <f>ROUND(I507*K507,0)</f>
        <v>10500</v>
      </c>
      <c r="M507" s="490">
        <f>IF(L507&gt;H507,L507-H507,0)</f>
        <v>10500</v>
      </c>
      <c r="N507" s="488">
        <f>IF(H507&gt;L507,H507-L507,0)</f>
        <v>0</v>
      </c>
      <c r="O507" s="605"/>
      <c r="P507" s="495" t="s">
        <v>226</v>
      </c>
      <c r="R507" s="467"/>
      <c r="S507" s="467"/>
      <c r="T507" s="497"/>
      <c r="U507" s="467"/>
      <c r="V507" s="467"/>
      <c r="W507" s="467"/>
      <c r="X507" s="467"/>
      <c r="Y507" s="467"/>
      <c r="Z507" s="467"/>
      <c r="AA507" s="467"/>
      <c r="AB507" s="467"/>
      <c r="AC507" s="467"/>
      <c r="AD507" s="467"/>
      <c r="AE507" s="467"/>
      <c r="AF507" s="467"/>
    </row>
    <row r="508" spans="1:32" s="495" customFormat="1" ht="32.450000000000003" customHeight="1" outlineLevel="1">
      <c r="A508" s="440"/>
      <c r="B508" s="453" t="str">
        <f t="shared" si="24"/>
        <v/>
      </c>
      <c r="C508" s="486"/>
      <c r="D508" s="479" t="s">
        <v>656</v>
      </c>
      <c r="E508" s="440"/>
      <c r="F508" s="440"/>
      <c r="G508" s="490"/>
      <c r="H508" s="490"/>
      <c r="I508" s="494"/>
      <c r="J508" s="440"/>
      <c r="K508" s="439"/>
      <c r="L508" s="488"/>
      <c r="M508" s="490"/>
      <c r="N508" s="488"/>
      <c r="O508" s="78"/>
      <c r="P508" s="495" t="s">
        <v>226</v>
      </c>
      <c r="R508" s="467"/>
      <c r="S508" s="467"/>
      <c r="T508" s="497"/>
      <c r="U508" s="467"/>
      <c r="V508" s="467"/>
      <c r="W508" s="467"/>
      <c r="X508" s="467"/>
      <c r="Y508" s="467"/>
      <c r="Z508" s="467"/>
      <c r="AA508" s="467"/>
      <c r="AB508" s="467"/>
      <c r="AC508" s="467"/>
      <c r="AD508" s="467"/>
      <c r="AE508" s="467"/>
      <c r="AF508" s="467"/>
    </row>
    <row r="509" spans="1:32" s="495" customFormat="1" ht="32.450000000000003" customHeight="1" outlineLevel="1">
      <c r="A509" s="440"/>
      <c r="B509" s="453"/>
      <c r="C509" s="486"/>
      <c r="D509" s="479"/>
      <c r="E509" s="440"/>
      <c r="F509" s="440"/>
      <c r="G509" s="490"/>
      <c r="H509" s="490"/>
      <c r="I509" s="494"/>
      <c r="J509" s="440"/>
      <c r="K509" s="439"/>
      <c r="L509" s="488"/>
      <c r="M509" s="490"/>
      <c r="N509" s="488"/>
      <c r="O509" s="78"/>
      <c r="P509" s="495" t="s">
        <v>226</v>
      </c>
      <c r="R509" s="467"/>
      <c r="S509" s="467"/>
      <c r="T509" s="497"/>
      <c r="U509" s="467"/>
      <c r="V509" s="467"/>
      <c r="W509" s="467"/>
      <c r="X509" s="467"/>
      <c r="Y509" s="467"/>
      <c r="Z509" s="467"/>
      <c r="AA509" s="467"/>
      <c r="AB509" s="467"/>
      <c r="AC509" s="467"/>
      <c r="AD509" s="467"/>
      <c r="AE509" s="467"/>
      <c r="AF509" s="467"/>
    </row>
    <row r="510" spans="1:32" s="495" customFormat="1" ht="32.450000000000003" customHeight="1" outlineLevel="1">
      <c r="A510" s="485">
        <v>167</v>
      </c>
      <c r="B510" s="453">
        <f t="shared" si="24"/>
        <v>167</v>
      </c>
      <c r="C510" s="486" t="str">
        <f t="shared" si="25"/>
        <v>IVF167</v>
      </c>
      <c r="D510" s="434" t="s">
        <v>141</v>
      </c>
      <c r="E510" s="485">
        <v>2</v>
      </c>
      <c r="F510" s="487" t="s">
        <v>7</v>
      </c>
      <c r="G510" s="439">
        <v>12900</v>
      </c>
      <c r="H510" s="488">
        <f>ROUND(E510*G510,0)</f>
        <v>25800</v>
      </c>
      <c r="I510" s="489">
        <v>2</v>
      </c>
      <c r="J510" s="485" t="str">
        <f>F510</f>
        <v>No</v>
      </c>
      <c r="K510" s="488">
        <f>G510</f>
        <v>12900</v>
      </c>
      <c r="L510" s="488">
        <f>ROUND(I510*K510,0)</f>
        <v>25800</v>
      </c>
      <c r="M510" s="490">
        <f>IF(L510&gt;H510,L510-H510,0)</f>
        <v>0</v>
      </c>
      <c r="N510" s="488">
        <f>IF(H510&gt;L510,H510-L510,0)</f>
        <v>0</v>
      </c>
      <c r="O510" s="78" t="s">
        <v>555</v>
      </c>
      <c r="P510" s="495" t="s">
        <v>226</v>
      </c>
      <c r="R510" s="467"/>
      <c r="S510" s="467"/>
      <c r="T510" s="497"/>
      <c r="U510" s="467"/>
      <c r="V510" s="467"/>
      <c r="W510" s="467"/>
      <c r="X510" s="467"/>
      <c r="Y510" s="467"/>
      <c r="Z510" s="467"/>
      <c r="AA510" s="467"/>
      <c r="AB510" s="467"/>
      <c r="AC510" s="467"/>
      <c r="AD510" s="467"/>
      <c r="AE510" s="467"/>
      <c r="AF510" s="467"/>
    </row>
    <row r="511" spans="1:32" s="495" customFormat="1" ht="32.450000000000003" customHeight="1" outlineLevel="1">
      <c r="A511" s="440"/>
      <c r="B511" s="453" t="str">
        <f t="shared" si="24"/>
        <v/>
      </c>
      <c r="C511" s="486"/>
      <c r="D511" s="479" t="s">
        <v>656</v>
      </c>
      <c r="E511" s="440"/>
      <c r="F511" s="440"/>
      <c r="G511" s="490"/>
      <c r="H511" s="490"/>
      <c r="I511" s="494"/>
      <c r="J511" s="440"/>
      <c r="K511" s="490"/>
      <c r="L511" s="490"/>
      <c r="M511" s="490"/>
      <c r="N511" s="490"/>
      <c r="O511" s="78"/>
      <c r="P511" s="495" t="s">
        <v>226</v>
      </c>
      <c r="R511" s="467"/>
      <c r="S511" s="467"/>
      <c r="T511" s="497"/>
      <c r="U511" s="467"/>
      <c r="V511" s="467"/>
      <c r="W511" s="467"/>
      <c r="X511" s="467"/>
      <c r="Y511" s="467"/>
      <c r="Z511" s="467"/>
      <c r="AA511" s="467"/>
      <c r="AB511" s="467"/>
      <c r="AC511" s="467"/>
      <c r="AD511" s="467"/>
      <c r="AE511" s="467"/>
      <c r="AF511" s="467"/>
    </row>
    <row r="512" spans="1:32" s="495" customFormat="1" ht="32.450000000000003" customHeight="1" outlineLevel="1">
      <c r="A512" s="440"/>
      <c r="B512" s="453"/>
      <c r="C512" s="486"/>
      <c r="D512" s="479"/>
      <c r="E512" s="440"/>
      <c r="F512" s="440"/>
      <c r="G512" s="490"/>
      <c r="H512" s="490"/>
      <c r="I512" s="494"/>
      <c r="J512" s="440"/>
      <c r="K512" s="490"/>
      <c r="L512" s="490"/>
      <c r="M512" s="490"/>
      <c r="N512" s="490"/>
      <c r="O512" s="78"/>
      <c r="P512" s="495" t="s">
        <v>226</v>
      </c>
      <c r="R512" s="467"/>
      <c r="S512" s="467"/>
      <c r="T512" s="497"/>
      <c r="U512" s="467"/>
      <c r="V512" s="467"/>
      <c r="W512" s="467"/>
      <c r="X512" s="467"/>
      <c r="Y512" s="467"/>
      <c r="Z512" s="467"/>
      <c r="AA512" s="467"/>
      <c r="AB512" s="467"/>
      <c r="AC512" s="467"/>
      <c r="AD512" s="467"/>
      <c r="AE512" s="467"/>
      <c r="AF512" s="467"/>
    </row>
    <row r="513" spans="1:32" s="495" customFormat="1" ht="32.450000000000003" customHeight="1" outlineLevel="1">
      <c r="A513" s="485">
        <v>168</v>
      </c>
      <c r="B513" s="453">
        <f t="shared" si="24"/>
        <v>168</v>
      </c>
      <c r="C513" s="486" t="str">
        <f t="shared" si="25"/>
        <v>IVF168</v>
      </c>
      <c r="D513" s="434" t="s">
        <v>142</v>
      </c>
      <c r="E513" s="485">
        <v>1</v>
      </c>
      <c r="F513" s="487" t="s">
        <v>4</v>
      </c>
      <c r="G513" s="439">
        <v>10300</v>
      </c>
      <c r="H513" s="488">
        <f>ROUND(E513*G513,0)</f>
        <v>10300</v>
      </c>
      <c r="I513" s="489">
        <v>0.12</v>
      </c>
      <c r="J513" s="485" t="str">
        <f>F513</f>
        <v>Sqm</v>
      </c>
      <c r="K513" s="488">
        <f>G513</f>
        <v>10300</v>
      </c>
      <c r="L513" s="488">
        <f>ROUND(I513*K513,0)</f>
        <v>1236</v>
      </c>
      <c r="M513" s="490">
        <f>IF(L513&gt;H513,L513-H513,0)</f>
        <v>0</v>
      </c>
      <c r="N513" s="488">
        <f>IF(H513&gt;L513,H513-L513,0)</f>
        <v>9064</v>
      </c>
      <c r="O513" s="78" t="s">
        <v>607</v>
      </c>
      <c r="P513" s="495" t="s">
        <v>226</v>
      </c>
      <c r="R513" s="467"/>
      <c r="S513" s="467"/>
      <c r="T513" s="497"/>
      <c r="U513" s="467"/>
      <c r="V513" s="467"/>
      <c r="W513" s="467"/>
      <c r="X513" s="467"/>
      <c r="Y513" s="467"/>
      <c r="Z513" s="467"/>
      <c r="AA513" s="467"/>
      <c r="AB513" s="467"/>
      <c r="AC513" s="467"/>
      <c r="AD513" s="467"/>
      <c r="AE513" s="467"/>
      <c r="AF513" s="467"/>
    </row>
    <row r="514" spans="1:32" s="495" customFormat="1" ht="32.450000000000003" customHeight="1" outlineLevel="1">
      <c r="A514" s="440"/>
      <c r="B514" s="453" t="str">
        <f t="shared" si="24"/>
        <v/>
      </c>
      <c r="C514" s="486"/>
      <c r="D514" s="479" t="s">
        <v>671</v>
      </c>
      <c r="E514" s="440"/>
      <c r="F514" s="440"/>
      <c r="G514" s="490"/>
      <c r="H514" s="490"/>
      <c r="I514" s="494"/>
      <c r="J514" s="440"/>
      <c r="K514" s="490"/>
      <c r="L514" s="490"/>
      <c r="M514" s="490"/>
      <c r="N514" s="490"/>
      <c r="O514" s="78"/>
      <c r="P514" s="495" t="s">
        <v>226</v>
      </c>
      <c r="R514" s="467"/>
      <c r="S514" s="467"/>
      <c r="T514" s="497"/>
      <c r="U514" s="467"/>
      <c r="V514" s="467"/>
      <c r="W514" s="467"/>
      <c r="X514" s="467"/>
      <c r="Y514" s="467"/>
      <c r="Z514" s="467"/>
      <c r="AA514" s="467"/>
      <c r="AB514" s="467"/>
      <c r="AC514" s="467"/>
      <c r="AD514" s="467"/>
      <c r="AE514" s="467"/>
      <c r="AF514" s="467"/>
    </row>
    <row r="515" spans="1:32" s="495" customFormat="1" ht="32.450000000000003" customHeight="1" outlineLevel="1">
      <c r="A515" s="440"/>
      <c r="B515" s="453"/>
      <c r="C515" s="486"/>
      <c r="D515" s="479"/>
      <c r="E515" s="440"/>
      <c r="F515" s="440"/>
      <c r="G515" s="490"/>
      <c r="H515" s="490"/>
      <c r="I515" s="494"/>
      <c r="J515" s="440"/>
      <c r="K515" s="490"/>
      <c r="L515" s="490"/>
      <c r="M515" s="490"/>
      <c r="N515" s="490"/>
      <c r="O515" s="78"/>
      <c r="P515" s="495" t="s">
        <v>226</v>
      </c>
      <c r="R515" s="467"/>
      <c r="S515" s="467"/>
      <c r="T515" s="497"/>
      <c r="U515" s="467"/>
      <c r="V515" s="467"/>
      <c r="W515" s="467"/>
      <c r="X515" s="467"/>
      <c r="Y515" s="467"/>
      <c r="Z515" s="467"/>
      <c r="AA515" s="467"/>
      <c r="AB515" s="467"/>
      <c r="AC515" s="467"/>
      <c r="AD515" s="467"/>
      <c r="AE515" s="467"/>
      <c r="AF515" s="467"/>
    </row>
    <row r="516" spans="1:32" s="495" customFormat="1" ht="32.450000000000003" customHeight="1" outlineLevel="1">
      <c r="A516" s="485">
        <v>169</v>
      </c>
      <c r="B516" s="453">
        <f t="shared" si="24"/>
        <v>169</v>
      </c>
      <c r="C516" s="486" t="str">
        <f t="shared" si="25"/>
        <v>IVF169</v>
      </c>
      <c r="D516" s="434" t="s">
        <v>582</v>
      </c>
      <c r="E516" s="485">
        <v>130</v>
      </c>
      <c r="F516" s="487" t="s">
        <v>4</v>
      </c>
      <c r="G516" s="439">
        <v>1225</v>
      </c>
      <c r="H516" s="488">
        <f>ROUND(E516*G516,0)</f>
        <v>159250</v>
      </c>
      <c r="I516" s="489">
        <v>119.84</v>
      </c>
      <c r="J516" s="485" t="str">
        <f>F516</f>
        <v>Sqm</v>
      </c>
      <c r="K516" s="488">
        <f>G516</f>
        <v>1225</v>
      </c>
      <c r="L516" s="488">
        <f>ROUND(I516*K516,0)</f>
        <v>146804</v>
      </c>
      <c r="M516" s="490">
        <f>IF(L516&gt;H516,L516-H516,0)</f>
        <v>0</v>
      </c>
      <c r="N516" s="488">
        <f>IF(H516&gt;L516,H516-L516,0)</f>
        <v>12446</v>
      </c>
      <c r="O516" s="78" t="s">
        <v>607</v>
      </c>
      <c r="P516" s="495" t="s">
        <v>226</v>
      </c>
      <c r="R516" s="467"/>
      <c r="S516" s="467"/>
      <c r="T516" s="497"/>
      <c r="U516" s="467"/>
      <c r="V516" s="467"/>
      <c r="W516" s="467"/>
      <c r="X516" s="467"/>
      <c r="Y516" s="467"/>
      <c r="Z516" s="467"/>
      <c r="AA516" s="467"/>
      <c r="AB516" s="467"/>
      <c r="AC516" s="467"/>
      <c r="AD516" s="467"/>
      <c r="AE516" s="467"/>
      <c r="AF516" s="467"/>
    </row>
    <row r="517" spans="1:32" s="495" customFormat="1" ht="32.450000000000003" customHeight="1" outlineLevel="1">
      <c r="A517" s="440"/>
      <c r="B517" s="453" t="str">
        <f t="shared" si="24"/>
        <v/>
      </c>
      <c r="C517" s="486"/>
      <c r="D517" s="479" t="s">
        <v>671</v>
      </c>
      <c r="E517" s="440"/>
      <c r="F517" s="440"/>
      <c r="G517" s="490"/>
      <c r="H517" s="490"/>
      <c r="I517" s="494"/>
      <c r="J517" s="440"/>
      <c r="K517" s="490"/>
      <c r="L517" s="490"/>
      <c r="M517" s="490"/>
      <c r="N517" s="490"/>
      <c r="O517" s="78"/>
      <c r="P517" s="495" t="s">
        <v>226</v>
      </c>
      <c r="R517" s="467"/>
      <c r="S517" s="467"/>
      <c r="T517" s="497"/>
      <c r="U517" s="467"/>
      <c r="V517" s="467"/>
      <c r="W517" s="467"/>
      <c r="X517" s="467"/>
      <c r="Y517" s="467"/>
      <c r="Z517" s="467"/>
      <c r="AA517" s="467"/>
      <c r="AB517" s="467"/>
      <c r="AC517" s="467"/>
      <c r="AD517" s="467"/>
      <c r="AE517" s="467"/>
      <c r="AF517" s="467"/>
    </row>
    <row r="518" spans="1:32" s="495" customFormat="1" ht="32.450000000000003" customHeight="1" outlineLevel="1">
      <c r="A518" s="440"/>
      <c r="B518" s="453"/>
      <c r="C518" s="486"/>
      <c r="D518" s="479"/>
      <c r="E518" s="440"/>
      <c r="F518" s="440"/>
      <c r="G518" s="490"/>
      <c r="H518" s="490"/>
      <c r="I518" s="494"/>
      <c r="J518" s="440"/>
      <c r="K518" s="490"/>
      <c r="L518" s="490"/>
      <c r="M518" s="490"/>
      <c r="N518" s="490"/>
      <c r="O518" s="78"/>
      <c r="P518" s="495" t="s">
        <v>226</v>
      </c>
      <c r="R518" s="467"/>
      <c r="S518" s="467"/>
      <c r="T518" s="497"/>
      <c r="U518" s="467"/>
      <c r="V518" s="467"/>
      <c r="W518" s="467"/>
      <c r="X518" s="467"/>
      <c r="Y518" s="467"/>
      <c r="Z518" s="467"/>
      <c r="AA518" s="467"/>
      <c r="AB518" s="467"/>
      <c r="AC518" s="467"/>
      <c r="AD518" s="467"/>
      <c r="AE518" s="467"/>
      <c r="AF518" s="467"/>
    </row>
    <row r="519" spans="1:32" s="495" customFormat="1" ht="32.450000000000003" customHeight="1" outlineLevel="1">
      <c r="A519" s="485">
        <v>170</v>
      </c>
      <c r="B519" s="453">
        <f t="shared" si="24"/>
        <v>170</v>
      </c>
      <c r="C519" s="486" t="str">
        <f t="shared" si="25"/>
        <v>IVF170</v>
      </c>
      <c r="D519" s="434" t="s">
        <v>583</v>
      </c>
      <c r="E519" s="485">
        <v>130</v>
      </c>
      <c r="F519" s="487" t="s">
        <v>4</v>
      </c>
      <c r="G519" s="439">
        <v>1075</v>
      </c>
      <c r="H519" s="488">
        <f>ROUND(E519*G519,0)</f>
        <v>139750</v>
      </c>
      <c r="I519" s="489">
        <v>84.41</v>
      </c>
      <c r="J519" s="485" t="str">
        <f>F519</f>
        <v>Sqm</v>
      </c>
      <c r="K519" s="488">
        <f>G519</f>
        <v>1075</v>
      </c>
      <c r="L519" s="488">
        <f>ROUND(I519*K519,0)</f>
        <v>90741</v>
      </c>
      <c r="M519" s="490">
        <f>IF(L519&gt;H519,L519-H519,0)</f>
        <v>0</v>
      </c>
      <c r="N519" s="488">
        <f>IF(H519&gt;L519,H519-L519,0)</f>
        <v>49009</v>
      </c>
      <c r="O519" s="78" t="s">
        <v>607</v>
      </c>
      <c r="P519" s="495" t="s">
        <v>226</v>
      </c>
      <c r="R519" s="467"/>
      <c r="S519" s="467"/>
      <c r="T519" s="497"/>
      <c r="U519" s="467"/>
      <c r="V519" s="467"/>
      <c r="W519" s="467"/>
      <c r="X519" s="467"/>
      <c r="Y519" s="467"/>
      <c r="Z519" s="467"/>
      <c r="AA519" s="467"/>
      <c r="AB519" s="467"/>
      <c r="AC519" s="467"/>
      <c r="AD519" s="467"/>
      <c r="AE519" s="467"/>
      <c r="AF519" s="467"/>
    </row>
    <row r="520" spans="1:32" s="495" customFormat="1" ht="32.450000000000003" customHeight="1" outlineLevel="1">
      <c r="A520" s="440"/>
      <c r="B520" s="453" t="str">
        <f t="shared" si="24"/>
        <v/>
      </c>
      <c r="C520" s="486"/>
      <c r="D520" s="479" t="s">
        <v>672</v>
      </c>
      <c r="E520" s="440"/>
      <c r="F520" s="440"/>
      <c r="G520" s="490"/>
      <c r="H520" s="490"/>
      <c r="I520" s="494"/>
      <c r="J520" s="440"/>
      <c r="K520" s="490"/>
      <c r="L520" s="490"/>
      <c r="M520" s="490"/>
      <c r="N520" s="490"/>
      <c r="O520" s="78"/>
      <c r="P520" s="495" t="s">
        <v>226</v>
      </c>
      <c r="R520" s="467"/>
      <c r="S520" s="467"/>
      <c r="T520" s="497"/>
      <c r="U520" s="467"/>
      <c r="V520" s="467"/>
      <c r="W520" s="467"/>
      <c r="X520" s="467"/>
      <c r="Y520" s="467"/>
      <c r="Z520" s="467"/>
      <c r="AA520" s="467"/>
      <c r="AB520" s="467"/>
      <c r="AC520" s="467"/>
      <c r="AD520" s="467"/>
      <c r="AE520" s="467"/>
      <c r="AF520" s="467"/>
    </row>
    <row r="521" spans="1:32" s="495" customFormat="1" ht="32.450000000000003" customHeight="1" outlineLevel="1">
      <c r="A521" s="440"/>
      <c r="B521" s="453"/>
      <c r="C521" s="486"/>
      <c r="D521" s="479"/>
      <c r="E521" s="440"/>
      <c r="F521" s="440"/>
      <c r="G521" s="490"/>
      <c r="H521" s="490"/>
      <c r="I521" s="494"/>
      <c r="J521" s="440"/>
      <c r="K521" s="490"/>
      <c r="L521" s="490"/>
      <c r="M521" s="490"/>
      <c r="N521" s="490"/>
      <c r="O521" s="78"/>
      <c r="P521" s="495" t="s">
        <v>226</v>
      </c>
      <c r="R521" s="467"/>
      <c r="S521" s="467"/>
      <c r="T521" s="497"/>
      <c r="U521" s="467"/>
      <c r="V521" s="467"/>
      <c r="W521" s="467"/>
      <c r="X521" s="467"/>
      <c r="Y521" s="467"/>
      <c r="Z521" s="467"/>
      <c r="AA521" s="467"/>
      <c r="AB521" s="467"/>
      <c r="AC521" s="467"/>
      <c r="AD521" s="467"/>
      <c r="AE521" s="467"/>
      <c r="AF521" s="467"/>
    </row>
    <row r="522" spans="1:32" s="495" customFormat="1" ht="32.450000000000003" customHeight="1" outlineLevel="1">
      <c r="A522" s="485">
        <v>171</v>
      </c>
      <c r="B522" s="453">
        <f t="shared" si="24"/>
        <v>171</v>
      </c>
      <c r="C522" s="486" t="str">
        <f t="shared" si="25"/>
        <v>IVF171</v>
      </c>
      <c r="D522" s="434" t="s">
        <v>584</v>
      </c>
      <c r="E522" s="485">
        <v>40</v>
      </c>
      <c r="F522" s="487" t="s">
        <v>4</v>
      </c>
      <c r="G522" s="439">
        <v>785</v>
      </c>
      <c r="H522" s="488">
        <f>ROUND(E522*G522,0)</f>
        <v>31400</v>
      </c>
      <c r="I522" s="489">
        <v>40</v>
      </c>
      <c r="J522" s="485" t="str">
        <f>F522</f>
        <v>Sqm</v>
      </c>
      <c r="K522" s="488">
        <f>G522</f>
        <v>785</v>
      </c>
      <c r="L522" s="488">
        <f>ROUND(I522*K522,0)</f>
        <v>31400</v>
      </c>
      <c r="M522" s="490">
        <f>IF(L522&gt;H522,L522-H522,0)</f>
        <v>0</v>
      </c>
      <c r="N522" s="488">
        <f>IF(H522&gt;L522,H522-L522,0)</f>
        <v>0</v>
      </c>
      <c r="O522" s="605" t="s">
        <v>861</v>
      </c>
      <c r="P522" s="495" t="s">
        <v>226</v>
      </c>
      <c r="R522" s="467"/>
      <c r="S522" s="467"/>
      <c r="T522" s="497"/>
      <c r="U522" s="467"/>
      <c r="V522" s="467"/>
      <c r="W522" s="467"/>
      <c r="X522" s="467"/>
      <c r="Y522" s="467"/>
      <c r="Z522" s="467"/>
      <c r="AA522" s="467"/>
      <c r="AB522" s="467"/>
      <c r="AC522" s="467"/>
      <c r="AD522" s="467"/>
      <c r="AE522" s="467"/>
      <c r="AF522" s="467"/>
    </row>
    <row r="523" spans="1:32" s="495" customFormat="1" ht="32.450000000000003" customHeight="1" outlineLevel="1">
      <c r="A523" s="440"/>
      <c r="B523" s="453" t="str">
        <f t="shared" si="24"/>
        <v/>
      </c>
      <c r="C523" s="486"/>
      <c r="D523" s="496" t="s">
        <v>184</v>
      </c>
      <c r="E523" s="440"/>
      <c r="F523" s="440"/>
      <c r="G523" s="490"/>
      <c r="H523" s="490"/>
      <c r="I523" s="494">
        <v>35.04</v>
      </c>
      <c r="J523" s="440" t="s">
        <v>4</v>
      </c>
      <c r="K523" s="439">
        <v>785</v>
      </c>
      <c r="L523" s="488">
        <f>ROUND(I523*K523,0)</f>
        <v>27506</v>
      </c>
      <c r="M523" s="490">
        <f>IF(L523&gt;H523,L523-H523,0)</f>
        <v>27506</v>
      </c>
      <c r="N523" s="488">
        <f>IF(H523&gt;L523,H523-L523,0)</f>
        <v>0</v>
      </c>
      <c r="O523" s="605"/>
      <c r="P523" s="495" t="s">
        <v>226</v>
      </c>
      <c r="R523" s="467"/>
      <c r="S523" s="467"/>
      <c r="T523" s="497"/>
      <c r="U523" s="467"/>
      <c r="V523" s="467"/>
      <c r="W523" s="467"/>
      <c r="X523" s="467"/>
      <c r="Y523" s="467"/>
      <c r="Z523" s="467"/>
      <c r="AA523" s="467"/>
      <c r="AB523" s="467"/>
      <c r="AC523" s="467"/>
      <c r="AD523" s="467"/>
      <c r="AE523" s="467"/>
      <c r="AF523" s="467"/>
    </row>
    <row r="524" spans="1:32" s="495" customFormat="1" ht="32.450000000000003" customHeight="1" outlineLevel="1">
      <c r="A524" s="440"/>
      <c r="B524" s="453" t="str">
        <f t="shared" si="24"/>
        <v/>
      </c>
      <c r="C524" s="486"/>
      <c r="D524" s="479" t="s">
        <v>672</v>
      </c>
      <c r="E524" s="440"/>
      <c r="F524" s="440"/>
      <c r="G524" s="490"/>
      <c r="H524" s="490"/>
      <c r="I524" s="494"/>
      <c r="J524" s="440"/>
      <c r="K524" s="439"/>
      <c r="L524" s="488"/>
      <c r="M524" s="490"/>
      <c r="N524" s="488"/>
      <c r="O524" s="78"/>
      <c r="P524" s="495" t="s">
        <v>226</v>
      </c>
      <c r="R524" s="467"/>
      <c r="S524" s="467"/>
      <c r="T524" s="497"/>
      <c r="U524" s="467"/>
      <c r="V524" s="467"/>
      <c r="W524" s="467"/>
      <c r="X524" s="467"/>
      <c r="Y524" s="467"/>
      <c r="Z524" s="467"/>
      <c r="AA524" s="467"/>
      <c r="AB524" s="467"/>
      <c r="AC524" s="467"/>
      <c r="AD524" s="467"/>
      <c r="AE524" s="467"/>
      <c r="AF524" s="467"/>
    </row>
    <row r="525" spans="1:32" s="495" customFormat="1" ht="32.450000000000003" customHeight="1" outlineLevel="1">
      <c r="A525" s="440"/>
      <c r="B525" s="453"/>
      <c r="C525" s="486"/>
      <c r="D525" s="479"/>
      <c r="E525" s="440"/>
      <c r="F525" s="440"/>
      <c r="G525" s="490"/>
      <c r="H525" s="490"/>
      <c r="I525" s="494"/>
      <c r="J525" s="440"/>
      <c r="K525" s="439"/>
      <c r="L525" s="488"/>
      <c r="M525" s="490"/>
      <c r="N525" s="488"/>
      <c r="O525" s="78"/>
      <c r="P525" s="495" t="s">
        <v>226</v>
      </c>
      <c r="R525" s="467"/>
      <c r="S525" s="467"/>
      <c r="T525" s="497"/>
      <c r="U525" s="467"/>
      <c r="V525" s="467"/>
      <c r="W525" s="467"/>
      <c r="X525" s="467"/>
      <c r="Y525" s="467"/>
      <c r="Z525" s="467"/>
      <c r="AA525" s="467"/>
      <c r="AB525" s="467"/>
      <c r="AC525" s="467"/>
      <c r="AD525" s="467"/>
      <c r="AE525" s="467"/>
      <c r="AF525" s="467"/>
    </row>
    <row r="526" spans="1:32" s="495" customFormat="1" ht="32.450000000000003" customHeight="1" outlineLevel="1">
      <c r="A526" s="485">
        <v>172</v>
      </c>
      <c r="B526" s="453">
        <f t="shared" si="24"/>
        <v>172</v>
      </c>
      <c r="C526" s="486" t="str">
        <f t="shared" si="25"/>
        <v>IVF172</v>
      </c>
      <c r="D526" s="434" t="s">
        <v>585</v>
      </c>
      <c r="E526" s="485">
        <v>40</v>
      </c>
      <c r="F526" s="487" t="s">
        <v>4</v>
      </c>
      <c r="G526" s="439">
        <v>660</v>
      </c>
      <c r="H526" s="488">
        <f>ROUND(E526*G526,0)</f>
        <v>26400</v>
      </c>
      <c r="I526" s="489">
        <v>19.239999999999998</v>
      </c>
      <c r="J526" s="485" t="str">
        <f>F526</f>
        <v>Sqm</v>
      </c>
      <c r="K526" s="488">
        <f>G526</f>
        <v>660</v>
      </c>
      <c r="L526" s="488">
        <f>ROUND(I526*K526,0)</f>
        <v>12698</v>
      </c>
      <c r="M526" s="490">
        <f>IF(L526&gt;H526,L526-H526,0)</f>
        <v>0</v>
      </c>
      <c r="N526" s="488">
        <f>IF(H526&gt;L526,H526-L526,0)</f>
        <v>13702</v>
      </c>
      <c r="O526" s="78" t="s">
        <v>607</v>
      </c>
      <c r="P526" s="495" t="s">
        <v>226</v>
      </c>
      <c r="R526" s="467"/>
      <c r="S526" s="467"/>
      <c r="T526" s="497"/>
      <c r="U526" s="467"/>
      <c r="V526" s="467"/>
      <c r="W526" s="467"/>
      <c r="X526" s="467"/>
      <c r="Y526" s="467"/>
      <c r="Z526" s="467"/>
      <c r="AA526" s="467"/>
      <c r="AB526" s="467"/>
      <c r="AC526" s="467"/>
      <c r="AD526" s="467"/>
      <c r="AE526" s="467"/>
      <c r="AF526" s="467"/>
    </row>
    <row r="527" spans="1:32" s="495" customFormat="1" ht="32.450000000000003" customHeight="1" outlineLevel="1">
      <c r="A527" s="440"/>
      <c r="B527" s="453" t="str">
        <f t="shared" si="24"/>
        <v/>
      </c>
      <c r="C527" s="486"/>
      <c r="D527" s="479" t="s">
        <v>673</v>
      </c>
      <c r="E527" s="440"/>
      <c r="F527" s="440"/>
      <c r="G527" s="490"/>
      <c r="H527" s="490"/>
      <c r="I527" s="494"/>
      <c r="J527" s="440"/>
      <c r="K527" s="490"/>
      <c r="L527" s="490"/>
      <c r="M527" s="490"/>
      <c r="N527" s="490"/>
      <c r="O527" s="78"/>
      <c r="P527" s="495" t="s">
        <v>226</v>
      </c>
      <c r="R527" s="467"/>
      <c r="S527" s="467"/>
      <c r="T527" s="497"/>
      <c r="U527" s="467"/>
      <c r="V527" s="467"/>
      <c r="W527" s="467"/>
      <c r="X527" s="467"/>
      <c r="Y527" s="467"/>
      <c r="Z527" s="467"/>
      <c r="AA527" s="467"/>
      <c r="AB527" s="467"/>
      <c r="AC527" s="467"/>
      <c r="AD527" s="467"/>
      <c r="AE527" s="467"/>
      <c r="AF527" s="467"/>
    </row>
    <row r="528" spans="1:32" s="495" customFormat="1" ht="32.450000000000003" customHeight="1" outlineLevel="1">
      <c r="A528" s="440"/>
      <c r="B528" s="453"/>
      <c r="C528" s="486"/>
      <c r="D528" s="479"/>
      <c r="E528" s="440"/>
      <c r="F528" s="440"/>
      <c r="G528" s="490"/>
      <c r="H528" s="490"/>
      <c r="I528" s="494"/>
      <c r="J528" s="440"/>
      <c r="K528" s="490"/>
      <c r="L528" s="490"/>
      <c r="M528" s="490"/>
      <c r="N528" s="490"/>
      <c r="O528" s="78"/>
      <c r="P528" s="495" t="s">
        <v>226</v>
      </c>
      <c r="R528" s="467"/>
      <c r="S528" s="467"/>
      <c r="T528" s="497"/>
      <c r="U528" s="467"/>
      <c r="V528" s="467"/>
      <c r="W528" s="467"/>
      <c r="X528" s="467"/>
      <c r="Y528" s="467"/>
      <c r="Z528" s="467"/>
      <c r="AA528" s="467"/>
      <c r="AB528" s="467"/>
      <c r="AC528" s="467"/>
      <c r="AD528" s="467"/>
      <c r="AE528" s="467"/>
      <c r="AF528" s="467"/>
    </row>
    <row r="529" spans="1:32" s="495" customFormat="1" ht="32.450000000000003" customHeight="1" outlineLevel="1">
      <c r="A529" s="485">
        <v>173</v>
      </c>
      <c r="B529" s="453">
        <f t="shared" si="24"/>
        <v>173</v>
      </c>
      <c r="C529" s="486" t="str">
        <f t="shared" si="25"/>
        <v>IVF173</v>
      </c>
      <c r="D529" s="434" t="s">
        <v>553</v>
      </c>
      <c r="E529" s="485">
        <v>1</v>
      </c>
      <c r="F529" s="487" t="s">
        <v>143</v>
      </c>
      <c r="G529" s="439">
        <v>325000</v>
      </c>
      <c r="H529" s="488">
        <f>ROUND(E529*G529,0)</f>
        <v>325000</v>
      </c>
      <c r="I529" s="489">
        <v>1</v>
      </c>
      <c r="J529" s="485" t="str">
        <f>F529</f>
        <v>Set</v>
      </c>
      <c r="K529" s="488">
        <f>G529</f>
        <v>325000</v>
      </c>
      <c r="L529" s="488">
        <f>ROUND(I529*K529,0)</f>
        <v>325000</v>
      </c>
      <c r="M529" s="490">
        <f>IF(L529&gt;H529,L529-H529,0)</f>
        <v>0</v>
      </c>
      <c r="N529" s="488">
        <f>IF(H529&gt;L529,H529-L529,0)</f>
        <v>0</v>
      </c>
      <c r="O529" s="78" t="s">
        <v>555</v>
      </c>
      <c r="P529" s="495" t="s">
        <v>226</v>
      </c>
      <c r="R529" s="467"/>
      <c r="S529" s="467"/>
      <c r="T529" s="497"/>
      <c r="U529" s="467"/>
      <c r="V529" s="467"/>
      <c r="W529" s="467"/>
      <c r="X529" s="467"/>
      <c r="Y529" s="467"/>
      <c r="Z529" s="467"/>
      <c r="AA529" s="467"/>
      <c r="AB529" s="467"/>
      <c r="AC529" s="467"/>
      <c r="AD529" s="467"/>
      <c r="AE529" s="467"/>
      <c r="AF529" s="467"/>
    </row>
    <row r="530" spans="1:32" s="495" customFormat="1" ht="32.450000000000003" customHeight="1" outlineLevel="1">
      <c r="A530" s="440"/>
      <c r="B530" s="453" t="str">
        <f t="shared" si="24"/>
        <v/>
      </c>
      <c r="C530" s="486"/>
      <c r="D530" s="479" t="s">
        <v>652</v>
      </c>
      <c r="E530" s="440"/>
      <c r="F530" s="440"/>
      <c r="G530" s="490"/>
      <c r="H530" s="490"/>
      <c r="I530" s="494"/>
      <c r="J530" s="440"/>
      <c r="K530" s="490"/>
      <c r="L530" s="490"/>
      <c r="M530" s="490"/>
      <c r="N530" s="490"/>
      <c r="O530" s="78"/>
      <c r="P530" s="495" t="s">
        <v>226</v>
      </c>
      <c r="R530" s="467"/>
      <c r="S530" s="467"/>
      <c r="T530" s="497"/>
      <c r="U530" s="467"/>
      <c r="V530" s="467"/>
      <c r="W530" s="467"/>
      <c r="X530" s="467"/>
      <c r="Y530" s="467"/>
      <c r="Z530" s="467"/>
      <c r="AA530" s="467"/>
      <c r="AB530" s="467"/>
      <c r="AC530" s="467"/>
      <c r="AD530" s="467"/>
      <c r="AE530" s="467"/>
      <c r="AF530" s="467"/>
    </row>
    <row r="531" spans="1:32" s="495" customFormat="1" ht="32.450000000000003" customHeight="1" outlineLevel="1">
      <c r="A531" s="440"/>
      <c r="B531" s="453"/>
      <c r="C531" s="486"/>
      <c r="D531" s="479"/>
      <c r="E531" s="440"/>
      <c r="F531" s="440"/>
      <c r="G531" s="490"/>
      <c r="H531" s="490"/>
      <c r="I531" s="494"/>
      <c r="J531" s="440"/>
      <c r="K531" s="490"/>
      <c r="L531" s="490"/>
      <c r="M531" s="490"/>
      <c r="N531" s="490"/>
      <c r="O531" s="78"/>
      <c r="P531" s="495" t="s">
        <v>226</v>
      </c>
      <c r="R531" s="467"/>
      <c r="S531" s="467"/>
      <c r="T531" s="497"/>
      <c r="U531" s="467"/>
      <c r="V531" s="467"/>
      <c r="W531" s="467"/>
      <c r="X531" s="467"/>
      <c r="Y531" s="467"/>
      <c r="Z531" s="467"/>
      <c r="AA531" s="467"/>
      <c r="AB531" s="467"/>
      <c r="AC531" s="467"/>
      <c r="AD531" s="467"/>
      <c r="AE531" s="467"/>
      <c r="AF531" s="467"/>
    </row>
    <row r="532" spans="1:32" s="495" customFormat="1" ht="32.450000000000003" customHeight="1" outlineLevel="1">
      <c r="A532" s="485">
        <v>174</v>
      </c>
      <c r="B532" s="453">
        <f t="shared" si="24"/>
        <v>174</v>
      </c>
      <c r="C532" s="486" t="str">
        <f t="shared" si="25"/>
        <v>IVF174</v>
      </c>
      <c r="D532" s="434" t="s">
        <v>144</v>
      </c>
      <c r="E532" s="485">
        <v>2</v>
      </c>
      <c r="F532" s="487" t="s">
        <v>7</v>
      </c>
      <c r="G532" s="439">
        <v>30700</v>
      </c>
      <c r="H532" s="488">
        <f>ROUND(E532*G532,0)</f>
        <v>61400</v>
      </c>
      <c r="I532" s="489">
        <v>1</v>
      </c>
      <c r="J532" s="485" t="str">
        <f>F532</f>
        <v>No</v>
      </c>
      <c r="K532" s="488">
        <f>G532</f>
        <v>30700</v>
      </c>
      <c r="L532" s="488">
        <f>ROUND(I532*K532,0)</f>
        <v>30700</v>
      </c>
      <c r="M532" s="490">
        <f>IF(L532&gt;H532,L532-H532,0)</f>
        <v>0</v>
      </c>
      <c r="N532" s="488">
        <f>IF(H532&gt;L532,H532-L532,0)</f>
        <v>30700</v>
      </c>
      <c r="O532" s="78" t="s">
        <v>607</v>
      </c>
      <c r="P532" s="495" t="s">
        <v>226</v>
      </c>
      <c r="R532" s="467"/>
      <c r="S532" s="467"/>
      <c r="T532" s="497"/>
      <c r="U532" s="467"/>
      <c r="V532" s="467"/>
      <c r="W532" s="467"/>
      <c r="X532" s="467"/>
      <c r="Y532" s="467"/>
      <c r="Z532" s="467"/>
      <c r="AA532" s="467"/>
      <c r="AB532" s="467"/>
      <c r="AC532" s="467"/>
      <c r="AD532" s="467"/>
      <c r="AE532" s="467"/>
      <c r="AF532" s="467"/>
    </row>
    <row r="533" spans="1:32" s="495" customFormat="1" ht="32.450000000000003" customHeight="1" outlineLevel="1">
      <c r="A533" s="485"/>
      <c r="B533" s="453"/>
      <c r="C533" s="486"/>
      <c r="D533" s="479" t="s">
        <v>652</v>
      </c>
      <c r="E533" s="485"/>
      <c r="F533" s="487"/>
      <c r="G533" s="439"/>
      <c r="H533" s="488"/>
      <c r="I533" s="489"/>
      <c r="J533" s="485"/>
      <c r="K533" s="488"/>
      <c r="L533" s="488"/>
      <c r="M533" s="490"/>
      <c r="N533" s="488"/>
      <c r="O533" s="78"/>
      <c r="P533" s="495" t="s">
        <v>226</v>
      </c>
      <c r="R533" s="467"/>
      <c r="S533" s="467"/>
      <c r="T533" s="497"/>
      <c r="U533" s="467"/>
      <c r="V533" s="467"/>
      <c r="W533" s="467"/>
      <c r="X533" s="467"/>
      <c r="Y533" s="467"/>
      <c r="Z533" s="467"/>
      <c r="AA533" s="467"/>
      <c r="AB533" s="467"/>
      <c r="AC533" s="467"/>
      <c r="AD533" s="467"/>
      <c r="AE533" s="467"/>
      <c r="AF533" s="467"/>
    </row>
    <row r="534" spans="1:32" s="495" customFormat="1" ht="32.450000000000003" customHeight="1" outlineLevel="1">
      <c r="A534" s="440"/>
      <c r="B534" s="453" t="str">
        <f t="shared" si="24"/>
        <v/>
      </c>
      <c r="C534" s="486"/>
      <c r="D534" s="434"/>
      <c r="E534" s="440"/>
      <c r="F534" s="440"/>
      <c r="G534" s="490"/>
      <c r="H534" s="490"/>
      <c r="I534" s="494"/>
      <c r="J534" s="440"/>
      <c r="K534" s="490"/>
      <c r="L534" s="490"/>
      <c r="M534" s="490"/>
      <c r="N534" s="490"/>
      <c r="O534" s="78"/>
      <c r="P534" s="495" t="s">
        <v>226</v>
      </c>
      <c r="R534" s="467"/>
      <c r="S534" s="467"/>
      <c r="T534" s="497"/>
      <c r="U534" s="467"/>
      <c r="V534" s="467"/>
      <c r="W534" s="467"/>
      <c r="X534" s="467"/>
      <c r="Y534" s="467"/>
      <c r="Z534" s="467"/>
      <c r="AA534" s="467"/>
      <c r="AB534" s="467"/>
      <c r="AC534" s="467"/>
      <c r="AD534" s="467"/>
      <c r="AE534" s="467"/>
      <c r="AF534" s="467"/>
    </row>
    <row r="535" spans="1:32" s="495" customFormat="1" ht="32.450000000000003" customHeight="1" outlineLevel="1">
      <c r="A535" s="485">
        <v>175</v>
      </c>
      <c r="B535" s="453">
        <f t="shared" si="24"/>
        <v>175</v>
      </c>
      <c r="C535" s="486" t="str">
        <f t="shared" si="25"/>
        <v>IVF175</v>
      </c>
      <c r="D535" s="434" t="s">
        <v>145</v>
      </c>
      <c r="E535" s="485">
        <v>4</v>
      </c>
      <c r="F535" s="487" t="s">
        <v>7</v>
      </c>
      <c r="G535" s="439">
        <v>30700</v>
      </c>
      <c r="H535" s="488">
        <f>ROUND(E535*G535,0)</f>
        <v>122800</v>
      </c>
      <c r="I535" s="489">
        <v>4</v>
      </c>
      <c r="J535" s="485" t="str">
        <f>F535</f>
        <v>No</v>
      </c>
      <c r="K535" s="488">
        <f>G535</f>
        <v>30700</v>
      </c>
      <c r="L535" s="488">
        <f>ROUND(I535*K535,0)</f>
        <v>122800</v>
      </c>
      <c r="M535" s="490">
        <f>IF(L535&gt;H535,L535-H535,0)</f>
        <v>0</v>
      </c>
      <c r="N535" s="488">
        <f>IF(H535&gt;L535,H535-L535,0)</f>
        <v>0</v>
      </c>
      <c r="O535" s="78" t="s">
        <v>555</v>
      </c>
      <c r="P535" s="495" t="s">
        <v>226</v>
      </c>
      <c r="R535" s="467"/>
      <c r="S535" s="467"/>
      <c r="T535" s="497"/>
      <c r="U535" s="467"/>
      <c r="V535" s="467"/>
      <c r="W535" s="467"/>
      <c r="X535" s="467"/>
      <c r="Y535" s="467"/>
      <c r="Z535" s="467"/>
      <c r="AA535" s="467"/>
      <c r="AB535" s="467"/>
      <c r="AC535" s="467"/>
      <c r="AD535" s="467"/>
      <c r="AE535" s="467"/>
      <c r="AF535" s="467"/>
    </row>
    <row r="536" spans="1:32" s="495" customFormat="1" ht="32.450000000000003" customHeight="1" outlineLevel="1">
      <c r="A536" s="485"/>
      <c r="B536" s="453"/>
      <c r="C536" s="486"/>
      <c r="D536" s="479" t="s">
        <v>653</v>
      </c>
      <c r="E536" s="485"/>
      <c r="F536" s="487"/>
      <c r="G536" s="439"/>
      <c r="H536" s="488"/>
      <c r="I536" s="489"/>
      <c r="J536" s="485"/>
      <c r="K536" s="488"/>
      <c r="L536" s="488"/>
      <c r="M536" s="490"/>
      <c r="N536" s="488"/>
      <c r="O536" s="78"/>
      <c r="P536" s="495" t="s">
        <v>226</v>
      </c>
      <c r="R536" s="467"/>
      <c r="S536" s="467"/>
      <c r="T536" s="497"/>
      <c r="U536" s="467"/>
      <c r="V536" s="467"/>
      <c r="W536" s="467"/>
      <c r="X536" s="467"/>
      <c r="Y536" s="467"/>
      <c r="Z536" s="467"/>
      <c r="AA536" s="467"/>
      <c r="AB536" s="467"/>
      <c r="AC536" s="467"/>
      <c r="AD536" s="467"/>
      <c r="AE536" s="467"/>
      <c r="AF536" s="467"/>
    </row>
    <row r="537" spans="1:32" s="495" customFormat="1" ht="32.450000000000003" customHeight="1" outlineLevel="1">
      <c r="A537" s="440"/>
      <c r="B537" s="453" t="str">
        <f t="shared" si="24"/>
        <v/>
      </c>
      <c r="C537" s="486"/>
      <c r="D537" s="434"/>
      <c r="E537" s="440"/>
      <c r="F537" s="440"/>
      <c r="G537" s="490"/>
      <c r="H537" s="490"/>
      <c r="I537" s="494"/>
      <c r="J537" s="440"/>
      <c r="K537" s="490"/>
      <c r="L537" s="490"/>
      <c r="M537" s="490"/>
      <c r="N537" s="490"/>
      <c r="O537" s="78"/>
      <c r="P537" s="495" t="s">
        <v>226</v>
      </c>
      <c r="R537" s="467"/>
      <c r="S537" s="467"/>
      <c r="T537" s="497"/>
      <c r="U537" s="467"/>
      <c r="V537" s="467"/>
      <c r="W537" s="467"/>
      <c r="X537" s="467"/>
      <c r="Y537" s="467"/>
      <c r="Z537" s="467"/>
      <c r="AA537" s="467"/>
      <c r="AB537" s="467"/>
      <c r="AC537" s="467"/>
      <c r="AD537" s="467"/>
      <c r="AE537" s="467"/>
      <c r="AF537" s="467"/>
    </row>
    <row r="538" spans="1:32" s="495" customFormat="1" ht="32.450000000000003" customHeight="1" outlineLevel="1">
      <c r="A538" s="485">
        <v>176</v>
      </c>
      <c r="B538" s="453">
        <f t="shared" si="24"/>
        <v>176</v>
      </c>
      <c r="C538" s="486" t="str">
        <f t="shared" si="25"/>
        <v>IVF176</v>
      </c>
      <c r="D538" s="434" t="s">
        <v>586</v>
      </c>
      <c r="E538" s="485">
        <v>4</v>
      </c>
      <c r="F538" s="487" t="s">
        <v>7</v>
      </c>
      <c r="G538" s="439">
        <v>35000</v>
      </c>
      <c r="H538" s="488">
        <f>ROUND(E538*G538,0)</f>
        <v>140000</v>
      </c>
      <c r="I538" s="489">
        <v>4</v>
      </c>
      <c r="J538" s="485" t="str">
        <f>F538</f>
        <v>No</v>
      </c>
      <c r="K538" s="488">
        <f>G538</f>
        <v>35000</v>
      </c>
      <c r="L538" s="488">
        <f>ROUND(I538*K538,0)</f>
        <v>140000</v>
      </c>
      <c r="M538" s="490">
        <f>IF(L538&gt;H538,L538-H538,0)</f>
        <v>0</v>
      </c>
      <c r="N538" s="488">
        <f>IF(H538&gt;L538,H538-L538,0)</f>
        <v>0</v>
      </c>
      <c r="O538" s="605" t="s">
        <v>722</v>
      </c>
      <c r="P538" s="495" t="s">
        <v>226</v>
      </c>
      <c r="R538" s="467"/>
      <c r="S538" s="467"/>
      <c r="T538" s="497"/>
      <c r="U538" s="467"/>
      <c r="V538" s="467"/>
      <c r="W538" s="467"/>
      <c r="X538" s="467"/>
      <c r="Y538" s="467"/>
      <c r="Z538" s="467"/>
      <c r="AA538" s="467"/>
      <c r="AB538" s="467"/>
      <c r="AC538" s="467"/>
      <c r="AD538" s="467"/>
      <c r="AE538" s="467"/>
      <c r="AF538" s="467"/>
    </row>
    <row r="539" spans="1:32" s="495" customFormat="1" ht="32.450000000000003" customHeight="1" outlineLevel="1">
      <c r="A539" s="440"/>
      <c r="B539" s="453" t="str">
        <f t="shared" si="24"/>
        <v/>
      </c>
      <c r="C539" s="486"/>
      <c r="D539" s="496" t="s">
        <v>184</v>
      </c>
      <c r="E539" s="440"/>
      <c r="F539" s="440"/>
      <c r="G539" s="490"/>
      <c r="H539" s="490"/>
      <c r="I539" s="494">
        <v>1</v>
      </c>
      <c r="J539" s="440" t="s">
        <v>7</v>
      </c>
      <c r="K539" s="439">
        <v>35000</v>
      </c>
      <c r="L539" s="488">
        <f>ROUND(I539*K539,0)</f>
        <v>35000</v>
      </c>
      <c r="M539" s="490">
        <f>IF(L539&gt;H539,L539-H539,0)</f>
        <v>35000</v>
      </c>
      <c r="N539" s="488">
        <f>IF(H539&gt;L539,H539-L539,0)</f>
        <v>0</v>
      </c>
      <c r="O539" s="605"/>
      <c r="P539" s="495" t="s">
        <v>226</v>
      </c>
      <c r="R539" s="467"/>
      <c r="S539" s="467"/>
      <c r="T539" s="497"/>
      <c r="U539" s="467"/>
      <c r="V539" s="467"/>
      <c r="W539" s="467"/>
      <c r="X539" s="467"/>
      <c r="Y539" s="467"/>
      <c r="Z539" s="467"/>
      <c r="AA539" s="467"/>
      <c r="AB539" s="467"/>
      <c r="AC539" s="467"/>
      <c r="AD539" s="467"/>
      <c r="AE539" s="467"/>
      <c r="AF539" s="467"/>
    </row>
    <row r="540" spans="1:32" s="495" customFormat="1" ht="32.450000000000003" customHeight="1" outlineLevel="1">
      <c r="A540" s="440"/>
      <c r="B540" s="453"/>
      <c r="C540" s="486"/>
      <c r="D540" s="479" t="s">
        <v>653</v>
      </c>
      <c r="E540" s="440"/>
      <c r="F540" s="440"/>
      <c r="G540" s="490"/>
      <c r="H540" s="490"/>
      <c r="I540" s="494"/>
      <c r="J540" s="440"/>
      <c r="K540" s="439"/>
      <c r="L540" s="488"/>
      <c r="M540" s="490"/>
      <c r="N540" s="488"/>
      <c r="O540" s="78"/>
      <c r="P540" s="495" t="s">
        <v>226</v>
      </c>
      <c r="R540" s="467"/>
      <c r="S540" s="467"/>
      <c r="T540" s="497"/>
      <c r="U540" s="467"/>
      <c r="V540" s="467"/>
      <c r="W540" s="467"/>
      <c r="X540" s="467"/>
      <c r="Y540" s="467"/>
      <c r="Z540" s="467"/>
      <c r="AA540" s="467"/>
      <c r="AB540" s="467"/>
      <c r="AC540" s="467"/>
      <c r="AD540" s="467"/>
      <c r="AE540" s="467"/>
      <c r="AF540" s="467"/>
    </row>
    <row r="541" spans="1:32" s="495" customFormat="1" ht="32.450000000000003" customHeight="1" outlineLevel="1">
      <c r="A541" s="440"/>
      <c r="B541" s="453" t="str">
        <f t="shared" si="24"/>
        <v/>
      </c>
      <c r="C541" s="486"/>
      <c r="D541" s="496"/>
      <c r="E541" s="440"/>
      <c r="F541" s="440"/>
      <c r="G541" s="490"/>
      <c r="H541" s="490"/>
      <c r="I541" s="494"/>
      <c r="J541" s="440"/>
      <c r="K541" s="439"/>
      <c r="L541" s="488"/>
      <c r="M541" s="490"/>
      <c r="N541" s="488"/>
      <c r="O541" s="78"/>
      <c r="P541" s="495" t="s">
        <v>226</v>
      </c>
      <c r="R541" s="467"/>
      <c r="S541" s="467"/>
      <c r="T541" s="497"/>
      <c r="U541" s="467"/>
      <c r="V541" s="467"/>
      <c r="W541" s="467"/>
      <c r="X541" s="467"/>
      <c r="Y541" s="467"/>
      <c r="Z541" s="467"/>
      <c r="AA541" s="467"/>
      <c r="AB541" s="467"/>
      <c r="AC541" s="467"/>
      <c r="AD541" s="467"/>
      <c r="AE541" s="467"/>
      <c r="AF541" s="467"/>
    </row>
    <row r="542" spans="1:32" s="495" customFormat="1" ht="32.450000000000003" customHeight="1" outlineLevel="1">
      <c r="A542" s="485">
        <v>177</v>
      </c>
      <c r="B542" s="453">
        <f t="shared" si="24"/>
        <v>177</v>
      </c>
      <c r="C542" s="486" t="str">
        <f t="shared" si="25"/>
        <v>IVF177</v>
      </c>
      <c r="D542" s="434" t="s">
        <v>587</v>
      </c>
      <c r="E542" s="485">
        <v>1</v>
      </c>
      <c r="F542" s="487" t="s">
        <v>7</v>
      </c>
      <c r="G542" s="439">
        <v>50000</v>
      </c>
      <c r="H542" s="488">
        <f>ROUND(E542*G542,0)</f>
        <v>50000</v>
      </c>
      <c r="I542" s="489">
        <v>1</v>
      </c>
      <c r="J542" s="485" t="str">
        <f>F542</f>
        <v>No</v>
      </c>
      <c r="K542" s="488">
        <f>G542</f>
        <v>50000</v>
      </c>
      <c r="L542" s="488">
        <f>ROUND(I542*K542,0)</f>
        <v>50000</v>
      </c>
      <c r="M542" s="490">
        <f>IF(L542&gt;H542,L542-H542,0)</f>
        <v>0</v>
      </c>
      <c r="N542" s="488">
        <f>IF(H542&gt;L542,H542-L542,0)</f>
        <v>0</v>
      </c>
      <c r="O542" s="78" t="s">
        <v>607</v>
      </c>
      <c r="P542" s="495" t="s">
        <v>226</v>
      </c>
      <c r="R542" s="467"/>
      <c r="S542" s="467"/>
      <c r="T542" s="497"/>
      <c r="U542" s="467"/>
      <c r="V542" s="467"/>
      <c r="W542" s="467"/>
      <c r="X542" s="467"/>
      <c r="Y542" s="467"/>
      <c r="Z542" s="467"/>
      <c r="AA542" s="467"/>
      <c r="AB542" s="467"/>
      <c r="AC542" s="467"/>
      <c r="AD542" s="467"/>
      <c r="AE542" s="467"/>
      <c r="AF542" s="467"/>
    </row>
    <row r="543" spans="1:32" s="495" customFormat="1" ht="32.450000000000003" customHeight="1" outlineLevel="1">
      <c r="A543" s="485"/>
      <c r="B543" s="453"/>
      <c r="C543" s="486"/>
      <c r="D543" s="479" t="s">
        <v>653</v>
      </c>
      <c r="E543" s="485"/>
      <c r="F543" s="487"/>
      <c r="G543" s="439"/>
      <c r="H543" s="488"/>
      <c r="I543" s="489"/>
      <c r="J543" s="485"/>
      <c r="K543" s="488"/>
      <c r="L543" s="488"/>
      <c r="M543" s="490"/>
      <c r="N543" s="488"/>
      <c r="O543" s="78"/>
      <c r="P543" s="495" t="s">
        <v>226</v>
      </c>
      <c r="R543" s="467"/>
      <c r="S543" s="467"/>
      <c r="T543" s="497"/>
      <c r="U543" s="467"/>
      <c r="V543" s="467"/>
      <c r="W543" s="467"/>
      <c r="X543" s="467"/>
      <c r="Y543" s="467"/>
      <c r="Z543" s="467"/>
      <c r="AA543" s="467"/>
      <c r="AB543" s="467"/>
      <c r="AC543" s="467"/>
      <c r="AD543" s="467"/>
      <c r="AE543" s="467"/>
      <c r="AF543" s="467"/>
    </row>
    <row r="544" spans="1:32" s="495" customFormat="1" ht="32.450000000000003" customHeight="1" outlineLevel="1">
      <c r="A544" s="440"/>
      <c r="B544" s="453" t="str">
        <f t="shared" si="24"/>
        <v/>
      </c>
      <c r="C544" s="486"/>
      <c r="D544" s="434"/>
      <c r="E544" s="440"/>
      <c r="F544" s="440"/>
      <c r="G544" s="490"/>
      <c r="H544" s="490"/>
      <c r="I544" s="494"/>
      <c r="J544" s="440"/>
      <c r="K544" s="490"/>
      <c r="L544" s="490"/>
      <c r="M544" s="490"/>
      <c r="N544" s="490"/>
      <c r="O544" s="78"/>
      <c r="P544" s="495" t="s">
        <v>226</v>
      </c>
      <c r="R544" s="467"/>
      <c r="S544" s="467"/>
      <c r="T544" s="497"/>
      <c r="U544" s="467"/>
      <c r="V544" s="467"/>
      <c r="W544" s="467"/>
      <c r="X544" s="467"/>
      <c r="Y544" s="467"/>
      <c r="Z544" s="467"/>
      <c r="AA544" s="467"/>
      <c r="AB544" s="467"/>
      <c r="AC544" s="467"/>
      <c r="AD544" s="467"/>
      <c r="AE544" s="467"/>
      <c r="AF544" s="467"/>
    </row>
    <row r="545" spans="1:32" s="495" customFormat="1" ht="32.450000000000003" customHeight="1" outlineLevel="1">
      <c r="A545" s="485">
        <v>178</v>
      </c>
      <c r="B545" s="453">
        <f t="shared" si="24"/>
        <v>178</v>
      </c>
      <c r="C545" s="486" t="str">
        <f t="shared" si="25"/>
        <v>IVF178</v>
      </c>
      <c r="D545" s="434" t="s">
        <v>146</v>
      </c>
      <c r="E545" s="485">
        <v>1</v>
      </c>
      <c r="F545" s="487" t="s">
        <v>55</v>
      </c>
      <c r="G545" s="439">
        <v>400000</v>
      </c>
      <c r="H545" s="488">
        <f>ROUND(E545*G545,0)</f>
        <v>400000</v>
      </c>
      <c r="I545" s="489">
        <v>1</v>
      </c>
      <c r="J545" s="485" t="str">
        <f>F545</f>
        <v>Lot</v>
      </c>
      <c r="K545" s="488">
        <f>G545</f>
        <v>400000</v>
      </c>
      <c r="L545" s="488">
        <f>ROUND(I545*K545,0)</f>
        <v>400000</v>
      </c>
      <c r="M545" s="490">
        <f>IF(L545&gt;H545,L545-H545,0)</f>
        <v>0</v>
      </c>
      <c r="N545" s="488">
        <f>IF(H545&gt;L545,H545-L545,0)</f>
        <v>0</v>
      </c>
      <c r="O545" s="78" t="s">
        <v>607</v>
      </c>
      <c r="P545" s="495" t="s">
        <v>226</v>
      </c>
      <c r="R545" s="467"/>
      <c r="S545" s="467"/>
      <c r="T545" s="497"/>
      <c r="U545" s="467"/>
      <c r="V545" s="467"/>
      <c r="W545" s="467"/>
      <c r="X545" s="467"/>
      <c r="Y545" s="467"/>
      <c r="Z545" s="467"/>
      <c r="AA545" s="467"/>
      <c r="AB545" s="467"/>
      <c r="AC545" s="467"/>
      <c r="AD545" s="467"/>
      <c r="AE545" s="467"/>
      <c r="AF545" s="467"/>
    </row>
    <row r="546" spans="1:32" s="495" customFormat="1" ht="32.450000000000003" customHeight="1" outlineLevel="1">
      <c r="A546" s="485"/>
      <c r="B546" s="453"/>
      <c r="C546" s="486"/>
      <c r="D546" s="479" t="s">
        <v>658</v>
      </c>
      <c r="E546" s="485"/>
      <c r="F546" s="487"/>
      <c r="G546" s="439"/>
      <c r="H546" s="488"/>
      <c r="I546" s="489"/>
      <c r="J546" s="485"/>
      <c r="K546" s="488"/>
      <c r="L546" s="488"/>
      <c r="M546" s="490"/>
      <c r="N546" s="488"/>
      <c r="O546" s="78"/>
      <c r="P546" s="495" t="s">
        <v>226</v>
      </c>
      <c r="R546" s="467"/>
      <c r="S546" s="467"/>
      <c r="T546" s="497"/>
      <c r="U546" s="467"/>
      <c r="V546" s="467"/>
      <c r="W546" s="467"/>
      <c r="X546" s="467"/>
      <c r="Y546" s="467"/>
      <c r="Z546" s="467"/>
      <c r="AA546" s="467"/>
      <c r="AB546" s="467"/>
      <c r="AC546" s="467"/>
      <c r="AD546" s="467"/>
      <c r="AE546" s="467"/>
      <c r="AF546" s="467"/>
    </row>
    <row r="547" spans="1:32" s="479" customFormat="1" ht="32.450000000000003" customHeight="1" outlineLevel="1">
      <c r="P547" s="495" t="s">
        <v>226</v>
      </c>
    </row>
    <row r="548" spans="1:32" s="495" customFormat="1" ht="32.450000000000003" customHeight="1" outlineLevel="1">
      <c r="A548" s="485">
        <v>179</v>
      </c>
      <c r="B548" s="453">
        <f t="shared" si="24"/>
        <v>179</v>
      </c>
      <c r="C548" s="486" t="str">
        <f t="shared" si="25"/>
        <v>IVF179</v>
      </c>
      <c r="D548" s="434" t="s">
        <v>147</v>
      </c>
      <c r="E548" s="485">
        <v>10</v>
      </c>
      <c r="F548" s="487" t="s">
        <v>143</v>
      </c>
      <c r="G548" s="439">
        <v>6191</v>
      </c>
      <c r="H548" s="488">
        <f>ROUND(E548*G548,0)</f>
        <v>61910</v>
      </c>
      <c r="I548" s="489">
        <v>10</v>
      </c>
      <c r="J548" s="485" t="str">
        <f>F548</f>
        <v>Set</v>
      </c>
      <c r="K548" s="488">
        <f>G548</f>
        <v>6191</v>
      </c>
      <c r="L548" s="488">
        <f t="shared" ref="L548:L556" si="26">ROUND(I548*K548,0)</f>
        <v>61910</v>
      </c>
      <c r="M548" s="490">
        <f t="shared" ref="M548:M556" si="27">IF(L548&gt;H548,L548-H548,0)</f>
        <v>0</v>
      </c>
      <c r="N548" s="488">
        <f t="shared" ref="N548:N556" si="28">IF(H548&gt;L548,H548-L548,0)</f>
        <v>0</v>
      </c>
      <c r="O548" s="605" t="s">
        <v>723</v>
      </c>
      <c r="P548" s="495" t="s">
        <v>226</v>
      </c>
      <c r="R548" s="467"/>
      <c r="S548" s="467"/>
      <c r="T548" s="497"/>
      <c r="U548" s="467"/>
      <c r="V548" s="467"/>
      <c r="W548" s="467"/>
      <c r="X548" s="467"/>
      <c r="Y548" s="467"/>
      <c r="Z548" s="467"/>
      <c r="AA548" s="467"/>
      <c r="AB548" s="467"/>
      <c r="AC548" s="467"/>
      <c r="AD548" s="467"/>
      <c r="AE548" s="467"/>
      <c r="AF548" s="467"/>
    </row>
    <row r="549" spans="1:32" s="495" customFormat="1" ht="32.450000000000003" customHeight="1" outlineLevel="1">
      <c r="A549" s="440"/>
      <c r="B549" s="453" t="str">
        <f t="shared" si="24"/>
        <v/>
      </c>
      <c r="C549" s="486"/>
      <c r="D549" s="496" t="s">
        <v>184</v>
      </c>
      <c r="E549" s="440"/>
      <c r="F549" s="440"/>
      <c r="G549" s="490"/>
      <c r="H549" s="490"/>
      <c r="I549" s="494">
        <v>1</v>
      </c>
      <c r="J549" s="440" t="s">
        <v>143</v>
      </c>
      <c r="K549" s="439">
        <v>6191</v>
      </c>
      <c r="L549" s="488">
        <f t="shared" si="26"/>
        <v>6191</v>
      </c>
      <c r="M549" s="490">
        <f t="shared" si="27"/>
        <v>6191</v>
      </c>
      <c r="N549" s="488">
        <f t="shared" si="28"/>
        <v>0</v>
      </c>
      <c r="O549" s="605"/>
      <c r="P549" s="495" t="s">
        <v>226</v>
      </c>
      <c r="R549" s="467"/>
      <c r="S549" s="467"/>
      <c r="T549" s="497"/>
      <c r="U549" s="467"/>
      <c r="V549" s="467"/>
      <c r="W549" s="467"/>
      <c r="X549" s="467"/>
      <c r="Y549" s="467"/>
      <c r="Z549" s="467"/>
      <c r="AA549" s="467"/>
      <c r="AB549" s="467"/>
      <c r="AC549" s="467"/>
      <c r="AD549" s="467"/>
      <c r="AE549" s="467"/>
      <c r="AF549" s="467"/>
    </row>
    <row r="550" spans="1:32" s="495" customFormat="1" ht="32.450000000000003" customHeight="1" outlineLevel="1">
      <c r="A550" s="440"/>
      <c r="B550" s="453"/>
      <c r="C550" s="486"/>
      <c r="D550" s="479" t="s">
        <v>658</v>
      </c>
      <c r="E550" s="440"/>
      <c r="F550" s="440"/>
      <c r="G550" s="490"/>
      <c r="H550" s="490"/>
      <c r="I550" s="494"/>
      <c r="J550" s="440"/>
      <c r="K550" s="439"/>
      <c r="L550" s="488"/>
      <c r="M550" s="490"/>
      <c r="N550" s="488"/>
      <c r="O550" s="78"/>
      <c r="P550" s="495" t="s">
        <v>226</v>
      </c>
      <c r="R550" s="467"/>
      <c r="S550" s="467"/>
      <c r="T550" s="497"/>
      <c r="U550" s="467"/>
      <c r="V550" s="467"/>
      <c r="W550" s="467"/>
      <c r="X550" s="467"/>
      <c r="Y550" s="467"/>
      <c r="Z550" s="467"/>
      <c r="AA550" s="467"/>
      <c r="AB550" s="467"/>
      <c r="AC550" s="467"/>
      <c r="AD550" s="467"/>
      <c r="AE550" s="467"/>
      <c r="AF550" s="467"/>
    </row>
    <row r="551" spans="1:32" s="495" customFormat="1" ht="32.450000000000003" customHeight="1" outlineLevel="1">
      <c r="A551" s="440"/>
      <c r="B551" s="453" t="str">
        <f t="shared" si="24"/>
        <v/>
      </c>
      <c r="C551" s="486"/>
      <c r="D551" s="496"/>
      <c r="E551" s="440"/>
      <c r="F551" s="440"/>
      <c r="G551" s="490"/>
      <c r="H551" s="490"/>
      <c r="I551" s="494"/>
      <c r="J551" s="440"/>
      <c r="K551" s="439"/>
      <c r="L551" s="488"/>
      <c r="M551" s="490"/>
      <c r="N551" s="488"/>
      <c r="O551" s="78"/>
      <c r="P551" s="495" t="s">
        <v>226</v>
      </c>
      <c r="R551" s="467"/>
      <c r="S551" s="467"/>
      <c r="T551" s="497"/>
      <c r="U551" s="467"/>
      <c r="V551" s="467"/>
      <c r="W551" s="467"/>
      <c r="X551" s="467"/>
      <c r="Y551" s="467"/>
      <c r="Z551" s="467"/>
      <c r="AA551" s="467"/>
      <c r="AB551" s="467"/>
      <c r="AC551" s="467"/>
      <c r="AD551" s="467"/>
      <c r="AE551" s="467"/>
      <c r="AF551" s="467"/>
    </row>
    <row r="552" spans="1:32" s="495" customFormat="1" ht="32.450000000000003" customHeight="1" outlineLevel="1">
      <c r="A552" s="485">
        <v>180</v>
      </c>
      <c r="B552" s="453">
        <f t="shared" si="24"/>
        <v>180</v>
      </c>
      <c r="C552" s="486" t="str">
        <f t="shared" si="25"/>
        <v>IVF180</v>
      </c>
      <c r="D552" s="434" t="s">
        <v>148</v>
      </c>
      <c r="E552" s="485">
        <v>150</v>
      </c>
      <c r="F552" s="487" t="s">
        <v>3</v>
      </c>
      <c r="G552" s="439">
        <v>320</v>
      </c>
      <c r="H552" s="488">
        <f>ROUND(E552*G552,0)</f>
        <v>48000</v>
      </c>
      <c r="I552" s="489">
        <v>150</v>
      </c>
      <c r="J552" s="485" t="str">
        <f>F552</f>
        <v>Rmt</v>
      </c>
      <c r="K552" s="488">
        <f>G552</f>
        <v>320</v>
      </c>
      <c r="L552" s="488">
        <f t="shared" si="26"/>
        <v>48000</v>
      </c>
      <c r="M552" s="490">
        <f t="shared" si="27"/>
        <v>0</v>
      </c>
      <c r="N552" s="488">
        <f t="shared" si="28"/>
        <v>0</v>
      </c>
      <c r="O552" s="605" t="s">
        <v>723</v>
      </c>
      <c r="P552" s="495" t="s">
        <v>226</v>
      </c>
      <c r="R552" s="467"/>
      <c r="S552" s="467"/>
      <c r="T552" s="497"/>
      <c r="U552" s="467"/>
      <c r="V552" s="467"/>
      <c r="W552" s="467"/>
      <c r="X552" s="467"/>
      <c r="Y552" s="467"/>
      <c r="Z552" s="467"/>
      <c r="AA552" s="467"/>
      <c r="AB552" s="467"/>
      <c r="AC552" s="467"/>
      <c r="AD552" s="467"/>
      <c r="AE552" s="467"/>
      <c r="AF552" s="467"/>
    </row>
    <row r="553" spans="1:32" s="495" customFormat="1" ht="32.450000000000003" customHeight="1" outlineLevel="1">
      <c r="A553" s="440"/>
      <c r="B553" s="453" t="str">
        <f t="shared" si="24"/>
        <v/>
      </c>
      <c r="C553" s="486"/>
      <c r="D553" s="496" t="s">
        <v>184</v>
      </c>
      <c r="E553" s="440"/>
      <c r="F553" s="440"/>
      <c r="G553" s="490"/>
      <c r="H553" s="490"/>
      <c r="I553" s="494">
        <v>15</v>
      </c>
      <c r="J553" s="440" t="s">
        <v>3</v>
      </c>
      <c r="K553" s="439">
        <v>320</v>
      </c>
      <c r="L553" s="488">
        <f t="shared" si="26"/>
        <v>4800</v>
      </c>
      <c r="M553" s="490">
        <f t="shared" si="27"/>
        <v>4800</v>
      </c>
      <c r="N553" s="488">
        <f t="shared" si="28"/>
        <v>0</v>
      </c>
      <c r="O553" s="605"/>
      <c r="P553" s="495" t="s">
        <v>226</v>
      </c>
      <c r="R553" s="467"/>
      <c r="S553" s="467"/>
      <c r="T553" s="497"/>
      <c r="U553" s="467"/>
      <c r="V553" s="467"/>
      <c r="W553" s="467"/>
      <c r="X553" s="467"/>
      <c r="Y553" s="467"/>
      <c r="Z553" s="467"/>
      <c r="AA553" s="467"/>
      <c r="AB553" s="467"/>
      <c r="AC553" s="467"/>
      <c r="AD553" s="467"/>
      <c r="AE553" s="467"/>
      <c r="AF553" s="467"/>
    </row>
    <row r="554" spans="1:32" s="495" customFormat="1" ht="32.450000000000003" customHeight="1" outlineLevel="1">
      <c r="A554" s="440"/>
      <c r="B554" s="453" t="str">
        <f t="shared" si="24"/>
        <v/>
      </c>
      <c r="C554" s="486"/>
      <c r="D554" s="496"/>
      <c r="E554" s="440"/>
      <c r="F554" s="440"/>
      <c r="G554" s="490"/>
      <c r="H554" s="490"/>
      <c r="I554" s="494"/>
      <c r="J554" s="440"/>
      <c r="K554" s="439"/>
      <c r="L554" s="488"/>
      <c r="M554" s="490"/>
      <c r="N554" s="488"/>
      <c r="O554" s="78"/>
      <c r="P554" s="495" t="s">
        <v>226</v>
      </c>
      <c r="R554" s="467"/>
      <c r="S554" s="467"/>
      <c r="T554" s="497"/>
      <c r="U554" s="467"/>
      <c r="V554" s="467"/>
      <c r="W554" s="467"/>
      <c r="X554" s="467"/>
      <c r="Y554" s="467"/>
      <c r="Z554" s="467"/>
      <c r="AA554" s="467"/>
      <c r="AB554" s="467"/>
      <c r="AC554" s="467"/>
      <c r="AD554" s="467"/>
      <c r="AE554" s="467"/>
      <c r="AF554" s="467"/>
    </row>
    <row r="555" spans="1:32" s="495" customFormat="1" ht="32.450000000000003" customHeight="1" outlineLevel="1">
      <c r="A555" s="485">
        <v>181</v>
      </c>
      <c r="B555" s="453">
        <f t="shared" si="24"/>
        <v>181</v>
      </c>
      <c r="C555" s="486" t="str">
        <f t="shared" si="25"/>
        <v>IVF181</v>
      </c>
      <c r="D555" s="434" t="s">
        <v>149</v>
      </c>
      <c r="E555" s="485">
        <v>100</v>
      </c>
      <c r="F555" s="487" t="s">
        <v>3</v>
      </c>
      <c r="G555" s="439">
        <v>255</v>
      </c>
      <c r="H555" s="488">
        <f>ROUND(E555*G555,0)</f>
        <v>25500</v>
      </c>
      <c r="I555" s="489">
        <v>100</v>
      </c>
      <c r="J555" s="485" t="str">
        <f>F555</f>
        <v>Rmt</v>
      </c>
      <c r="K555" s="488">
        <f>G555</f>
        <v>255</v>
      </c>
      <c r="L555" s="488">
        <f t="shared" si="26"/>
        <v>25500</v>
      </c>
      <c r="M555" s="490">
        <f t="shared" si="27"/>
        <v>0</v>
      </c>
      <c r="N555" s="488">
        <f t="shared" si="28"/>
        <v>0</v>
      </c>
      <c r="O555" s="605" t="s">
        <v>862</v>
      </c>
      <c r="P555" s="495" t="s">
        <v>226</v>
      </c>
      <c r="R555" s="467"/>
      <c r="S555" s="467"/>
      <c r="T555" s="497"/>
      <c r="U555" s="467"/>
      <c r="V555" s="467"/>
      <c r="W555" s="467"/>
      <c r="X555" s="467"/>
      <c r="Y555" s="467"/>
      <c r="Z555" s="467"/>
      <c r="AA555" s="467"/>
      <c r="AB555" s="467"/>
      <c r="AC555" s="467"/>
      <c r="AD555" s="467"/>
      <c r="AE555" s="467"/>
      <c r="AF555" s="467"/>
    </row>
    <row r="556" spans="1:32" s="495" customFormat="1" ht="32.450000000000003" customHeight="1" outlineLevel="1">
      <c r="A556" s="440"/>
      <c r="B556" s="453" t="str">
        <f t="shared" si="24"/>
        <v/>
      </c>
      <c r="C556" s="486"/>
      <c r="D556" s="496" t="s">
        <v>184</v>
      </c>
      <c r="E556" s="440"/>
      <c r="F556" s="440"/>
      <c r="G556" s="490"/>
      <c r="H556" s="490"/>
      <c r="I556" s="494">
        <v>20</v>
      </c>
      <c r="J556" s="440" t="s">
        <v>3</v>
      </c>
      <c r="K556" s="439">
        <v>255</v>
      </c>
      <c r="L556" s="488">
        <f t="shared" si="26"/>
        <v>5100</v>
      </c>
      <c r="M556" s="490">
        <f t="shared" si="27"/>
        <v>5100</v>
      </c>
      <c r="N556" s="488">
        <f t="shared" si="28"/>
        <v>0</v>
      </c>
      <c r="O556" s="605"/>
      <c r="P556" s="495" t="s">
        <v>226</v>
      </c>
      <c r="R556" s="467"/>
      <c r="S556" s="467"/>
      <c r="T556" s="497"/>
      <c r="U556" s="467"/>
      <c r="V556" s="467"/>
      <c r="W556" s="467"/>
      <c r="X556" s="467"/>
      <c r="Y556" s="467"/>
      <c r="Z556" s="467"/>
      <c r="AA556" s="467"/>
      <c r="AB556" s="467"/>
      <c r="AC556" s="467"/>
      <c r="AD556" s="467"/>
      <c r="AE556" s="467"/>
      <c r="AF556" s="467"/>
    </row>
    <row r="557" spans="1:32" s="495" customFormat="1" ht="32.450000000000003" customHeight="1" collapsed="1">
      <c r="A557" s="440"/>
      <c r="B557" s="453" t="str">
        <f t="shared" si="24"/>
        <v/>
      </c>
      <c r="C557" s="486"/>
      <c r="D557" s="434"/>
      <c r="E557" s="440"/>
      <c r="F557" s="440"/>
      <c r="G557" s="490"/>
      <c r="H557" s="490"/>
      <c r="I557" s="494"/>
      <c r="J557" s="440"/>
      <c r="K557" s="508" t="s">
        <v>215</v>
      </c>
      <c r="L557" s="509">
        <f>SUM(L455:L556)</f>
        <v>3839121</v>
      </c>
      <c r="M557" s="509">
        <f>SUM(M455:M556)</f>
        <v>355055</v>
      </c>
      <c r="N557" s="509">
        <f>SUM(N455:N556)</f>
        <v>395819</v>
      </c>
      <c r="O557" s="78"/>
      <c r="R557" s="467"/>
      <c r="S557" s="467"/>
      <c r="T557" s="497"/>
      <c r="U557" s="467"/>
      <c r="V557" s="467"/>
      <c r="W557" s="467"/>
      <c r="X557" s="467"/>
      <c r="Y557" s="467"/>
      <c r="Z557" s="467"/>
      <c r="AA557" s="467"/>
      <c r="AB557" s="467"/>
      <c r="AC557" s="467"/>
      <c r="AD557" s="467"/>
      <c r="AE557" s="467"/>
      <c r="AF557" s="467"/>
    </row>
    <row r="558" spans="1:32" s="495" customFormat="1" ht="32.450000000000003" customHeight="1">
      <c r="A558" s="485"/>
      <c r="B558" s="453" t="str">
        <f t="shared" si="24"/>
        <v/>
      </c>
      <c r="C558" s="486"/>
      <c r="D558" s="482" t="s">
        <v>213</v>
      </c>
      <c r="E558" s="485"/>
      <c r="F558" s="487"/>
      <c r="G558" s="439"/>
      <c r="H558" s="488"/>
      <c r="I558" s="489"/>
      <c r="J558" s="485"/>
      <c r="K558" s="502"/>
      <c r="L558" s="502"/>
      <c r="M558" s="503"/>
      <c r="N558" s="502"/>
      <c r="O558" s="78"/>
      <c r="R558" s="467"/>
      <c r="S558" s="467"/>
      <c r="T558" s="497"/>
      <c r="U558" s="467"/>
      <c r="V558" s="467"/>
      <c r="W558" s="467"/>
      <c r="X558" s="467"/>
      <c r="Y558" s="467"/>
      <c r="Z558" s="467"/>
      <c r="AA558" s="467"/>
      <c r="AB558" s="467"/>
      <c r="AC558" s="467"/>
      <c r="AD558" s="467"/>
      <c r="AE558" s="467"/>
      <c r="AF558" s="467"/>
    </row>
    <row r="559" spans="1:32" s="495" customFormat="1" ht="32.450000000000003" customHeight="1" outlineLevel="1">
      <c r="A559" s="485">
        <v>182</v>
      </c>
      <c r="B559" s="453">
        <f t="shared" ref="B559:B622" si="29">IF(ISBLANK(A559),"",A559)</f>
        <v>182</v>
      </c>
      <c r="C559" s="486" t="str">
        <f t="shared" ref="C559:C616" si="30">IF(ISBLANK(B559), "", IF(B559&lt;10, "IVF00" &amp; B559, IF(AND(B559&gt;=10, B559&lt;=99), "IVF0" &amp; B559, IF(B559&gt;99, "IVF" &amp; B559))))</f>
        <v>IVF182</v>
      </c>
      <c r="D559" s="434" t="s">
        <v>150</v>
      </c>
      <c r="E559" s="485">
        <v>1</v>
      </c>
      <c r="F559" s="487" t="s">
        <v>143</v>
      </c>
      <c r="G559" s="439">
        <v>20750</v>
      </c>
      <c r="H559" s="488">
        <f>ROUND(E559*G559,0)</f>
        <v>20750</v>
      </c>
      <c r="I559" s="489">
        <f>E559</f>
        <v>1</v>
      </c>
      <c r="J559" s="485" t="str">
        <f>F559</f>
        <v>Set</v>
      </c>
      <c r="K559" s="488">
        <f>G559</f>
        <v>20750</v>
      </c>
      <c r="L559" s="488">
        <f>ROUND(I559*K559,0)</f>
        <v>20750</v>
      </c>
      <c r="M559" s="490">
        <f>IF(L559&gt;H559,L559-H559,0)</f>
        <v>0</v>
      </c>
      <c r="N559" s="488">
        <f>IF(H559&gt;L559,H559-L559,0)</f>
        <v>0</v>
      </c>
      <c r="O559" s="78" t="s">
        <v>555</v>
      </c>
      <c r="P559" s="495" t="s">
        <v>227</v>
      </c>
      <c r="R559" s="467"/>
      <c r="S559" s="467"/>
      <c r="T559" s="497"/>
      <c r="U559" s="467"/>
      <c r="V559" s="467"/>
      <c r="W559" s="467"/>
      <c r="X559" s="467"/>
      <c r="Y559" s="467"/>
      <c r="Z559" s="467"/>
      <c r="AA559" s="467"/>
      <c r="AB559" s="467"/>
      <c r="AC559" s="467"/>
      <c r="AD559" s="467"/>
      <c r="AE559" s="467"/>
      <c r="AF559" s="467"/>
    </row>
    <row r="560" spans="1:32" s="495" customFormat="1" ht="32.450000000000003" customHeight="1" outlineLevel="1">
      <c r="A560" s="440"/>
      <c r="B560" s="453" t="str">
        <f t="shared" si="29"/>
        <v/>
      </c>
      <c r="C560" s="486"/>
      <c r="D560" s="479" t="s">
        <v>683</v>
      </c>
      <c r="E560" s="440"/>
      <c r="F560" s="440"/>
      <c r="G560" s="490"/>
      <c r="H560" s="490"/>
      <c r="I560" s="494"/>
      <c r="J560" s="440"/>
      <c r="K560" s="490"/>
      <c r="L560" s="490"/>
      <c r="M560" s="490"/>
      <c r="N560" s="490"/>
      <c r="O560" s="78"/>
      <c r="P560" s="495" t="s">
        <v>227</v>
      </c>
      <c r="R560" s="467"/>
      <c r="S560" s="467"/>
      <c r="T560" s="497"/>
      <c r="U560" s="467"/>
      <c r="V560" s="467"/>
      <c r="W560" s="467"/>
      <c r="X560" s="467"/>
      <c r="Y560" s="467"/>
      <c r="Z560" s="467"/>
      <c r="AA560" s="467"/>
      <c r="AB560" s="467"/>
      <c r="AC560" s="467"/>
      <c r="AD560" s="467"/>
      <c r="AE560" s="467"/>
      <c r="AF560" s="467"/>
    </row>
    <row r="561" spans="1:32" s="495" customFormat="1" ht="32.450000000000003" customHeight="1" outlineLevel="1">
      <c r="A561" s="440"/>
      <c r="B561" s="453"/>
      <c r="C561" s="486"/>
      <c r="D561" s="479"/>
      <c r="E561" s="440"/>
      <c r="F561" s="440"/>
      <c r="G561" s="490"/>
      <c r="H561" s="490"/>
      <c r="I561" s="494"/>
      <c r="J561" s="440"/>
      <c r="K561" s="490"/>
      <c r="L561" s="490"/>
      <c r="M561" s="490"/>
      <c r="N561" s="490"/>
      <c r="O561" s="78"/>
      <c r="P561" s="495" t="s">
        <v>227</v>
      </c>
      <c r="R561" s="467"/>
      <c r="S561" s="467"/>
      <c r="T561" s="497"/>
      <c r="U561" s="467"/>
      <c r="V561" s="467"/>
      <c r="W561" s="467"/>
      <c r="X561" s="467"/>
      <c r="Y561" s="467"/>
      <c r="Z561" s="467"/>
      <c r="AA561" s="467"/>
      <c r="AB561" s="467"/>
      <c r="AC561" s="467"/>
      <c r="AD561" s="467"/>
      <c r="AE561" s="467"/>
      <c r="AF561" s="467"/>
    </row>
    <row r="562" spans="1:32" s="495" customFormat="1" ht="32.450000000000003" customHeight="1" outlineLevel="1">
      <c r="A562" s="485">
        <v>183</v>
      </c>
      <c r="B562" s="453">
        <f t="shared" si="29"/>
        <v>183</v>
      </c>
      <c r="C562" s="486" t="str">
        <f t="shared" si="30"/>
        <v>IVF183</v>
      </c>
      <c r="D562" s="434" t="s">
        <v>151</v>
      </c>
      <c r="E562" s="485">
        <v>4</v>
      </c>
      <c r="F562" s="487" t="s">
        <v>152</v>
      </c>
      <c r="G562" s="439">
        <v>2506</v>
      </c>
      <c r="H562" s="488">
        <f>ROUND(E562*G562,0)</f>
        <v>10024</v>
      </c>
      <c r="I562" s="489">
        <v>4</v>
      </c>
      <c r="J562" s="485" t="str">
        <f>F562</f>
        <v>each</v>
      </c>
      <c r="K562" s="488">
        <f>G562</f>
        <v>2506</v>
      </c>
      <c r="L562" s="488">
        <f>ROUND(I562*K562,0)</f>
        <v>10024</v>
      </c>
      <c r="M562" s="490">
        <f>IF(L562&gt;H562,L562-H562,0)</f>
        <v>0</v>
      </c>
      <c r="N562" s="488">
        <f>IF(H562&gt;L562,H562-L562,0)</f>
        <v>0</v>
      </c>
      <c r="O562" s="605" t="s">
        <v>863</v>
      </c>
      <c r="P562" s="495" t="s">
        <v>227</v>
      </c>
      <c r="R562" s="467"/>
      <c r="S562" s="467"/>
      <c r="T562" s="497"/>
      <c r="U562" s="467"/>
      <c r="V562" s="467"/>
      <c r="W562" s="467"/>
      <c r="X562" s="467"/>
      <c r="Y562" s="467"/>
      <c r="Z562" s="467"/>
      <c r="AA562" s="467"/>
      <c r="AB562" s="467"/>
      <c r="AC562" s="467"/>
      <c r="AD562" s="467"/>
      <c r="AE562" s="467"/>
      <c r="AF562" s="467"/>
    </row>
    <row r="563" spans="1:32" s="495" customFormat="1" ht="32.450000000000003" customHeight="1" outlineLevel="1">
      <c r="A563" s="440"/>
      <c r="B563" s="453" t="str">
        <f t="shared" si="29"/>
        <v/>
      </c>
      <c r="C563" s="486"/>
      <c r="D563" s="496" t="s">
        <v>184</v>
      </c>
      <c r="E563" s="440"/>
      <c r="F563" s="440"/>
      <c r="G563" s="490"/>
      <c r="H563" s="490"/>
      <c r="I563" s="494">
        <v>2</v>
      </c>
      <c r="J563" s="485" t="s">
        <v>152</v>
      </c>
      <c r="K563" s="488">
        <f>G562</f>
        <v>2506</v>
      </c>
      <c r="L563" s="488">
        <f>I563*K563</f>
        <v>5012</v>
      </c>
      <c r="M563" s="490">
        <f>IF(L563&gt;H563,L563-H563,0)</f>
        <v>5012</v>
      </c>
      <c r="N563" s="488">
        <f>IF(H563&gt;L563,H563-L563,0)</f>
        <v>0</v>
      </c>
      <c r="O563" s="605"/>
      <c r="P563" s="495" t="s">
        <v>227</v>
      </c>
      <c r="R563" s="467"/>
      <c r="S563" s="467"/>
      <c r="T563" s="497"/>
      <c r="U563" s="467"/>
      <c r="V563" s="467"/>
      <c r="W563" s="467"/>
      <c r="X563" s="467"/>
      <c r="Y563" s="467"/>
      <c r="Z563" s="467"/>
      <c r="AA563" s="467"/>
      <c r="AB563" s="467"/>
      <c r="AC563" s="467"/>
      <c r="AD563" s="467"/>
      <c r="AE563" s="467"/>
      <c r="AF563" s="467"/>
    </row>
    <row r="564" spans="1:32" s="495" customFormat="1" ht="32.450000000000003" customHeight="1" outlineLevel="1">
      <c r="A564" s="440"/>
      <c r="B564" s="453" t="str">
        <f t="shared" si="29"/>
        <v/>
      </c>
      <c r="C564" s="486"/>
      <c r="D564" s="479" t="s">
        <v>683</v>
      </c>
      <c r="E564" s="440"/>
      <c r="F564" s="440"/>
      <c r="G564" s="490"/>
      <c r="H564" s="490"/>
      <c r="I564" s="494"/>
      <c r="J564" s="485"/>
      <c r="K564" s="488"/>
      <c r="L564" s="488"/>
      <c r="M564" s="490"/>
      <c r="N564" s="488"/>
      <c r="O564" s="78"/>
      <c r="P564" s="495" t="s">
        <v>227</v>
      </c>
      <c r="R564" s="467"/>
      <c r="S564" s="467"/>
      <c r="T564" s="497"/>
      <c r="U564" s="467"/>
      <c r="V564" s="467"/>
      <c r="W564" s="467"/>
      <c r="X564" s="467"/>
      <c r="Y564" s="467"/>
      <c r="Z564" s="467"/>
      <c r="AA564" s="467"/>
      <c r="AB564" s="467"/>
      <c r="AC564" s="467"/>
      <c r="AD564" s="467"/>
      <c r="AE564" s="467"/>
      <c r="AF564" s="467"/>
    </row>
    <row r="565" spans="1:32" s="495" customFormat="1" ht="32.450000000000003" customHeight="1" outlineLevel="1">
      <c r="A565" s="440"/>
      <c r="B565" s="453"/>
      <c r="C565" s="486"/>
      <c r="D565" s="479"/>
      <c r="E565" s="440"/>
      <c r="F565" s="440"/>
      <c r="G565" s="490"/>
      <c r="H565" s="490"/>
      <c r="I565" s="494"/>
      <c r="J565" s="485"/>
      <c r="K565" s="488"/>
      <c r="L565" s="488"/>
      <c r="M565" s="490"/>
      <c r="N565" s="488"/>
      <c r="O565" s="78"/>
      <c r="P565" s="495" t="s">
        <v>227</v>
      </c>
      <c r="R565" s="467"/>
      <c r="S565" s="467"/>
      <c r="T565" s="497"/>
      <c r="U565" s="467"/>
      <c r="V565" s="467"/>
      <c r="W565" s="467"/>
      <c r="X565" s="467"/>
      <c r="Y565" s="467"/>
      <c r="Z565" s="467"/>
      <c r="AA565" s="467"/>
      <c r="AB565" s="467"/>
      <c r="AC565" s="467"/>
      <c r="AD565" s="467"/>
      <c r="AE565" s="467"/>
      <c r="AF565" s="467"/>
    </row>
    <row r="566" spans="1:32" s="495" customFormat="1" ht="32.450000000000003" customHeight="1" outlineLevel="1">
      <c r="A566" s="485">
        <v>184</v>
      </c>
      <c r="B566" s="453">
        <f t="shared" si="29"/>
        <v>184</v>
      </c>
      <c r="C566" s="486" t="str">
        <f t="shared" si="30"/>
        <v>IVF184</v>
      </c>
      <c r="D566" s="434" t="s">
        <v>747</v>
      </c>
      <c r="E566" s="485">
        <v>4</v>
      </c>
      <c r="F566" s="487" t="s">
        <v>152</v>
      </c>
      <c r="G566" s="439">
        <v>1805</v>
      </c>
      <c r="H566" s="488">
        <f>ROUND(E566*G566,0)</f>
        <v>7220</v>
      </c>
      <c r="I566" s="489">
        <f>E566</f>
        <v>4</v>
      </c>
      <c r="J566" s="485" t="str">
        <f>F566</f>
        <v>each</v>
      </c>
      <c r="K566" s="488">
        <f>G566</f>
        <v>1805</v>
      </c>
      <c r="L566" s="488">
        <f>ROUND(I566*K566,0)</f>
        <v>7220</v>
      </c>
      <c r="M566" s="490">
        <f>IF(L566&gt;H566,L566-H566,0)</f>
        <v>0</v>
      </c>
      <c r="N566" s="488">
        <f>IF(H566&gt;L566,H566-L566,0)</f>
        <v>0</v>
      </c>
      <c r="O566" s="605" t="s">
        <v>863</v>
      </c>
      <c r="P566" s="495" t="s">
        <v>227</v>
      </c>
      <c r="R566" s="467"/>
      <c r="S566" s="467"/>
      <c r="T566" s="497"/>
      <c r="U566" s="467"/>
      <c r="V566" s="467"/>
      <c r="W566" s="467"/>
      <c r="X566" s="467"/>
      <c r="Y566" s="467"/>
      <c r="Z566" s="467"/>
      <c r="AA566" s="467"/>
      <c r="AB566" s="467"/>
      <c r="AC566" s="467"/>
      <c r="AD566" s="467"/>
      <c r="AE566" s="467"/>
      <c r="AF566" s="467"/>
    </row>
    <row r="567" spans="1:32" s="495" customFormat="1" ht="32.450000000000003" customHeight="1" outlineLevel="1">
      <c r="A567" s="440"/>
      <c r="B567" s="453" t="str">
        <f t="shared" si="29"/>
        <v/>
      </c>
      <c r="C567" s="486"/>
      <c r="D567" s="496" t="s">
        <v>184</v>
      </c>
      <c r="E567" s="440"/>
      <c r="F567" s="440"/>
      <c r="G567" s="490"/>
      <c r="H567" s="490"/>
      <c r="I567" s="494">
        <v>2</v>
      </c>
      <c r="J567" s="440" t="s">
        <v>152</v>
      </c>
      <c r="K567" s="490">
        <f>G566</f>
        <v>1805</v>
      </c>
      <c r="L567" s="490">
        <f>I567*K567</f>
        <v>3610</v>
      </c>
      <c r="M567" s="490">
        <f>IF(L567&gt;H567,L567-H567,0)</f>
        <v>3610</v>
      </c>
      <c r="N567" s="488">
        <f>IF(H567&gt;L567,H567-L567,0)</f>
        <v>0</v>
      </c>
      <c r="O567" s="605"/>
      <c r="P567" s="495" t="s">
        <v>227</v>
      </c>
      <c r="R567" s="467"/>
      <c r="S567" s="467"/>
      <c r="T567" s="497"/>
      <c r="U567" s="467"/>
      <c r="V567" s="467"/>
      <c r="W567" s="467"/>
      <c r="X567" s="467"/>
      <c r="Y567" s="467"/>
      <c r="Z567" s="467"/>
      <c r="AA567" s="467"/>
      <c r="AB567" s="467"/>
      <c r="AC567" s="467"/>
      <c r="AD567" s="467"/>
      <c r="AE567" s="467"/>
      <c r="AF567" s="467"/>
    </row>
    <row r="568" spans="1:32" s="495" customFormat="1" ht="32.450000000000003" customHeight="1" outlineLevel="1">
      <c r="A568" s="440"/>
      <c r="B568" s="453" t="str">
        <f t="shared" si="29"/>
        <v/>
      </c>
      <c r="C568" s="486"/>
      <c r="D568" s="479" t="s">
        <v>683</v>
      </c>
      <c r="E568" s="440"/>
      <c r="F568" s="440"/>
      <c r="G568" s="490"/>
      <c r="H568" s="490"/>
      <c r="I568" s="494"/>
      <c r="J568" s="440"/>
      <c r="K568" s="490"/>
      <c r="L568" s="490"/>
      <c r="M568" s="490"/>
      <c r="N568" s="488"/>
      <c r="O568" s="78"/>
      <c r="P568" s="495" t="s">
        <v>227</v>
      </c>
      <c r="R568" s="467"/>
      <c r="S568" s="467"/>
      <c r="T568" s="497"/>
      <c r="U568" s="467"/>
      <c r="V568" s="467"/>
      <c r="W568" s="467"/>
      <c r="X568" s="467"/>
      <c r="Y568" s="467"/>
      <c r="Z568" s="467"/>
      <c r="AA568" s="467"/>
      <c r="AB568" s="467"/>
      <c r="AC568" s="467"/>
      <c r="AD568" s="467"/>
      <c r="AE568" s="467"/>
      <c r="AF568" s="467"/>
    </row>
    <row r="569" spans="1:32" s="495" customFormat="1" ht="32.450000000000003" customHeight="1" outlineLevel="1">
      <c r="A569" s="440"/>
      <c r="B569" s="453"/>
      <c r="C569" s="486"/>
      <c r="D569" s="479"/>
      <c r="E569" s="440"/>
      <c r="F569" s="440"/>
      <c r="G569" s="490"/>
      <c r="H569" s="490"/>
      <c r="I569" s="494"/>
      <c r="J569" s="440"/>
      <c r="K569" s="490"/>
      <c r="L569" s="490"/>
      <c r="M569" s="490"/>
      <c r="N569" s="488"/>
      <c r="O569" s="78"/>
      <c r="P569" s="495" t="s">
        <v>227</v>
      </c>
      <c r="R569" s="467"/>
      <c r="S569" s="467"/>
      <c r="T569" s="497"/>
      <c r="U569" s="467"/>
      <c r="V569" s="467"/>
      <c r="W569" s="467"/>
      <c r="X569" s="467"/>
      <c r="Y569" s="467"/>
      <c r="Z569" s="467"/>
      <c r="AA569" s="467"/>
      <c r="AB569" s="467"/>
      <c r="AC569" s="467"/>
      <c r="AD569" s="467"/>
      <c r="AE569" s="467"/>
      <c r="AF569" s="467"/>
    </row>
    <row r="570" spans="1:32" s="495" customFormat="1" ht="32.450000000000003" customHeight="1" outlineLevel="1">
      <c r="A570" s="485">
        <v>185</v>
      </c>
      <c r="B570" s="453">
        <f t="shared" si="29"/>
        <v>185</v>
      </c>
      <c r="C570" s="486" t="str">
        <f t="shared" si="30"/>
        <v>IVF185</v>
      </c>
      <c r="D570" s="434" t="s">
        <v>748</v>
      </c>
      <c r="E570" s="485">
        <v>1</v>
      </c>
      <c r="F570" s="487" t="s">
        <v>143</v>
      </c>
      <c r="G570" s="439">
        <v>13250</v>
      </c>
      <c r="H570" s="488">
        <f>ROUND(E570*G570,0)</f>
        <v>13250</v>
      </c>
      <c r="I570" s="489">
        <f>E570</f>
        <v>1</v>
      </c>
      <c r="J570" s="485" t="str">
        <f>F570</f>
        <v>Set</v>
      </c>
      <c r="K570" s="488">
        <f>G570</f>
        <v>13250</v>
      </c>
      <c r="L570" s="488">
        <f>ROUND(I570*K570,0)</f>
        <v>13250</v>
      </c>
      <c r="M570" s="490">
        <f>IF(L570&gt;H570,L570-H570,0)</f>
        <v>0</v>
      </c>
      <c r="N570" s="488">
        <f>IF(H570&gt;L570,H570-L570,0)</f>
        <v>0</v>
      </c>
      <c r="O570" s="78" t="s">
        <v>555</v>
      </c>
      <c r="P570" s="495" t="s">
        <v>227</v>
      </c>
      <c r="R570" s="467"/>
      <c r="S570" s="467"/>
      <c r="T570" s="497"/>
      <c r="U570" s="467"/>
      <c r="V570" s="467"/>
      <c r="W570" s="467"/>
      <c r="X570" s="467"/>
      <c r="Y570" s="467"/>
      <c r="Z570" s="467"/>
      <c r="AA570" s="467"/>
      <c r="AB570" s="467"/>
      <c r="AC570" s="467"/>
      <c r="AD570" s="467"/>
      <c r="AE570" s="467"/>
      <c r="AF570" s="467"/>
    </row>
    <row r="571" spans="1:32" s="495" customFormat="1" ht="32.450000000000003" customHeight="1" outlineLevel="1">
      <c r="A571" s="440"/>
      <c r="B571" s="453" t="str">
        <f t="shared" si="29"/>
        <v/>
      </c>
      <c r="C571" s="486"/>
      <c r="D571" s="479" t="s">
        <v>683</v>
      </c>
      <c r="E571" s="440"/>
      <c r="F571" s="440"/>
      <c r="G571" s="490"/>
      <c r="H571" s="490"/>
      <c r="I571" s="494"/>
      <c r="J571" s="440"/>
      <c r="K571" s="490"/>
      <c r="L571" s="490"/>
      <c r="M571" s="490"/>
      <c r="N571" s="490"/>
      <c r="O571" s="78"/>
      <c r="P571" s="495" t="s">
        <v>227</v>
      </c>
      <c r="R571" s="467"/>
      <c r="S571" s="467"/>
      <c r="T571" s="497"/>
      <c r="U571" s="467"/>
      <c r="V571" s="467"/>
      <c r="W571" s="467"/>
      <c r="X571" s="467"/>
      <c r="Y571" s="467"/>
      <c r="Z571" s="467"/>
      <c r="AA571" s="467"/>
      <c r="AB571" s="467"/>
      <c r="AC571" s="467"/>
      <c r="AD571" s="467"/>
      <c r="AE571" s="467"/>
      <c r="AF571" s="467"/>
    </row>
    <row r="572" spans="1:32" s="495" customFormat="1" ht="32.450000000000003" customHeight="1" outlineLevel="1">
      <c r="A572" s="440"/>
      <c r="B572" s="453"/>
      <c r="C572" s="486"/>
      <c r="D572" s="479"/>
      <c r="E572" s="440"/>
      <c r="F572" s="440"/>
      <c r="G572" s="490"/>
      <c r="H572" s="490"/>
      <c r="I572" s="494"/>
      <c r="J572" s="440"/>
      <c r="K572" s="490"/>
      <c r="L572" s="490"/>
      <c r="M572" s="490"/>
      <c r="N572" s="490"/>
      <c r="O572" s="78"/>
      <c r="P572" s="495" t="s">
        <v>227</v>
      </c>
      <c r="R572" s="467"/>
      <c r="S572" s="467"/>
      <c r="T572" s="497"/>
      <c r="U572" s="467"/>
      <c r="V572" s="467"/>
      <c r="W572" s="467"/>
      <c r="X572" s="467"/>
      <c r="Y572" s="467"/>
      <c r="Z572" s="467"/>
      <c r="AA572" s="467"/>
      <c r="AB572" s="467"/>
      <c r="AC572" s="467"/>
      <c r="AD572" s="467"/>
      <c r="AE572" s="467"/>
      <c r="AF572" s="467"/>
    </row>
    <row r="573" spans="1:32" s="495" customFormat="1" ht="32.450000000000003" customHeight="1" outlineLevel="1">
      <c r="A573" s="485">
        <v>186</v>
      </c>
      <c r="B573" s="453">
        <f t="shared" si="29"/>
        <v>186</v>
      </c>
      <c r="C573" s="486" t="str">
        <f t="shared" si="30"/>
        <v>IVF186</v>
      </c>
      <c r="D573" s="434" t="s">
        <v>153</v>
      </c>
      <c r="E573" s="485">
        <v>4</v>
      </c>
      <c r="F573" s="487" t="s">
        <v>152</v>
      </c>
      <c r="G573" s="439">
        <v>2506</v>
      </c>
      <c r="H573" s="488">
        <f>ROUND(E573*G573,0)</f>
        <v>10024</v>
      </c>
      <c r="I573" s="489">
        <f>E573</f>
        <v>4</v>
      </c>
      <c r="J573" s="485" t="str">
        <f>F573</f>
        <v>each</v>
      </c>
      <c r="K573" s="488">
        <f>G573</f>
        <v>2506</v>
      </c>
      <c r="L573" s="488">
        <f>ROUND(I573*K573,0)</f>
        <v>10024</v>
      </c>
      <c r="M573" s="490">
        <f>IF(L573&gt;H573,L573-H573,0)</f>
        <v>0</v>
      </c>
      <c r="N573" s="488">
        <f>IF(H573&gt;L573,H573-L573,0)</f>
        <v>0</v>
      </c>
      <c r="O573" s="78" t="s">
        <v>555</v>
      </c>
      <c r="P573" s="495" t="s">
        <v>227</v>
      </c>
      <c r="R573" s="467"/>
      <c r="S573" s="467"/>
      <c r="T573" s="497"/>
      <c r="U573" s="467"/>
      <c r="V573" s="467"/>
      <c r="W573" s="467"/>
      <c r="X573" s="467"/>
      <c r="Y573" s="467"/>
      <c r="Z573" s="467"/>
      <c r="AA573" s="467"/>
      <c r="AB573" s="467"/>
      <c r="AC573" s="467"/>
      <c r="AD573" s="467"/>
      <c r="AE573" s="467"/>
      <c r="AF573" s="467"/>
    </row>
    <row r="574" spans="1:32" s="495" customFormat="1" ht="32.450000000000003" customHeight="1" outlineLevel="1">
      <c r="A574" s="440"/>
      <c r="B574" s="453" t="str">
        <f t="shared" si="29"/>
        <v/>
      </c>
      <c r="C574" s="486"/>
      <c r="D574" s="479" t="s">
        <v>683</v>
      </c>
      <c r="E574" s="440"/>
      <c r="F574" s="440"/>
      <c r="G574" s="490"/>
      <c r="H574" s="490"/>
      <c r="I574" s="494"/>
      <c r="J574" s="440"/>
      <c r="K574" s="490"/>
      <c r="L574" s="490"/>
      <c r="M574" s="490"/>
      <c r="N574" s="490"/>
      <c r="O574" s="78"/>
      <c r="P574" s="495" t="s">
        <v>227</v>
      </c>
      <c r="R574" s="467"/>
      <c r="S574" s="467"/>
      <c r="T574" s="497"/>
      <c r="U574" s="467"/>
      <c r="V574" s="467"/>
      <c r="W574" s="467"/>
      <c r="X574" s="467"/>
      <c r="Y574" s="467"/>
      <c r="Z574" s="467"/>
      <c r="AA574" s="467"/>
      <c r="AB574" s="467"/>
      <c r="AC574" s="467"/>
      <c r="AD574" s="467"/>
      <c r="AE574" s="467"/>
      <c r="AF574" s="467"/>
    </row>
    <row r="575" spans="1:32" s="495" customFormat="1" ht="32.450000000000003" customHeight="1" outlineLevel="1">
      <c r="A575" s="440"/>
      <c r="B575" s="453"/>
      <c r="C575" s="486"/>
      <c r="D575" s="479"/>
      <c r="E575" s="440"/>
      <c r="F575" s="440"/>
      <c r="G575" s="490"/>
      <c r="H575" s="490"/>
      <c r="I575" s="494"/>
      <c r="J575" s="440"/>
      <c r="K575" s="490"/>
      <c r="L575" s="490"/>
      <c r="M575" s="490"/>
      <c r="N575" s="490"/>
      <c r="O575" s="78"/>
      <c r="P575" s="495" t="s">
        <v>227</v>
      </c>
      <c r="R575" s="467"/>
      <c r="S575" s="467"/>
      <c r="T575" s="497"/>
      <c r="U575" s="467"/>
      <c r="V575" s="467"/>
      <c r="W575" s="467"/>
      <c r="X575" s="467"/>
      <c r="Y575" s="467"/>
      <c r="Z575" s="467"/>
      <c r="AA575" s="467"/>
      <c r="AB575" s="467"/>
      <c r="AC575" s="467"/>
      <c r="AD575" s="467"/>
      <c r="AE575" s="467"/>
      <c r="AF575" s="467"/>
    </row>
    <row r="576" spans="1:32" s="495" customFormat="1" ht="32.450000000000003" customHeight="1" outlineLevel="1">
      <c r="A576" s="485">
        <v>187</v>
      </c>
      <c r="B576" s="453">
        <f t="shared" si="29"/>
        <v>187</v>
      </c>
      <c r="C576" s="486" t="str">
        <f t="shared" si="30"/>
        <v>IVF187</v>
      </c>
      <c r="D576" s="434" t="s">
        <v>561</v>
      </c>
      <c r="E576" s="485">
        <v>1</v>
      </c>
      <c r="F576" s="487" t="s">
        <v>143</v>
      </c>
      <c r="G576" s="439">
        <v>20750</v>
      </c>
      <c r="H576" s="488">
        <f>ROUND(E576*G576,0)</f>
        <v>20750</v>
      </c>
      <c r="I576" s="489">
        <f>E576</f>
        <v>1</v>
      </c>
      <c r="J576" s="485" t="str">
        <f>F576</f>
        <v>Set</v>
      </c>
      <c r="K576" s="488">
        <f>G576</f>
        <v>20750</v>
      </c>
      <c r="L576" s="488">
        <f>ROUND(I576*K576,0)</f>
        <v>20750</v>
      </c>
      <c r="M576" s="490">
        <f>IF(L576&gt;H576,L576-H576,0)</f>
        <v>0</v>
      </c>
      <c r="N576" s="488">
        <f>IF(H576&gt;L576,H576-L576,0)</f>
        <v>0</v>
      </c>
      <c r="O576" s="608" t="s">
        <v>879</v>
      </c>
      <c r="P576" s="495" t="s">
        <v>227</v>
      </c>
      <c r="R576" s="467"/>
      <c r="S576" s="467"/>
      <c r="T576" s="497"/>
      <c r="U576" s="467"/>
      <c r="V576" s="467"/>
      <c r="W576" s="467"/>
      <c r="X576" s="467"/>
      <c r="Y576" s="467"/>
      <c r="Z576" s="467"/>
      <c r="AA576" s="467"/>
      <c r="AB576" s="467"/>
      <c r="AC576" s="467"/>
      <c r="AD576" s="467"/>
      <c r="AE576" s="467"/>
      <c r="AF576" s="467"/>
    </row>
    <row r="577" spans="1:32" s="495" customFormat="1" ht="32.450000000000003" customHeight="1" outlineLevel="1">
      <c r="A577" s="485"/>
      <c r="B577" s="453"/>
      <c r="C577" s="486"/>
      <c r="D577" s="496" t="s">
        <v>184</v>
      </c>
      <c r="E577" s="485"/>
      <c r="F577" s="487"/>
      <c r="G577" s="439"/>
      <c r="H577" s="488"/>
      <c r="I577" s="489">
        <v>1</v>
      </c>
      <c r="J577" s="485" t="str">
        <f>J576</f>
        <v>Set</v>
      </c>
      <c r="K577" s="488">
        <f>G576</f>
        <v>20750</v>
      </c>
      <c r="L577" s="488">
        <f>ROUND(I577*K577,0)</f>
        <v>20750</v>
      </c>
      <c r="M577" s="490">
        <f>IF(L577&gt;H577,L577-H577,0)</f>
        <v>20750</v>
      </c>
      <c r="N577" s="488">
        <f>IF(H577&gt;L577,H577-L577,0)</f>
        <v>0</v>
      </c>
      <c r="O577" s="608"/>
      <c r="P577" s="495" t="s">
        <v>227</v>
      </c>
      <c r="R577" s="467"/>
      <c r="S577" s="467"/>
      <c r="T577" s="497"/>
      <c r="U577" s="467"/>
      <c r="V577" s="467"/>
      <c r="W577" s="467"/>
      <c r="X577" s="467"/>
      <c r="Y577" s="467"/>
      <c r="Z577" s="467"/>
      <c r="AA577" s="467"/>
      <c r="AB577" s="467"/>
      <c r="AC577" s="467"/>
      <c r="AD577" s="467"/>
      <c r="AE577" s="467"/>
      <c r="AF577" s="467"/>
    </row>
    <row r="578" spans="1:32" s="495" customFormat="1" ht="32.450000000000003" customHeight="1" outlineLevel="1">
      <c r="A578" s="440"/>
      <c r="B578" s="453" t="str">
        <f t="shared" si="29"/>
        <v/>
      </c>
      <c r="C578" s="486"/>
      <c r="D578" s="479" t="s">
        <v>684</v>
      </c>
      <c r="E578" s="440"/>
      <c r="F578" s="440"/>
      <c r="G578" s="490"/>
      <c r="H578" s="490"/>
      <c r="I578" s="494"/>
      <c r="J578" s="440"/>
      <c r="K578" s="490"/>
      <c r="L578" s="490"/>
      <c r="M578" s="490"/>
      <c r="N578" s="490"/>
      <c r="O578" s="78"/>
      <c r="P578" s="495" t="s">
        <v>227</v>
      </c>
      <c r="R578" s="467"/>
      <c r="S578" s="467"/>
      <c r="T578" s="497"/>
      <c r="U578" s="467"/>
      <c r="V578" s="467"/>
      <c r="W578" s="467"/>
      <c r="X578" s="467"/>
      <c r="Y578" s="467"/>
      <c r="Z578" s="467"/>
      <c r="AA578" s="467"/>
      <c r="AB578" s="467"/>
      <c r="AC578" s="467"/>
      <c r="AD578" s="467"/>
      <c r="AE578" s="467"/>
      <c r="AF578" s="467"/>
    </row>
    <row r="579" spans="1:32" s="495" customFormat="1" ht="32.450000000000003" customHeight="1" outlineLevel="1">
      <c r="A579" s="440"/>
      <c r="B579" s="453"/>
      <c r="C579" s="486"/>
      <c r="D579" s="479"/>
      <c r="E579" s="440"/>
      <c r="F579" s="440"/>
      <c r="G579" s="490"/>
      <c r="H579" s="490"/>
      <c r="I579" s="494"/>
      <c r="J579" s="440"/>
      <c r="K579" s="490"/>
      <c r="L579" s="490"/>
      <c r="M579" s="490"/>
      <c r="N579" s="490"/>
      <c r="O579" s="78"/>
      <c r="P579" s="495" t="s">
        <v>227</v>
      </c>
      <c r="R579" s="467"/>
      <c r="S579" s="467"/>
      <c r="T579" s="497"/>
      <c r="U579" s="467"/>
      <c r="V579" s="467"/>
      <c r="W579" s="467"/>
      <c r="X579" s="467"/>
      <c r="Y579" s="467"/>
      <c r="Z579" s="467"/>
      <c r="AA579" s="467"/>
      <c r="AB579" s="467"/>
      <c r="AC579" s="467"/>
      <c r="AD579" s="467"/>
      <c r="AE579" s="467"/>
      <c r="AF579" s="467"/>
    </row>
    <row r="580" spans="1:32" s="495" customFormat="1" ht="32.450000000000003" customHeight="1" outlineLevel="1">
      <c r="A580" s="485">
        <v>188</v>
      </c>
      <c r="B580" s="453">
        <f t="shared" si="29"/>
        <v>188</v>
      </c>
      <c r="C580" s="486" t="str">
        <f t="shared" si="30"/>
        <v>IVF188</v>
      </c>
      <c r="D580" s="434" t="s">
        <v>745</v>
      </c>
      <c r="E580" s="485">
        <v>4</v>
      </c>
      <c r="F580" s="487" t="s">
        <v>152</v>
      </c>
      <c r="G580" s="439">
        <v>2506</v>
      </c>
      <c r="H580" s="488">
        <f>ROUND(E580*G580,0)</f>
        <v>10024</v>
      </c>
      <c r="I580" s="489">
        <f>E580</f>
        <v>4</v>
      </c>
      <c r="J580" s="485" t="str">
        <f>F580</f>
        <v>each</v>
      </c>
      <c r="K580" s="488">
        <f>G580</f>
        <v>2506</v>
      </c>
      <c r="L580" s="488">
        <f>ROUND(I580*K580,0)</f>
        <v>10024</v>
      </c>
      <c r="M580" s="490">
        <f t="shared" ref="M580:M600" si="31">IF(L580&gt;H580,L580-H580,0)</f>
        <v>0</v>
      </c>
      <c r="N580" s="488">
        <f t="shared" ref="N580:N600" si="32">IF(H580&gt;L580,H580-L580,0)</f>
        <v>0</v>
      </c>
      <c r="O580" s="605" t="s">
        <v>863</v>
      </c>
      <c r="P580" s="495" t="s">
        <v>227</v>
      </c>
      <c r="R580" s="467" t="s">
        <v>745</v>
      </c>
      <c r="S580" s="467"/>
      <c r="T580" s="497"/>
      <c r="U580" s="467"/>
      <c r="V580" s="467"/>
      <c r="W580" s="467"/>
      <c r="X580" s="467"/>
      <c r="Y580" s="467"/>
      <c r="Z580" s="467"/>
      <c r="AA580" s="467"/>
      <c r="AB580" s="467"/>
      <c r="AC580" s="467"/>
      <c r="AD580" s="467"/>
      <c r="AE580" s="467"/>
      <c r="AF580" s="467"/>
    </row>
    <row r="581" spans="1:32" s="495" customFormat="1" ht="32.450000000000003" customHeight="1" outlineLevel="1">
      <c r="A581" s="440"/>
      <c r="B581" s="453"/>
      <c r="C581" s="486" t="str">
        <f t="shared" si="30"/>
        <v/>
      </c>
      <c r="D581" s="496" t="s">
        <v>184</v>
      </c>
      <c r="E581" s="440"/>
      <c r="F581" s="440"/>
      <c r="G581" s="490"/>
      <c r="H581" s="490"/>
      <c r="I581" s="494">
        <v>2</v>
      </c>
      <c r="J581" s="440" t="s">
        <v>152</v>
      </c>
      <c r="K581" s="490">
        <f>K580</f>
        <v>2506</v>
      </c>
      <c r="L581" s="490">
        <f>I581*K581</f>
        <v>5012</v>
      </c>
      <c r="M581" s="490">
        <f t="shared" si="31"/>
        <v>5012</v>
      </c>
      <c r="N581" s="488">
        <f t="shared" si="32"/>
        <v>0</v>
      </c>
      <c r="O581" s="605"/>
      <c r="P581" s="495" t="s">
        <v>227</v>
      </c>
      <c r="R581" s="467"/>
      <c r="S581" s="467"/>
      <c r="T581" s="497"/>
      <c r="U581" s="467"/>
      <c r="V581" s="467"/>
      <c r="W581" s="467"/>
      <c r="X581" s="467"/>
      <c r="Y581" s="467"/>
      <c r="Z581" s="467"/>
      <c r="AA581" s="467"/>
      <c r="AB581" s="467"/>
      <c r="AC581" s="467"/>
      <c r="AD581" s="467"/>
      <c r="AE581" s="467"/>
      <c r="AF581" s="467"/>
    </row>
    <row r="582" spans="1:32" s="495" customFormat="1" ht="32.450000000000003" customHeight="1" outlineLevel="1">
      <c r="A582" s="440"/>
      <c r="B582" s="453" t="str">
        <f t="shared" si="29"/>
        <v/>
      </c>
      <c r="C582" s="486"/>
      <c r="D582" s="479" t="s">
        <v>684</v>
      </c>
      <c r="E582" s="440"/>
      <c r="F582" s="440"/>
      <c r="G582" s="490"/>
      <c r="H582" s="490"/>
      <c r="I582" s="494"/>
      <c r="J582" s="440"/>
      <c r="K582" s="490"/>
      <c r="L582" s="490"/>
      <c r="M582" s="490"/>
      <c r="N582" s="488"/>
      <c r="O582" s="78"/>
      <c r="P582" s="495" t="s">
        <v>227</v>
      </c>
      <c r="R582" s="467"/>
      <c r="S582" s="467"/>
      <c r="T582" s="497"/>
      <c r="U582" s="467"/>
      <c r="V582" s="467"/>
      <c r="W582" s="467"/>
      <c r="X582" s="467"/>
      <c r="Y582" s="467"/>
      <c r="Z582" s="467"/>
      <c r="AA582" s="467"/>
      <c r="AB582" s="467"/>
      <c r="AC582" s="467"/>
      <c r="AD582" s="467"/>
      <c r="AE582" s="467"/>
      <c r="AF582" s="467"/>
    </row>
    <row r="583" spans="1:32" s="495" customFormat="1" ht="32.450000000000003" customHeight="1" outlineLevel="1">
      <c r="A583" s="440"/>
      <c r="B583" s="453"/>
      <c r="C583" s="486"/>
      <c r="D583" s="479"/>
      <c r="E583" s="440"/>
      <c r="F583" s="440"/>
      <c r="G583" s="490"/>
      <c r="H583" s="490"/>
      <c r="I583" s="494"/>
      <c r="J583" s="440"/>
      <c r="K583" s="490"/>
      <c r="L583" s="490"/>
      <c r="M583" s="490"/>
      <c r="N583" s="488"/>
      <c r="O583" s="78"/>
      <c r="P583" s="495" t="s">
        <v>227</v>
      </c>
      <c r="R583" s="467"/>
      <c r="S583" s="467"/>
      <c r="T583" s="497"/>
      <c r="U583" s="467"/>
      <c r="V583" s="467"/>
      <c r="W583" s="467"/>
      <c r="X583" s="467"/>
      <c r="Y583" s="467"/>
      <c r="Z583" s="467"/>
      <c r="AA583" s="467"/>
      <c r="AB583" s="467"/>
      <c r="AC583" s="467"/>
      <c r="AD583" s="467"/>
      <c r="AE583" s="467"/>
      <c r="AF583" s="467"/>
    </row>
    <row r="584" spans="1:32" s="495" customFormat="1" ht="32.450000000000003" customHeight="1" outlineLevel="1">
      <c r="A584" s="485">
        <v>189</v>
      </c>
      <c r="B584" s="453">
        <f t="shared" si="29"/>
        <v>189</v>
      </c>
      <c r="C584" s="486" t="str">
        <f t="shared" si="30"/>
        <v>IVF189</v>
      </c>
      <c r="D584" s="434" t="s">
        <v>154</v>
      </c>
      <c r="E584" s="485">
        <v>24</v>
      </c>
      <c r="F584" s="487" t="s">
        <v>3</v>
      </c>
      <c r="G584" s="439">
        <v>642</v>
      </c>
      <c r="H584" s="488">
        <f>ROUND(E584*G584,0)</f>
        <v>15408</v>
      </c>
      <c r="I584" s="489">
        <f>E584</f>
        <v>24</v>
      </c>
      <c r="J584" s="485" t="str">
        <f>F584</f>
        <v>Rmt</v>
      </c>
      <c r="K584" s="488">
        <f>G584</f>
        <v>642</v>
      </c>
      <c r="L584" s="488">
        <f>ROUND(I584*K584,0)</f>
        <v>15408</v>
      </c>
      <c r="M584" s="490">
        <f t="shared" si="31"/>
        <v>0</v>
      </c>
      <c r="N584" s="488">
        <f t="shared" si="32"/>
        <v>0</v>
      </c>
      <c r="O584" s="605" t="s">
        <v>863</v>
      </c>
      <c r="P584" s="495" t="s">
        <v>227</v>
      </c>
      <c r="R584" s="467"/>
      <c r="S584" s="467"/>
      <c r="T584" s="497"/>
      <c r="U584" s="467"/>
      <c r="V584" s="467"/>
      <c r="W584" s="467"/>
      <c r="X584" s="467"/>
      <c r="Y584" s="467"/>
      <c r="Z584" s="467"/>
      <c r="AA584" s="467"/>
      <c r="AB584" s="467"/>
      <c r="AC584" s="467"/>
      <c r="AD584" s="467"/>
      <c r="AE584" s="467"/>
      <c r="AF584" s="467"/>
    </row>
    <row r="585" spans="1:32" s="495" customFormat="1" ht="32.450000000000003" customHeight="1" outlineLevel="1">
      <c r="A585" s="440"/>
      <c r="B585" s="453" t="str">
        <f t="shared" si="29"/>
        <v/>
      </c>
      <c r="C585" s="486"/>
      <c r="D585" s="496" t="s">
        <v>184</v>
      </c>
      <c r="E585" s="440"/>
      <c r="F585" s="440"/>
      <c r="G585" s="490"/>
      <c r="H585" s="490"/>
      <c r="I585" s="494">
        <v>14.3</v>
      </c>
      <c r="J585" s="440" t="s">
        <v>3</v>
      </c>
      <c r="K585" s="490">
        <f>K584</f>
        <v>642</v>
      </c>
      <c r="L585" s="490">
        <f>I585*K585</f>
        <v>9180.6</v>
      </c>
      <c r="M585" s="490">
        <f t="shared" si="31"/>
        <v>9180.6</v>
      </c>
      <c r="N585" s="488">
        <f t="shared" si="32"/>
        <v>0</v>
      </c>
      <c r="O585" s="605"/>
      <c r="P585" s="495" t="s">
        <v>227</v>
      </c>
      <c r="R585" s="467"/>
      <c r="S585" s="467"/>
      <c r="T585" s="497"/>
      <c r="U585" s="467"/>
      <c r="V585" s="467"/>
      <c r="W585" s="467"/>
      <c r="X585" s="467"/>
      <c r="Y585" s="467"/>
      <c r="Z585" s="467"/>
      <c r="AA585" s="467"/>
      <c r="AB585" s="467"/>
      <c r="AC585" s="467"/>
      <c r="AD585" s="467"/>
      <c r="AE585" s="467"/>
      <c r="AF585" s="467"/>
    </row>
    <row r="586" spans="1:32" s="495" customFormat="1" ht="32.450000000000003" customHeight="1" outlineLevel="1">
      <c r="A586" s="440"/>
      <c r="B586" s="453" t="str">
        <f t="shared" si="29"/>
        <v/>
      </c>
      <c r="C586" s="486"/>
      <c r="D586" s="479" t="s">
        <v>684</v>
      </c>
      <c r="E586" s="440"/>
      <c r="F586" s="440"/>
      <c r="G586" s="490"/>
      <c r="H586" s="490"/>
      <c r="I586" s="494"/>
      <c r="J586" s="440"/>
      <c r="K586" s="490"/>
      <c r="L586" s="490"/>
      <c r="M586" s="490"/>
      <c r="N586" s="488"/>
      <c r="O586" s="78"/>
      <c r="P586" s="495" t="s">
        <v>227</v>
      </c>
      <c r="R586" s="467"/>
      <c r="S586" s="467"/>
      <c r="T586" s="497"/>
      <c r="U586" s="467"/>
      <c r="V586" s="467"/>
      <c r="W586" s="467"/>
      <c r="X586" s="467"/>
      <c r="Y586" s="467"/>
      <c r="Z586" s="467"/>
      <c r="AA586" s="467"/>
      <c r="AB586" s="467"/>
      <c r="AC586" s="467"/>
      <c r="AD586" s="467"/>
      <c r="AE586" s="467"/>
      <c r="AF586" s="467"/>
    </row>
    <row r="587" spans="1:32" s="495" customFormat="1" ht="32.450000000000003" customHeight="1" outlineLevel="1">
      <c r="A587" s="440"/>
      <c r="B587" s="453"/>
      <c r="C587" s="486"/>
      <c r="D587" s="479"/>
      <c r="E587" s="440"/>
      <c r="F587" s="440"/>
      <c r="G587" s="490"/>
      <c r="H587" s="490"/>
      <c r="I587" s="494"/>
      <c r="J587" s="440"/>
      <c r="K587" s="490"/>
      <c r="L587" s="490"/>
      <c r="M587" s="490"/>
      <c r="N587" s="488"/>
      <c r="O587" s="78"/>
      <c r="P587" s="495" t="s">
        <v>227</v>
      </c>
      <c r="R587" s="467"/>
      <c r="S587" s="467"/>
      <c r="T587" s="497"/>
      <c r="U587" s="467"/>
      <c r="V587" s="467"/>
      <c r="W587" s="467"/>
      <c r="X587" s="467"/>
      <c r="Y587" s="467"/>
      <c r="Z587" s="467"/>
      <c r="AA587" s="467"/>
      <c r="AB587" s="467"/>
      <c r="AC587" s="467"/>
      <c r="AD587" s="467"/>
      <c r="AE587" s="467"/>
      <c r="AF587" s="467"/>
    </row>
    <row r="588" spans="1:32" s="495" customFormat="1" ht="32.450000000000003" customHeight="1" outlineLevel="1">
      <c r="A588" s="485">
        <v>190</v>
      </c>
      <c r="B588" s="453">
        <f t="shared" si="29"/>
        <v>190</v>
      </c>
      <c r="C588" s="486" t="str">
        <f t="shared" si="30"/>
        <v>IVF190</v>
      </c>
      <c r="D588" s="434" t="s">
        <v>155</v>
      </c>
      <c r="E588" s="485">
        <v>114</v>
      </c>
      <c r="F588" s="487" t="s">
        <v>3</v>
      </c>
      <c r="G588" s="439">
        <v>824</v>
      </c>
      <c r="H588" s="488">
        <f>ROUND(E588*G588,0)</f>
        <v>93936</v>
      </c>
      <c r="I588" s="489">
        <f>E588</f>
        <v>114</v>
      </c>
      <c r="J588" s="485" t="str">
        <f>F588</f>
        <v>Rmt</v>
      </c>
      <c r="K588" s="488">
        <f>G588</f>
        <v>824</v>
      </c>
      <c r="L588" s="488">
        <f t="shared" ref="L588:L600" si="33">ROUND(I588*K588,0)</f>
        <v>93936</v>
      </c>
      <c r="M588" s="490">
        <f t="shared" si="31"/>
        <v>0</v>
      </c>
      <c r="N588" s="488">
        <f t="shared" si="32"/>
        <v>0</v>
      </c>
      <c r="O588" s="605" t="s">
        <v>863</v>
      </c>
      <c r="P588" s="495" t="s">
        <v>227</v>
      </c>
      <c r="R588" s="467"/>
      <c r="S588" s="467"/>
      <c r="T588" s="497"/>
      <c r="U588" s="467"/>
      <c r="V588" s="467"/>
      <c r="W588" s="467"/>
      <c r="X588" s="467"/>
      <c r="Y588" s="467"/>
      <c r="Z588" s="467"/>
      <c r="AA588" s="467"/>
      <c r="AB588" s="467"/>
      <c r="AC588" s="467"/>
      <c r="AD588" s="467"/>
      <c r="AE588" s="467"/>
      <c r="AF588" s="467"/>
    </row>
    <row r="589" spans="1:32" s="495" customFormat="1" ht="32.450000000000003" customHeight="1" outlineLevel="1">
      <c r="A589" s="440"/>
      <c r="B589" s="453" t="str">
        <f t="shared" si="29"/>
        <v/>
      </c>
      <c r="C589" s="486"/>
      <c r="D589" s="496" t="s">
        <v>184</v>
      </c>
      <c r="E589" s="440"/>
      <c r="F589" s="440"/>
      <c r="G589" s="490"/>
      <c r="H589" s="490"/>
      <c r="I589" s="494">
        <v>43.7</v>
      </c>
      <c r="J589" s="440" t="s">
        <v>3</v>
      </c>
      <c r="K589" s="488">
        <f>K588</f>
        <v>824</v>
      </c>
      <c r="L589" s="488">
        <f t="shared" si="33"/>
        <v>36009</v>
      </c>
      <c r="M589" s="490">
        <f t="shared" si="31"/>
        <v>36009</v>
      </c>
      <c r="N589" s="488">
        <f t="shared" si="32"/>
        <v>0</v>
      </c>
      <c r="O589" s="605"/>
      <c r="P589" s="495" t="s">
        <v>227</v>
      </c>
      <c r="R589" s="467"/>
      <c r="S589" s="467"/>
      <c r="T589" s="497"/>
      <c r="U589" s="467"/>
      <c r="V589" s="467"/>
      <c r="W589" s="467"/>
      <c r="X589" s="467"/>
      <c r="Y589" s="467"/>
      <c r="Z589" s="467"/>
      <c r="AA589" s="467"/>
      <c r="AB589" s="467"/>
      <c r="AC589" s="467"/>
      <c r="AD589" s="467"/>
      <c r="AE589" s="467"/>
      <c r="AF589" s="467"/>
    </row>
    <row r="590" spans="1:32" s="495" customFormat="1" ht="32.450000000000003" customHeight="1" outlineLevel="1">
      <c r="A590" s="440"/>
      <c r="B590" s="453" t="str">
        <f t="shared" si="29"/>
        <v/>
      </c>
      <c r="C590" s="486"/>
      <c r="D590" s="479" t="s">
        <v>684</v>
      </c>
      <c r="E590" s="440"/>
      <c r="F590" s="440"/>
      <c r="G590" s="490"/>
      <c r="H590" s="490"/>
      <c r="I590" s="494"/>
      <c r="J590" s="440"/>
      <c r="K590" s="488"/>
      <c r="L590" s="488"/>
      <c r="M590" s="490"/>
      <c r="N590" s="488"/>
      <c r="O590" s="78"/>
      <c r="P590" s="495" t="s">
        <v>227</v>
      </c>
      <c r="R590" s="467"/>
      <c r="S590" s="467"/>
      <c r="T590" s="497"/>
      <c r="U590" s="467"/>
      <c r="V590" s="467"/>
      <c r="W590" s="467"/>
      <c r="X590" s="467"/>
      <c r="Y590" s="467"/>
      <c r="Z590" s="467"/>
      <c r="AA590" s="467"/>
      <c r="AB590" s="467"/>
      <c r="AC590" s="467"/>
      <c r="AD590" s="467"/>
      <c r="AE590" s="467"/>
      <c r="AF590" s="467"/>
    </row>
    <row r="591" spans="1:32" s="495" customFormat="1" ht="32.450000000000003" customHeight="1" outlineLevel="1">
      <c r="A591" s="440"/>
      <c r="B591" s="453"/>
      <c r="C591" s="486"/>
      <c r="D591" s="479"/>
      <c r="E591" s="440"/>
      <c r="F591" s="440"/>
      <c r="G591" s="490"/>
      <c r="H591" s="490"/>
      <c r="I591" s="494"/>
      <c r="J591" s="440"/>
      <c r="K591" s="488"/>
      <c r="L591" s="488"/>
      <c r="M591" s="490"/>
      <c r="N591" s="488"/>
      <c r="O591" s="78"/>
      <c r="P591" s="495" t="s">
        <v>227</v>
      </c>
      <c r="R591" s="467"/>
      <c r="S591" s="467"/>
      <c r="T591" s="497"/>
      <c r="U591" s="467"/>
      <c r="V591" s="467"/>
      <c r="W591" s="467"/>
      <c r="X591" s="467"/>
      <c r="Y591" s="467"/>
      <c r="Z591" s="467"/>
      <c r="AA591" s="467"/>
      <c r="AB591" s="467"/>
      <c r="AC591" s="467"/>
      <c r="AD591" s="467"/>
      <c r="AE591" s="467"/>
      <c r="AF591" s="467"/>
    </row>
    <row r="592" spans="1:32" s="495" customFormat="1" ht="32.450000000000003" customHeight="1" outlineLevel="1">
      <c r="A592" s="485">
        <v>191</v>
      </c>
      <c r="B592" s="453">
        <f t="shared" si="29"/>
        <v>191</v>
      </c>
      <c r="C592" s="486" t="str">
        <f t="shared" si="30"/>
        <v>IVF191</v>
      </c>
      <c r="D592" s="434" t="s">
        <v>156</v>
      </c>
      <c r="E592" s="485">
        <v>36</v>
      </c>
      <c r="F592" s="487" t="s">
        <v>3</v>
      </c>
      <c r="G592" s="439">
        <v>1191</v>
      </c>
      <c r="H592" s="488">
        <f>ROUND(E592*G592,0)</f>
        <v>42876</v>
      </c>
      <c r="I592" s="489">
        <f>E592</f>
        <v>36</v>
      </c>
      <c r="J592" s="485" t="str">
        <f>F592</f>
        <v>Rmt</v>
      </c>
      <c r="K592" s="488">
        <f>G592</f>
        <v>1191</v>
      </c>
      <c r="L592" s="488">
        <f t="shared" si="33"/>
        <v>42876</v>
      </c>
      <c r="M592" s="490">
        <f t="shared" si="31"/>
        <v>0</v>
      </c>
      <c r="N592" s="488">
        <f t="shared" si="32"/>
        <v>0</v>
      </c>
      <c r="O592" s="605" t="s">
        <v>863</v>
      </c>
      <c r="P592" s="495" t="s">
        <v>227</v>
      </c>
      <c r="R592" s="467"/>
      <c r="S592" s="467"/>
      <c r="T592" s="497"/>
      <c r="U592" s="467"/>
      <c r="V592" s="467"/>
      <c r="W592" s="467"/>
      <c r="X592" s="467"/>
      <c r="Y592" s="467"/>
      <c r="Z592" s="467"/>
      <c r="AA592" s="467"/>
      <c r="AB592" s="467"/>
      <c r="AC592" s="467"/>
      <c r="AD592" s="467"/>
      <c r="AE592" s="467"/>
      <c r="AF592" s="467"/>
    </row>
    <row r="593" spans="1:32" s="495" customFormat="1" ht="32.450000000000003" customHeight="1" outlineLevel="1">
      <c r="A593" s="440"/>
      <c r="B593" s="453" t="str">
        <f t="shared" si="29"/>
        <v/>
      </c>
      <c r="C593" s="486"/>
      <c r="D593" s="496" t="s">
        <v>184</v>
      </c>
      <c r="E593" s="440"/>
      <c r="F593" s="440"/>
      <c r="G593" s="490"/>
      <c r="H593" s="490"/>
      <c r="I593" s="494">
        <v>43.5</v>
      </c>
      <c r="J593" s="440" t="s">
        <v>3</v>
      </c>
      <c r="K593" s="490">
        <f>K592</f>
        <v>1191</v>
      </c>
      <c r="L593" s="488">
        <f t="shared" si="33"/>
        <v>51809</v>
      </c>
      <c r="M593" s="490">
        <f t="shared" si="31"/>
        <v>51809</v>
      </c>
      <c r="N593" s="488">
        <f t="shared" si="32"/>
        <v>0</v>
      </c>
      <c r="O593" s="605"/>
      <c r="P593" s="495" t="s">
        <v>227</v>
      </c>
      <c r="R593" s="467"/>
      <c r="S593" s="467"/>
      <c r="T593" s="497"/>
      <c r="U593" s="467"/>
      <c r="V593" s="467"/>
      <c r="W593" s="467"/>
      <c r="X593" s="467"/>
      <c r="Y593" s="467"/>
      <c r="Z593" s="467"/>
      <c r="AA593" s="467"/>
      <c r="AB593" s="467"/>
      <c r="AC593" s="467"/>
      <c r="AD593" s="467"/>
      <c r="AE593" s="467"/>
      <c r="AF593" s="467"/>
    </row>
    <row r="594" spans="1:32" s="495" customFormat="1" ht="32.450000000000003" customHeight="1" outlineLevel="1">
      <c r="A594" s="440"/>
      <c r="B594" s="453" t="str">
        <f t="shared" si="29"/>
        <v/>
      </c>
      <c r="C594" s="486"/>
      <c r="D594" s="479" t="s">
        <v>684</v>
      </c>
      <c r="E594" s="440"/>
      <c r="F594" s="440"/>
      <c r="G594" s="490"/>
      <c r="H594" s="490"/>
      <c r="I594" s="494"/>
      <c r="J594" s="440"/>
      <c r="K594" s="490"/>
      <c r="L594" s="488"/>
      <c r="M594" s="490"/>
      <c r="N594" s="488"/>
      <c r="O594" s="78"/>
      <c r="P594" s="495" t="s">
        <v>227</v>
      </c>
      <c r="R594" s="467"/>
      <c r="S594" s="467"/>
      <c r="T594" s="497"/>
      <c r="U594" s="467"/>
      <c r="V594" s="467"/>
      <c r="W594" s="467"/>
      <c r="X594" s="467"/>
      <c r="Y594" s="467"/>
      <c r="Z594" s="467"/>
      <c r="AA594" s="467"/>
      <c r="AB594" s="467"/>
      <c r="AC594" s="467"/>
      <c r="AD594" s="467"/>
      <c r="AE594" s="467"/>
      <c r="AF594" s="467"/>
    </row>
    <row r="595" spans="1:32" s="495" customFormat="1" ht="32.450000000000003" customHeight="1" outlineLevel="1">
      <c r="A595" s="440"/>
      <c r="B595" s="453"/>
      <c r="C595" s="486"/>
      <c r="D595" s="479"/>
      <c r="E595" s="440"/>
      <c r="F595" s="440"/>
      <c r="G595" s="490"/>
      <c r="H595" s="490"/>
      <c r="I595" s="494"/>
      <c r="J595" s="440"/>
      <c r="K595" s="490"/>
      <c r="L595" s="488"/>
      <c r="M595" s="490"/>
      <c r="N595" s="488"/>
      <c r="O595" s="78"/>
      <c r="P595" s="495" t="s">
        <v>227</v>
      </c>
      <c r="R595" s="467"/>
      <c r="S595" s="467"/>
      <c r="T595" s="497"/>
      <c r="U595" s="467"/>
      <c r="V595" s="467"/>
      <c r="W595" s="467"/>
      <c r="X595" s="467"/>
      <c r="Y595" s="467"/>
      <c r="Z595" s="467"/>
      <c r="AA595" s="467"/>
      <c r="AB595" s="467"/>
      <c r="AC595" s="467"/>
      <c r="AD595" s="467"/>
      <c r="AE595" s="467"/>
      <c r="AF595" s="467"/>
    </row>
    <row r="596" spans="1:32" s="495" customFormat="1" ht="32.450000000000003" customHeight="1" outlineLevel="1">
      <c r="A596" s="485">
        <v>192</v>
      </c>
      <c r="B596" s="453">
        <f t="shared" si="29"/>
        <v>192</v>
      </c>
      <c r="C596" s="486" t="str">
        <f t="shared" si="30"/>
        <v>IVF192</v>
      </c>
      <c r="D596" s="434" t="s">
        <v>157</v>
      </c>
      <c r="E596" s="485">
        <v>18</v>
      </c>
      <c r="F596" s="487" t="s">
        <v>3</v>
      </c>
      <c r="G596" s="439">
        <v>1473</v>
      </c>
      <c r="H596" s="488">
        <f>ROUND(E596*G596,0)</f>
        <v>26514</v>
      </c>
      <c r="I596" s="489">
        <f>E596</f>
        <v>18</v>
      </c>
      <c r="J596" s="485" t="str">
        <f>F596</f>
        <v>Rmt</v>
      </c>
      <c r="K596" s="488">
        <f>G596</f>
        <v>1473</v>
      </c>
      <c r="L596" s="488">
        <f t="shared" si="33"/>
        <v>26514</v>
      </c>
      <c r="M596" s="490">
        <f t="shared" si="31"/>
        <v>0</v>
      </c>
      <c r="N596" s="488">
        <f t="shared" si="32"/>
        <v>0</v>
      </c>
      <c r="O596" s="605" t="s">
        <v>863</v>
      </c>
      <c r="P596" s="495" t="s">
        <v>227</v>
      </c>
      <c r="R596" s="467"/>
      <c r="S596" s="467"/>
      <c r="T596" s="497"/>
      <c r="U596" s="467"/>
      <c r="V596" s="467"/>
      <c r="W596" s="467"/>
      <c r="X596" s="467"/>
      <c r="Y596" s="467"/>
      <c r="Z596" s="467"/>
      <c r="AA596" s="467"/>
      <c r="AB596" s="467"/>
      <c r="AC596" s="467"/>
      <c r="AD596" s="467"/>
      <c r="AE596" s="467"/>
      <c r="AF596" s="467"/>
    </row>
    <row r="597" spans="1:32" s="495" customFormat="1" ht="32.450000000000003" customHeight="1" outlineLevel="1">
      <c r="A597" s="440"/>
      <c r="B597" s="453" t="str">
        <f t="shared" si="29"/>
        <v/>
      </c>
      <c r="C597" s="486"/>
      <c r="D597" s="496" t="s">
        <v>184</v>
      </c>
      <c r="E597" s="440"/>
      <c r="F597" s="440"/>
      <c r="G597" s="490"/>
      <c r="H597" s="490"/>
      <c r="I597" s="494">
        <v>9</v>
      </c>
      <c r="J597" s="440" t="s">
        <v>3</v>
      </c>
      <c r="K597" s="490">
        <f>K596</f>
        <v>1473</v>
      </c>
      <c r="L597" s="488">
        <f t="shared" si="33"/>
        <v>13257</v>
      </c>
      <c r="M597" s="490">
        <f t="shared" si="31"/>
        <v>13257</v>
      </c>
      <c r="N597" s="488">
        <f t="shared" si="32"/>
        <v>0</v>
      </c>
      <c r="O597" s="605"/>
      <c r="P597" s="495" t="s">
        <v>227</v>
      </c>
      <c r="R597" s="467"/>
      <c r="S597" s="467"/>
      <c r="T597" s="497"/>
      <c r="U597" s="467"/>
      <c r="V597" s="467"/>
      <c r="W597" s="467"/>
      <c r="X597" s="467"/>
      <c r="Y597" s="467"/>
      <c r="Z597" s="467"/>
      <c r="AA597" s="467"/>
      <c r="AB597" s="467"/>
      <c r="AC597" s="467"/>
      <c r="AD597" s="467"/>
      <c r="AE597" s="467"/>
      <c r="AF597" s="467"/>
    </row>
    <row r="598" spans="1:32" s="495" customFormat="1" ht="32.450000000000003" customHeight="1" outlineLevel="1">
      <c r="A598" s="440"/>
      <c r="B598" s="453" t="str">
        <f t="shared" si="29"/>
        <v/>
      </c>
      <c r="C598" s="486"/>
      <c r="D598" s="479" t="s">
        <v>684</v>
      </c>
      <c r="E598" s="440"/>
      <c r="F598" s="440"/>
      <c r="G598" s="490"/>
      <c r="H598" s="490"/>
      <c r="I598" s="494"/>
      <c r="J598" s="440"/>
      <c r="K598" s="490"/>
      <c r="L598" s="488"/>
      <c r="M598" s="490"/>
      <c r="N598" s="488"/>
      <c r="O598" s="78"/>
      <c r="P598" s="495" t="s">
        <v>227</v>
      </c>
      <c r="R598" s="467"/>
      <c r="S598" s="467"/>
      <c r="T598" s="497"/>
      <c r="U598" s="467"/>
      <c r="V598" s="467"/>
      <c r="W598" s="467"/>
      <c r="X598" s="467"/>
      <c r="Y598" s="467"/>
      <c r="Z598" s="467"/>
      <c r="AA598" s="467"/>
      <c r="AB598" s="467"/>
      <c r="AC598" s="467"/>
      <c r="AD598" s="467"/>
      <c r="AE598" s="467"/>
      <c r="AF598" s="467"/>
    </row>
    <row r="599" spans="1:32" s="495" customFormat="1" ht="32.450000000000003" customHeight="1" outlineLevel="1">
      <c r="A599" s="440"/>
      <c r="B599" s="453"/>
      <c r="C599" s="486"/>
      <c r="D599" s="479"/>
      <c r="E599" s="440"/>
      <c r="F599" s="440"/>
      <c r="G599" s="490"/>
      <c r="H599" s="490"/>
      <c r="I599" s="494"/>
      <c r="J599" s="440"/>
      <c r="K599" s="490"/>
      <c r="L599" s="488"/>
      <c r="M599" s="490"/>
      <c r="N599" s="488"/>
      <c r="O599" s="78"/>
      <c r="P599" s="495" t="s">
        <v>227</v>
      </c>
      <c r="R599" s="467"/>
      <c r="S599" s="467"/>
      <c r="T599" s="497"/>
      <c r="U599" s="467"/>
      <c r="V599" s="467"/>
      <c r="W599" s="467"/>
      <c r="X599" s="467"/>
      <c r="Y599" s="467"/>
      <c r="Z599" s="467"/>
      <c r="AA599" s="467"/>
      <c r="AB599" s="467"/>
      <c r="AC599" s="467"/>
      <c r="AD599" s="467"/>
      <c r="AE599" s="467"/>
      <c r="AF599" s="467"/>
    </row>
    <row r="600" spans="1:32" s="495" customFormat="1" ht="32.450000000000003" customHeight="1" outlineLevel="1">
      <c r="A600" s="485">
        <v>193</v>
      </c>
      <c r="B600" s="453">
        <f t="shared" si="29"/>
        <v>193</v>
      </c>
      <c r="C600" s="486" t="str">
        <f t="shared" si="30"/>
        <v>IVF193</v>
      </c>
      <c r="D600" s="434" t="s">
        <v>158</v>
      </c>
      <c r="E600" s="485">
        <v>1</v>
      </c>
      <c r="F600" s="487" t="s">
        <v>152</v>
      </c>
      <c r="G600" s="439">
        <v>275000</v>
      </c>
      <c r="H600" s="488">
        <f>ROUND(E600*G600,0)</f>
        <v>275000</v>
      </c>
      <c r="I600" s="489">
        <f>E600</f>
        <v>1</v>
      </c>
      <c r="J600" s="485" t="str">
        <f>F600</f>
        <v>each</v>
      </c>
      <c r="K600" s="488">
        <f>G600</f>
        <v>275000</v>
      </c>
      <c r="L600" s="488">
        <f t="shared" si="33"/>
        <v>275000</v>
      </c>
      <c r="M600" s="490">
        <f t="shared" si="31"/>
        <v>0</v>
      </c>
      <c r="N600" s="488">
        <f t="shared" si="32"/>
        <v>0</v>
      </c>
      <c r="O600" s="78" t="s">
        <v>555</v>
      </c>
      <c r="P600" s="495" t="s">
        <v>227</v>
      </c>
      <c r="R600" s="467"/>
      <c r="S600" s="467"/>
      <c r="T600" s="497"/>
      <c r="U600" s="467"/>
      <c r="V600" s="467"/>
      <c r="W600" s="467"/>
      <c r="X600" s="467"/>
      <c r="Y600" s="467"/>
      <c r="Z600" s="467"/>
      <c r="AA600" s="467"/>
      <c r="AB600" s="467"/>
      <c r="AC600" s="467"/>
      <c r="AD600" s="467"/>
      <c r="AE600" s="467"/>
      <c r="AF600" s="467"/>
    </row>
    <row r="601" spans="1:32" s="495" customFormat="1" ht="32.450000000000003" customHeight="1" outlineLevel="1">
      <c r="A601" s="440"/>
      <c r="B601" s="453" t="str">
        <f t="shared" si="29"/>
        <v/>
      </c>
      <c r="C601" s="486"/>
      <c r="D601" s="479" t="s">
        <v>684</v>
      </c>
      <c r="E601" s="440"/>
      <c r="F601" s="440"/>
      <c r="G601" s="490"/>
      <c r="H601" s="490"/>
      <c r="I601" s="494"/>
      <c r="J601" s="440"/>
      <c r="K601" s="490"/>
      <c r="L601" s="490"/>
      <c r="M601" s="490"/>
      <c r="N601" s="490"/>
      <c r="O601" s="78"/>
      <c r="P601" s="495" t="s">
        <v>227</v>
      </c>
      <c r="R601" s="467"/>
      <c r="S601" s="467"/>
      <c r="T601" s="497"/>
      <c r="U601" s="467"/>
      <c r="V601" s="467"/>
      <c r="W601" s="467"/>
      <c r="X601" s="467"/>
      <c r="Y601" s="467"/>
      <c r="Z601" s="467"/>
      <c r="AA601" s="467"/>
      <c r="AB601" s="467"/>
      <c r="AC601" s="467"/>
      <c r="AD601" s="467"/>
      <c r="AE601" s="467"/>
      <c r="AF601" s="467"/>
    </row>
    <row r="602" spans="1:32" s="495" customFormat="1" ht="32.450000000000003" customHeight="1" outlineLevel="1">
      <c r="A602" s="440"/>
      <c r="B602" s="453"/>
      <c r="C602" s="486"/>
      <c r="D602" s="479"/>
      <c r="E602" s="440"/>
      <c r="F602" s="440"/>
      <c r="G602" s="490"/>
      <c r="H602" s="490"/>
      <c r="I602" s="494"/>
      <c r="J602" s="440"/>
      <c r="K602" s="490"/>
      <c r="L602" s="490"/>
      <c r="M602" s="490"/>
      <c r="N602" s="490"/>
      <c r="O602" s="78"/>
      <c r="P602" s="495" t="s">
        <v>227</v>
      </c>
      <c r="R602" s="467"/>
      <c r="S602" s="467"/>
      <c r="T602" s="497"/>
      <c r="U602" s="467"/>
      <c r="V602" s="467"/>
      <c r="W602" s="467"/>
      <c r="X602" s="467"/>
      <c r="Y602" s="467"/>
      <c r="Z602" s="467"/>
      <c r="AA602" s="467"/>
      <c r="AB602" s="467"/>
      <c r="AC602" s="467"/>
      <c r="AD602" s="467"/>
      <c r="AE602" s="467"/>
      <c r="AF602" s="467"/>
    </row>
    <row r="603" spans="1:32" s="495" customFormat="1" ht="32.450000000000003" customHeight="1" outlineLevel="1">
      <c r="A603" s="485">
        <v>194</v>
      </c>
      <c r="B603" s="453">
        <f t="shared" si="29"/>
        <v>194</v>
      </c>
      <c r="C603" s="486" t="str">
        <f t="shared" si="30"/>
        <v>IVF194</v>
      </c>
      <c r="D603" s="434" t="s">
        <v>159</v>
      </c>
      <c r="E603" s="485">
        <v>1</v>
      </c>
      <c r="F603" s="487" t="s">
        <v>152</v>
      </c>
      <c r="G603" s="439">
        <v>375000</v>
      </c>
      <c r="H603" s="488">
        <f>ROUND(E603*G603,0)</f>
        <v>375000</v>
      </c>
      <c r="I603" s="489">
        <f>E603</f>
        <v>1</v>
      </c>
      <c r="J603" s="485" t="str">
        <f>F603</f>
        <v>each</v>
      </c>
      <c r="K603" s="488">
        <f>G603</f>
        <v>375000</v>
      </c>
      <c r="L603" s="488">
        <f>ROUND(I603*K603,0)</f>
        <v>375000</v>
      </c>
      <c r="M603" s="490">
        <f>IF(L603&gt;H603,L603-H603,0)</f>
        <v>0</v>
      </c>
      <c r="N603" s="488">
        <f>IF(H603&gt;L603,H603-L603,0)</f>
        <v>0</v>
      </c>
      <c r="O603" s="78" t="s">
        <v>555</v>
      </c>
      <c r="P603" s="495" t="s">
        <v>227</v>
      </c>
      <c r="R603" s="467"/>
      <c r="S603" s="467"/>
      <c r="T603" s="497"/>
      <c r="U603" s="467"/>
      <c r="V603" s="467"/>
      <c r="W603" s="467"/>
      <c r="X603" s="467"/>
      <c r="Y603" s="467"/>
      <c r="Z603" s="467"/>
      <c r="AA603" s="467"/>
      <c r="AB603" s="467"/>
      <c r="AC603" s="467"/>
      <c r="AD603" s="467"/>
      <c r="AE603" s="467"/>
      <c r="AF603" s="467"/>
    </row>
    <row r="604" spans="1:32" s="495" customFormat="1" ht="32.450000000000003" customHeight="1" outlineLevel="1">
      <c r="A604" s="440"/>
      <c r="B604" s="453" t="str">
        <f t="shared" si="29"/>
        <v/>
      </c>
      <c r="C604" s="486"/>
      <c r="D604" s="479" t="s">
        <v>684</v>
      </c>
      <c r="E604" s="440"/>
      <c r="F604" s="440"/>
      <c r="G604" s="490"/>
      <c r="H604" s="490"/>
      <c r="I604" s="494"/>
      <c r="J604" s="440"/>
      <c r="K604" s="490"/>
      <c r="L604" s="490"/>
      <c r="M604" s="490"/>
      <c r="N604" s="490"/>
      <c r="O604" s="78"/>
      <c r="P604" s="495" t="s">
        <v>227</v>
      </c>
      <c r="R604" s="467"/>
      <c r="S604" s="467"/>
      <c r="T604" s="497"/>
      <c r="U604" s="467"/>
      <c r="V604" s="467"/>
      <c r="W604" s="467"/>
      <c r="X604" s="467"/>
      <c r="Y604" s="467"/>
      <c r="Z604" s="467"/>
      <c r="AA604" s="467"/>
      <c r="AB604" s="467"/>
      <c r="AC604" s="467"/>
      <c r="AD604" s="467"/>
      <c r="AE604" s="467"/>
      <c r="AF604" s="467"/>
    </row>
    <row r="605" spans="1:32" s="495" customFormat="1" ht="32.450000000000003" customHeight="1" outlineLevel="1">
      <c r="A605" s="440"/>
      <c r="B605" s="453"/>
      <c r="C605" s="486"/>
      <c r="D605" s="479"/>
      <c r="E605" s="440"/>
      <c r="F605" s="440"/>
      <c r="G605" s="490"/>
      <c r="H605" s="490"/>
      <c r="I605" s="494"/>
      <c r="J605" s="440"/>
      <c r="K605" s="490"/>
      <c r="L605" s="490"/>
      <c r="M605" s="490"/>
      <c r="N605" s="490"/>
      <c r="O605" s="78"/>
      <c r="P605" s="495" t="s">
        <v>227</v>
      </c>
      <c r="R605" s="467"/>
      <c r="S605" s="467"/>
      <c r="T605" s="497"/>
      <c r="U605" s="467"/>
      <c r="V605" s="467"/>
      <c r="W605" s="467"/>
      <c r="X605" s="467"/>
      <c r="Y605" s="467"/>
      <c r="Z605" s="467"/>
      <c r="AA605" s="467"/>
      <c r="AB605" s="467"/>
      <c r="AC605" s="467"/>
      <c r="AD605" s="467"/>
      <c r="AE605" s="467"/>
      <c r="AF605" s="467"/>
    </row>
    <row r="606" spans="1:32" s="495" customFormat="1" ht="32.450000000000003" customHeight="1" outlineLevel="1">
      <c r="A606" s="485">
        <v>195</v>
      </c>
      <c r="B606" s="453">
        <f t="shared" si="29"/>
        <v>195</v>
      </c>
      <c r="C606" s="486" t="str">
        <f t="shared" si="30"/>
        <v>IVF195</v>
      </c>
      <c r="D606" s="434" t="s">
        <v>160</v>
      </c>
      <c r="E606" s="485">
        <v>3</v>
      </c>
      <c r="F606" s="487" t="s">
        <v>152</v>
      </c>
      <c r="G606" s="439">
        <v>1938</v>
      </c>
      <c r="H606" s="488">
        <f>ROUND(E606*G606,0)</f>
        <v>5814</v>
      </c>
      <c r="I606" s="489">
        <f>E606</f>
        <v>3</v>
      </c>
      <c r="J606" s="485" t="str">
        <f>F606</f>
        <v>each</v>
      </c>
      <c r="K606" s="488">
        <f>G606</f>
        <v>1938</v>
      </c>
      <c r="L606" s="488">
        <f>ROUND(I606*K606,0)</f>
        <v>5814</v>
      </c>
      <c r="M606" s="490">
        <f>IF(L606&gt;H606,L606-H606,0)</f>
        <v>0</v>
      </c>
      <c r="N606" s="488">
        <f>IF(H606&gt;L606,H606-L606,0)</f>
        <v>0</v>
      </c>
      <c r="O606" s="605" t="s">
        <v>863</v>
      </c>
      <c r="P606" s="495" t="s">
        <v>227</v>
      </c>
      <c r="R606" s="467"/>
      <c r="S606" s="467"/>
      <c r="T606" s="497"/>
      <c r="U606" s="467"/>
      <c r="V606" s="467"/>
      <c r="W606" s="467"/>
      <c r="X606" s="467"/>
      <c r="Y606" s="467"/>
      <c r="Z606" s="467"/>
      <c r="AA606" s="467"/>
      <c r="AB606" s="467"/>
      <c r="AC606" s="467"/>
      <c r="AD606" s="467"/>
      <c r="AE606" s="467"/>
      <c r="AF606" s="467"/>
    </row>
    <row r="607" spans="1:32" s="495" customFormat="1" ht="32.450000000000003" customHeight="1" outlineLevel="1">
      <c r="A607" s="440"/>
      <c r="B607" s="453" t="str">
        <f t="shared" si="29"/>
        <v/>
      </c>
      <c r="C607" s="486"/>
      <c r="D607" s="496" t="s">
        <v>184</v>
      </c>
      <c r="E607" s="440"/>
      <c r="F607" s="440"/>
      <c r="G607" s="490"/>
      <c r="H607" s="490"/>
      <c r="I607" s="494">
        <v>5</v>
      </c>
      <c r="J607" s="485" t="str">
        <f>J606</f>
        <v>each</v>
      </c>
      <c r="K607" s="490">
        <f>K606</f>
        <v>1938</v>
      </c>
      <c r="L607" s="488">
        <f>ROUND(I607*K607,0)</f>
        <v>9690</v>
      </c>
      <c r="M607" s="490">
        <f>IF(L607&gt;H607,L607-H607,0)</f>
        <v>9690</v>
      </c>
      <c r="N607" s="488">
        <f>IF(H607&gt;L607,H607-L607,0)</f>
        <v>0</v>
      </c>
      <c r="O607" s="605"/>
      <c r="P607" s="495" t="s">
        <v>227</v>
      </c>
      <c r="R607" s="467"/>
      <c r="S607" s="467"/>
      <c r="T607" s="497"/>
      <c r="U607" s="467"/>
      <c r="V607" s="467"/>
      <c r="W607" s="467"/>
      <c r="X607" s="467"/>
      <c r="Y607" s="467"/>
      <c r="Z607" s="467"/>
      <c r="AA607" s="467"/>
      <c r="AB607" s="467"/>
      <c r="AC607" s="467"/>
      <c r="AD607" s="467"/>
      <c r="AE607" s="467"/>
      <c r="AF607" s="467"/>
    </row>
    <row r="608" spans="1:32" s="495" customFormat="1" ht="32.450000000000003" customHeight="1" outlineLevel="1">
      <c r="A608" s="440"/>
      <c r="B608" s="453" t="str">
        <f t="shared" si="29"/>
        <v/>
      </c>
      <c r="C608" s="486"/>
      <c r="D608" s="479" t="s">
        <v>685</v>
      </c>
      <c r="E608" s="440"/>
      <c r="F608" s="440"/>
      <c r="G608" s="490"/>
      <c r="H608" s="490"/>
      <c r="I608" s="494"/>
      <c r="J608" s="485"/>
      <c r="K608" s="490"/>
      <c r="L608" s="488"/>
      <c r="M608" s="490"/>
      <c r="N608" s="488"/>
      <c r="O608" s="78"/>
      <c r="P608" s="495" t="s">
        <v>227</v>
      </c>
      <c r="R608" s="467"/>
      <c r="S608" s="467"/>
      <c r="T608" s="497"/>
      <c r="U608" s="467"/>
      <c r="V608" s="467"/>
      <c r="W608" s="467"/>
      <c r="X608" s="467"/>
      <c r="Y608" s="467"/>
      <c r="Z608" s="467"/>
      <c r="AA608" s="467"/>
      <c r="AB608" s="467"/>
      <c r="AC608" s="467"/>
      <c r="AD608" s="467"/>
      <c r="AE608" s="467"/>
      <c r="AF608" s="467"/>
    </row>
    <row r="609" spans="1:32" s="495" customFormat="1" ht="32.450000000000003" customHeight="1" outlineLevel="1">
      <c r="A609" s="440"/>
      <c r="B609" s="453"/>
      <c r="C609" s="486"/>
      <c r="D609" s="479"/>
      <c r="E609" s="440"/>
      <c r="F609" s="440"/>
      <c r="G609" s="490"/>
      <c r="H609" s="490"/>
      <c r="I609" s="494"/>
      <c r="J609" s="485"/>
      <c r="K609" s="490"/>
      <c r="L609" s="488"/>
      <c r="M609" s="490"/>
      <c r="N609" s="488"/>
      <c r="O609" s="78"/>
      <c r="P609" s="495" t="s">
        <v>227</v>
      </c>
      <c r="R609" s="467"/>
      <c r="S609" s="467"/>
      <c r="T609" s="497"/>
      <c r="U609" s="467"/>
      <c r="V609" s="467"/>
      <c r="W609" s="467"/>
      <c r="X609" s="467"/>
      <c r="Y609" s="467"/>
      <c r="Z609" s="467"/>
      <c r="AA609" s="467"/>
      <c r="AB609" s="467"/>
      <c r="AC609" s="467"/>
      <c r="AD609" s="467"/>
      <c r="AE609" s="467"/>
      <c r="AF609" s="467"/>
    </row>
    <row r="610" spans="1:32" s="495" customFormat="1" ht="32.450000000000003" customHeight="1" outlineLevel="1">
      <c r="A610" s="485">
        <v>196</v>
      </c>
      <c r="B610" s="453">
        <f t="shared" si="29"/>
        <v>196</v>
      </c>
      <c r="C610" s="486" t="str">
        <f t="shared" si="30"/>
        <v>IVF196</v>
      </c>
      <c r="D610" s="434" t="s">
        <v>161</v>
      </c>
      <c r="E610" s="485">
        <v>3</v>
      </c>
      <c r="F610" s="487" t="s">
        <v>152</v>
      </c>
      <c r="G610" s="439">
        <v>2740</v>
      </c>
      <c r="H610" s="488">
        <f>ROUND(E610*G610,0)</f>
        <v>8220</v>
      </c>
      <c r="I610" s="489">
        <f>E610</f>
        <v>3</v>
      </c>
      <c r="J610" s="485" t="str">
        <f>F610</f>
        <v>each</v>
      </c>
      <c r="K610" s="488">
        <f>G610</f>
        <v>2740</v>
      </c>
      <c r="L610" s="488">
        <f>ROUND(I610*K610,0)</f>
        <v>8220</v>
      </c>
      <c r="M610" s="490">
        <f>IF(L610&gt;H610,L610-H610,0)</f>
        <v>0</v>
      </c>
      <c r="N610" s="488">
        <f>IF(H610&gt;L610,H610-L610,0)</f>
        <v>0</v>
      </c>
      <c r="O610" s="78" t="s">
        <v>555</v>
      </c>
      <c r="P610" s="495" t="s">
        <v>227</v>
      </c>
      <c r="R610" s="467"/>
      <c r="S610" s="467"/>
      <c r="T610" s="497"/>
      <c r="U610" s="467"/>
      <c r="V610" s="467"/>
      <c r="W610" s="467"/>
      <c r="X610" s="467"/>
      <c r="Y610" s="467"/>
      <c r="Z610" s="467"/>
      <c r="AA610" s="467"/>
      <c r="AB610" s="467"/>
      <c r="AC610" s="467"/>
      <c r="AD610" s="467"/>
      <c r="AE610" s="467"/>
      <c r="AF610" s="467"/>
    </row>
    <row r="611" spans="1:32" s="495" customFormat="1" ht="32.450000000000003" customHeight="1" outlineLevel="1">
      <c r="A611" s="440"/>
      <c r="B611" s="453" t="str">
        <f t="shared" si="29"/>
        <v/>
      </c>
      <c r="C611" s="486"/>
      <c r="D611" s="479" t="s">
        <v>685</v>
      </c>
      <c r="E611" s="440"/>
      <c r="F611" s="440"/>
      <c r="G611" s="490"/>
      <c r="H611" s="490"/>
      <c r="I611" s="494"/>
      <c r="J611" s="440"/>
      <c r="K611" s="490"/>
      <c r="L611" s="490"/>
      <c r="M611" s="490"/>
      <c r="N611" s="490"/>
      <c r="O611" s="78"/>
      <c r="P611" s="495" t="s">
        <v>227</v>
      </c>
      <c r="R611" s="467"/>
      <c r="S611" s="467"/>
      <c r="T611" s="497"/>
      <c r="U611" s="467"/>
      <c r="V611" s="467"/>
      <c r="W611" s="467"/>
      <c r="X611" s="467"/>
      <c r="Y611" s="467"/>
      <c r="Z611" s="467"/>
      <c r="AA611" s="467"/>
      <c r="AB611" s="467"/>
      <c r="AC611" s="467"/>
      <c r="AD611" s="467"/>
      <c r="AE611" s="467"/>
      <c r="AF611" s="467"/>
    </row>
    <row r="612" spans="1:32" s="495" customFormat="1" ht="32.450000000000003" customHeight="1" outlineLevel="1">
      <c r="A612" s="440"/>
      <c r="B612" s="453"/>
      <c r="C612" s="486"/>
      <c r="D612" s="479"/>
      <c r="E612" s="440"/>
      <c r="F612" s="440"/>
      <c r="G612" s="490"/>
      <c r="H612" s="490"/>
      <c r="I612" s="494"/>
      <c r="J612" s="440"/>
      <c r="K612" s="490"/>
      <c r="L612" s="490"/>
      <c r="M612" s="490"/>
      <c r="N612" s="490"/>
      <c r="O612" s="78"/>
      <c r="P612" s="495" t="s">
        <v>227</v>
      </c>
      <c r="R612" s="467"/>
      <c r="S612" s="467"/>
      <c r="T612" s="497"/>
      <c r="U612" s="467"/>
      <c r="V612" s="467"/>
      <c r="W612" s="467"/>
      <c r="X612" s="467"/>
      <c r="Y612" s="467"/>
      <c r="Z612" s="467"/>
      <c r="AA612" s="467"/>
      <c r="AB612" s="467"/>
      <c r="AC612" s="467"/>
      <c r="AD612" s="467"/>
      <c r="AE612" s="467"/>
      <c r="AF612" s="467"/>
    </row>
    <row r="613" spans="1:32" s="495" customFormat="1" ht="32.450000000000003" customHeight="1" outlineLevel="1">
      <c r="A613" s="485">
        <v>197</v>
      </c>
      <c r="B613" s="453">
        <f t="shared" si="29"/>
        <v>197</v>
      </c>
      <c r="C613" s="486" t="str">
        <f t="shared" si="30"/>
        <v>IVF197</v>
      </c>
      <c r="D613" s="434" t="s">
        <v>162</v>
      </c>
      <c r="E613" s="485">
        <v>4</v>
      </c>
      <c r="F613" s="487" t="s">
        <v>152</v>
      </c>
      <c r="G613" s="439">
        <v>4378</v>
      </c>
      <c r="H613" s="488">
        <f>ROUND(E613*G613,0)</f>
        <v>17512</v>
      </c>
      <c r="I613" s="489">
        <f>E613</f>
        <v>4</v>
      </c>
      <c r="J613" s="485" t="str">
        <f>F613</f>
        <v>each</v>
      </c>
      <c r="K613" s="488">
        <f>G613</f>
        <v>4378</v>
      </c>
      <c r="L613" s="488">
        <f>ROUND(I613*K613,0)</f>
        <v>17512</v>
      </c>
      <c r="M613" s="490">
        <f>IF(L613&gt;H613,L613-H613,0)</f>
        <v>0</v>
      </c>
      <c r="N613" s="488">
        <f>IF(H613&gt;L613,H613-L613,0)</f>
        <v>0</v>
      </c>
      <c r="O613" s="78" t="s">
        <v>555</v>
      </c>
      <c r="P613" s="495" t="s">
        <v>227</v>
      </c>
      <c r="R613" s="467"/>
      <c r="S613" s="467"/>
      <c r="T613" s="497"/>
      <c r="U613" s="467"/>
      <c r="V613" s="467"/>
      <c r="W613" s="467"/>
      <c r="X613" s="467"/>
      <c r="Y613" s="467"/>
      <c r="Z613" s="467"/>
      <c r="AA613" s="467"/>
      <c r="AB613" s="467"/>
      <c r="AC613" s="467"/>
      <c r="AD613" s="467"/>
      <c r="AE613" s="467"/>
      <c r="AF613" s="467"/>
    </row>
    <row r="614" spans="1:32" s="495" customFormat="1" ht="32.450000000000003" customHeight="1" outlineLevel="1">
      <c r="A614" s="440"/>
      <c r="B614" s="453" t="str">
        <f t="shared" si="29"/>
        <v/>
      </c>
      <c r="C614" s="486"/>
      <c r="D614" s="479" t="s">
        <v>685</v>
      </c>
      <c r="E614" s="440"/>
      <c r="F614" s="440"/>
      <c r="G614" s="490"/>
      <c r="H614" s="490"/>
      <c r="I614" s="494"/>
      <c r="J614" s="440"/>
      <c r="K614" s="490"/>
      <c r="L614" s="490"/>
      <c r="M614" s="490"/>
      <c r="N614" s="490"/>
      <c r="O614" s="78"/>
      <c r="P614" s="495" t="s">
        <v>227</v>
      </c>
      <c r="R614" s="467"/>
      <c r="S614" s="467"/>
      <c r="T614" s="497"/>
      <c r="U614" s="467"/>
      <c r="V614" s="467"/>
      <c r="W614" s="467"/>
      <c r="X614" s="467"/>
      <c r="Y614" s="467"/>
      <c r="Z614" s="467"/>
      <c r="AA614" s="467"/>
      <c r="AB614" s="467"/>
      <c r="AC614" s="467"/>
      <c r="AD614" s="467"/>
      <c r="AE614" s="467"/>
      <c r="AF614" s="467"/>
    </row>
    <row r="615" spans="1:32" s="495" customFormat="1" ht="32.450000000000003" customHeight="1" outlineLevel="1">
      <c r="A615" s="440"/>
      <c r="B615" s="453"/>
      <c r="C615" s="486"/>
      <c r="D615" s="479"/>
      <c r="E615" s="440"/>
      <c r="F615" s="440"/>
      <c r="G615" s="490"/>
      <c r="H615" s="490"/>
      <c r="I615" s="494"/>
      <c r="J615" s="440"/>
      <c r="K615" s="490"/>
      <c r="L615" s="490"/>
      <c r="M615" s="490"/>
      <c r="N615" s="490"/>
      <c r="O615" s="78"/>
      <c r="P615" s="495" t="s">
        <v>227</v>
      </c>
      <c r="R615" s="467"/>
      <c r="S615" s="467"/>
      <c r="T615" s="497"/>
      <c r="U615" s="467"/>
      <c r="V615" s="467"/>
      <c r="W615" s="467"/>
      <c r="X615" s="467"/>
      <c r="Y615" s="467"/>
      <c r="Z615" s="467"/>
      <c r="AA615" s="467"/>
      <c r="AB615" s="467"/>
      <c r="AC615" s="467"/>
      <c r="AD615" s="467"/>
      <c r="AE615" s="467"/>
      <c r="AF615" s="467"/>
    </row>
    <row r="616" spans="1:32" s="495" customFormat="1" ht="32.450000000000003" customHeight="1" outlineLevel="1">
      <c r="A616" s="485">
        <v>198</v>
      </c>
      <c r="B616" s="453">
        <f t="shared" si="29"/>
        <v>198</v>
      </c>
      <c r="C616" s="486" t="str">
        <f t="shared" si="30"/>
        <v>IVF198</v>
      </c>
      <c r="D616" s="434" t="s">
        <v>163</v>
      </c>
      <c r="E616" s="485">
        <v>2</v>
      </c>
      <c r="F616" s="487" t="s">
        <v>152</v>
      </c>
      <c r="G616" s="439">
        <v>36750</v>
      </c>
      <c r="H616" s="488">
        <f>ROUND(E616*G616,0)</f>
        <v>73500</v>
      </c>
      <c r="I616" s="489">
        <f>E616</f>
        <v>2</v>
      </c>
      <c r="J616" s="485" t="str">
        <f>F616</f>
        <v>each</v>
      </c>
      <c r="K616" s="488">
        <f>G616</f>
        <v>36750</v>
      </c>
      <c r="L616" s="488">
        <f>ROUND(I616*K616,0)</f>
        <v>73500</v>
      </c>
      <c r="M616" s="490">
        <f>IF(L616&gt;H616,L616-H616,0)</f>
        <v>0</v>
      </c>
      <c r="N616" s="488">
        <f>IF(H616&gt;L616,H616-L616,0)</f>
        <v>0</v>
      </c>
      <c r="O616" s="78" t="s">
        <v>555</v>
      </c>
      <c r="P616" s="495" t="s">
        <v>227</v>
      </c>
      <c r="R616" s="467"/>
      <c r="S616" s="467"/>
      <c r="T616" s="497"/>
      <c r="U616" s="467"/>
      <c r="V616" s="467"/>
      <c r="W616" s="467"/>
      <c r="X616" s="467"/>
      <c r="Y616" s="467"/>
      <c r="Z616" s="467"/>
      <c r="AA616" s="467"/>
      <c r="AB616" s="467"/>
      <c r="AC616" s="467"/>
      <c r="AD616" s="467"/>
      <c r="AE616" s="467"/>
      <c r="AF616" s="467"/>
    </row>
    <row r="617" spans="1:32" s="495" customFormat="1" ht="32.450000000000003" customHeight="1" outlineLevel="1">
      <c r="A617" s="453"/>
      <c r="B617" s="453" t="str">
        <f t="shared" si="29"/>
        <v/>
      </c>
      <c r="C617" s="436"/>
      <c r="D617" s="479" t="s">
        <v>685</v>
      </c>
      <c r="E617" s="453"/>
      <c r="F617" s="453"/>
      <c r="G617" s="454"/>
      <c r="H617" s="514"/>
      <c r="I617" s="455"/>
      <c r="J617" s="453"/>
      <c r="K617" s="514"/>
      <c r="L617" s="514"/>
      <c r="M617" s="454"/>
      <c r="N617" s="454"/>
      <c r="O617" s="78"/>
      <c r="P617" s="495" t="s">
        <v>227</v>
      </c>
      <c r="R617" s="467"/>
      <c r="S617" s="467"/>
      <c r="T617" s="497"/>
      <c r="U617" s="467"/>
      <c r="V617" s="467"/>
      <c r="W617" s="467"/>
      <c r="X617" s="467"/>
      <c r="Y617" s="467"/>
      <c r="Z617" s="467"/>
      <c r="AA617" s="467"/>
      <c r="AB617" s="467"/>
      <c r="AC617" s="467"/>
      <c r="AD617" s="467"/>
      <c r="AE617" s="467"/>
      <c r="AF617" s="467"/>
    </row>
    <row r="618" spans="1:32" s="495" customFormat="1" ht="32.450000000000003" customHeight="1" outlineLevel="1">
      <c r="A618" s="453"/>
      <c r="B618" s="453"/>
      <c r="C618" s="436"/>
      <c r="D618" s="479"/>
      <c r="E618" s="453"/>
      <c r="F618" s="453"/>
      <c r="G618" s="454"/>
      <c r="H618" s="514"/>
      <c r="I618" s="455"/>
      <c r="J618" s="453"/>
      <c r="K618" s="514"/>
      <c r="L618" s="514"/>
      <c r="M618" s="454"/>
      <c r="N618" s="454"/>
      <c r="O618" s="78"/>
      <c r="P618" s="495" t="s">
        <v>227</v>
      </c>
      <c r="R618" s="467"/>
      <c r="S618" s="467"/>
      <c r="T618" s="497"/>
      <c r="U618" s="467"/>
      <c r="V618" s="467"/>
      <c r="W618" s="467"/>
      <c r="X618" s="467"/>
      <c r="Y618" s="467"/>
      <c r="Z618" s="467"/>
      <c r="AA618" s="467"/>
      <c r="AB618" s="467"/>
      <c r="AC618" s="467"/>
      <c r="AD618" s="467"/>
      <c r="AE618" s="467"/>
      <c r="AF618" s="467"/>
    </row>
    <row r="619" spans="1:32" s="495" customFormat="1" ht="32.450000000000003" customHeight="1" collapsed="1">
      <c r="A619" s="453"/>
      <c r="B619" s="453" t="str">
        <f t="shared" si="29"/>
        <v/>
      </c>
      <c r="C619" s="436"/>
      <c r="D619" s="434"/>
      <c r="E619" s="453"/>
      <c r="F619" s="453"/>
      <c r="G619" s="454"/>
      <c r="H619" s="514"/>
      <c r="I619" s="455"/>
      <c r="J619" s="453"/>
      <c r="K619" s="515" t="s">
        <v>215</v>
      </c>
      <c r="L619" s="516">
        <f>ROUND(SUM(L559:L617),0)</f>
        <v>1180152</v>
      </c>
      <c r="M619" s="516">
        <f t="shared" ref="M619:N619" si="34">SUM(M559:M617)</f>
        <v>154329.60000000001</v>
      </c>
      <c r="N619" s="516">
        <f t="shared" si="34"/>
        <v>0</v>
      </c>
      <c r="O619" s="78"/>
      <c r="R619" s="467"/>
      <c r="S619" s="467"/>
      <c r="T619" s="497"/>
      <c r="U619" s="467"/>
      <c r="V619" s="467"/>
      <c r="W619" s="467"/>
      <c r="X619" s="467"/>
      <c r="Y619" s="467"/>
      <c r="Z619" s="467"/>
      <c r="AA619" s="467"/>
      <c r="AB619" s="467"/>
      <c r="AC619" s="467"/>
      <c r="AD619" s="467"/>
      <c r="AE619" s="467"/>
      <c r="AF619" s="467"/>
    </row>
    <row r="620" spans="1:32" s="495" customFormat="1" ht="32.450000000000003" customHeight="1">
      <c r="A620" s="453"/>
      <c r="B620" s="453" t="str">
        <f t="shared" si="29"/>
        <v/>
      </c>
      <c r="C620" s="436"/>
      <c r="D620" s="434"/>
      <c r="E620" s="453"/>
      <c r="F620" s="453"/>
      <c r="G620" s="517" t="s">
        <v>218</v>
      </c>
      <c r="H620" s="516">
        <f>SUM(H6:H619)</f>
        <v>43854853</v>
      </c>
      <c r="I620" s="518"/>
      <c r="J620" s="458"/>
      <c r="K620" s="515"/>
      <c r="L620" s="516">
        <f>ROUND((L619+L557+L453+L436+L422+L280+L238+L143),0)</f>
        <v>42257606</v>
      </c>
      <c r="M620" s="516">
        <f>M619+M557+M453+M436+M422+M280+M238+M143</f>
        <v>1854469.6</v>
      </c>
      <c r="N620" s="516">
        <f>N619+N557+N453+N436+N422+N280+N238+N143</f>
        <v>3451717</v>
      </c>
      <c r="O620" s="519"/>
      <c r="R620" s="467"/>
      <c r="S620" s="467"/>
      <c r="T620" s="497"/>
      <c r="U620" s="467"/>
      <c r="V620" s="467"/>
      <c r="W620" s="467"/>
      <c r="X620" s="467"/>
      <c r="Y620" s="467"/>
      <c r="Z620" s="467"/>
      <c r="AA620" s="467"/>
      <c r="AB620" s="467"/>
      <c r="AC620" s="467"/>
      <c r="AD620" s="467"/>
      <c r="AE620" s="467"/>
      <c r="AF620" s="467"/>
    </row>
    <row r="621" spans="1:32" s="495" customFormat="1" ht="32.450000000000003" customHeight="1">
      <c r="A621" s="453"/>
      <c r="B621" s="453"/>
      <c r="C621" s="436"/>
      <c r="D621" s="434"/>
      <c r="E621" s="453"/>
      <c r="F621" s="453"/>
      <c r="G621" s="517"/>
      <c r="H621" s="516"/>
      <c r="I621" s="518"/>
      <c r="J621" s="458"/>
      <c r="K621" s="515"/>
      <c r="L621" s="516"/>
      <c r="M621" s="516"/>
      <c r="N621" s="516"/>
      <c r="O621" s="519"/>
      <c r="R621" s="467"/>
      <c r="S621" s="467"/>
      <c r="T621" s="497"/>
      <c r="U621" s="467"/>
      <c r="V621" s="467"/>
      <c r="W621" s="467"/>
      <c r="X621" s="467"/>
      <c r="Y621" s="467"/>
      <c r="Z621" s="467"/>
      <c r="AA621" s="467"/>
      <c r="AB621" s="467"/>
      <c r="AC621" s="467"/>
      <c r="AD621" s="467"/>
      <c r="AE621" s="467"/>
      <c r="AF621" s="467"/>
    </row>
    <row r="622" spans="1:32" ht="32.450000000000003" customHeight="1">
      <c r="A622" s="485"/>
      <c r="B622" s="453" t="str">
        <f t="shared" si="29"/>
        <v/>
      </c>
      <c r="C622" s="436"/>
      <c r="D622" s="482" t="s">
        <v>217</v>
      </c>
      <c r="E622" s="485"/>
      <c r="F622" s="487"/>
      <c r="G622" s="520"/>
      <c r="H622" s="521"/>
      <c r="I622" s="489"/>
      <c r="J622" s="485"/>
      <c r="K622" s="522"/>
      <c r="L622" s="522"/>
      <c r="M622" s="523"/>
      <c r="N622" s="522"/>
      <c r="O622" s="78"/>
      <c r="P622" s="465"/>
      <c r="Q622" s="437"/>
      <c r="R622" s="436"/>
      <c r="S622" s="436"/>
      <c r="T622" s="436"/>
      <c r="U622" s="499"/>
      <c r="V622" s="492"/>
      <c r="W622" s="493"/>
      <c r="X622" s="436"/>
      <c r="Y622" s="436"/>
      <c r="Z622" s="436"/>
      <c r="AA622" s="436"/>
      <c r="AB622" s="436"/>
      <c r="AC622" s="436"/>
      <c r="AD622" s="436"/>
    </row>
    <row r="623" spans="1:32" ht="32.450000000000003" customHeight="1" outlineLevel="1">
      <c r="A623" s="485">
        <v>1</v>
      </c>
      <c r="B623" s="453"/>
      <c r="C623" s="436"/>
      <c r="D623" s="434" t="s">
        <v>538</v>
      </c>
      <c r="E623" s="485">
        <v>0</v>
      </c>
      <c r="F623" s="487" t="s">
        <v>0</v>
      </c>
      <c r="G623" s="520" t="s">
        <v>240</v>
      </c>
      <c r="H623" s="521"/>
      <c r="I623" s="489">
        <v>5</v>
      </c>
      <c r="J623" s="485" t="s">
        <v>0</v>
      </c>
      <c r="K623" s="444">
        <v>39000</v>
      </c>
      <c r="L623" s="444">
        <f>ROUND(I623*K623,0)</f>
        <v>195000</v>
      </c>
      <c r="M623" s="442">
        <f>IF(L623&gt;H623,L623-H623,0)</f>
        <v>195000</v>
      </c>
      <c r="N623" s="444">
        <f>IF(H623&gt;L623,H623-L623,0)</f>
        <v>0</v>
      </c>
      <c r="O623" s="435" t="s">
        <v>820</v>
      </c>
      <c r="P623" s="465" t="s">
        <v>239</v>
      </c>
      <c r="Q623" s="437"/>
      <c r="R623" s="436"/>
      <c r="S623" s="436"/>
      <c r="T623" s="436"/>
      <c r="U623" s="499"/>
      <c r="V623" s="492"/>
      <c r="W623" s="493"/>
      <c r="X623" s="436"/>
      <c r="Y623" s="436"/>
      <c r="Z623" s="436"/>
      <c r="AA623" s="436"/>
      <c r="AB623" s="436"/>
      <c r="AC623" s="436"/>
      <c r="AD623" s="436"/>
    </row>
    <row r="624" spans="1:32" ht="32.450000000000003" customHeight="1" outlineLevel="1">
      <c r="A624" s="485">
        <v>2</v>
      </c>
      <c r="B624" s="453"/>
      <c r="C624" s="436"/>
      <c r="D624" s="434" t="s">
        <v>542</v>
      </c>
      <c r="E624" s="485">
        <v>0</v>
      </c>
      <c r="F624" s="487" t="s">
        <v>0</v>
      </c>
      <c r="G624" s="520"/>
      <c r="H624" s="521"/>
      <c r="I624" s="489">
        <v>5</v>
      </c>
      <c r="J624" s="485" t="s">
        <v>0</v>
      </c>
      <c r="K624" s="444">
        <v>9000</v>
      </c>
      <c r="L624" s="444">
        <f t="shared" ref="L624:L641" si="35">ROUND(I624*K624,0)</f>
        <v>45000</v>
      </c>
      <c r="M624" s="442">
        <f t="shared" ref="M624:M641" si="36">IF(L624&gt;H624,L624-H624,0)</f>
        <v>45000</v>
      </c>
      <c r="N624" s="444">
        <f t="shared" ref="N624:N641" si="37">IF(H624&gt;L624,H624-L624,0)</f>
        <v>0</v>
      </c>
      <c r="O624" s="435" t="s">
        <v>820</v>
      </c>
      <c r="P624" s="465" t="s">
        <v>239</v>
      </c>
      <c r="Q624" s="437"/>
      <c r="R624" s="436"/>
      <c r="S624" s="436"/>
      <c r="T624" s="436"/>
      <c r="U624" s="499"/>
      <c r="V624" s="492"/>
      <c r="W624" s="493"/>
      <c r="X624" s="436"/>
      <c r="Y624" s="436"/>
      <c r="Z624" s="436"/>
      <c r="AA624" s="436"/>
      <c r="AB624" s="436"/>
      <c r="AC624" s="436"/>
      <c r="AD624" s="436"/>
    </row>
    <row r="625" spans="1:30" ht="32.450000000000003" customHeight="1" outlineLevel="1">
      <c r="A625" s="485">
        <v>3</v>
      </c>
      <c r="B625" s="453"/>
      <c r="C625" s="436"/>
      <c r="D625" s="434" t="s">
        <v>539</v>
      </c>
      <c r="E625" s="485">
        <v>0</v>
      </c>
      <c r="F625" s="487" t="s">
        <v>0</v>
      </c>
      <c r="G625" s="520"/>
      <c r="H625" s="521"/>
      <c r="I625" s="489">
        <v>1</v>
      </c>
      <c r="J625" s="485" t="s">
        <v>0</v>
      </c>
      <c r="K625" s="444">
        <v>8400</v>
      </c>
      <c r="L625" s="444">
        <f t="shared" si="35"/>
        <v>8400</v>
      </c>
      <c r="M625" s="442">
        <f t="shared" si="36"/>
        <v>8400</v>
      </c>
      <c r="N625" s="444">
        <f t="shared" si="37"/>
        <v>0</v>
      </c>
      <c r="O625" s="435" t="s">
        <v>820</v>
      </c>
      <c r="P625" s="465" t="s">
        <v>239</v>
      </c>
      <c r="Q625" s="437"/>
      <c r="R625" s="436"/>
      <c r="S625" s="436"/>
      <c r="T625" s="436"/>
      <c r="U625" s="499"/>
      <c r="V625" s="492"/>
      <c r="W625" s="493"/>
      <c r="X625" s="436"/>
      <c r="Y625" s="436"/>
      <c r="Z625" s="436"/>
      <c r="AA625" s="436"/>
      <c r="AB625" s="436"/>
      <c r="AC625" s="436"/>
      <c r="AD625" s="436"/>
    </row>
    <row r="626" spans="1:30" ht="32.450000000000003" customHeight="1" outlineLevel="1">
      <c r="A626" s="485">
        <v>4</v>
      </c>
      <c r="B626" s="453"/>
      <c r="C626" s="436"/>
      <c r="D626" s="434" t="s">
        <v>540</v>
      </c>
      <c r="E626" s="485">
        <v>0</v>
      </c>
      <c r="F626" s="487" t="s">
        <v>0</v>
      </c>
      <c r="G626" s="520"/>
      <c r="H626" s="521"/>
      <c r="I626" s="489">
        <v>1</v>
      </c>
      <c r="J626" s="485" t="s">
        <v>0</v>
      </c>
      <c r="K626" s="444">
        <v>9300</v>
      </c>
      <c r="L626" s="444">
        <f t="shared" si="35"/>
        <v>9300</v>
      </c>
      <c r="M626" s="442">
        <f t="shared" si="36"/>
        <v>9300</v>
      </c>
      <c r="N626" s="444">
        <f t="shared" si="37"/>
        <v>0</v>
      </c>
      <c r="O626" s="435" t="s">
        <v>820</v>
      </c>
      <c r="P626" s="465" t="s">
        <v>239</v>
      </c>
      <c r="Q626" s="437"/>
      <c r="R626" s="436"/>
      <c r="S626" s="436"/>
      <c r="T626" s="436"/>
      <c r="U626" s="499"/>
      <c r="V626" s="492"/>
      <c r="W626" s="493"/>
      <c r="X626" s="436"/>
      <c r="Y626" s="436"/>
      <c r="Z626" s="436"/>
      <c r="AA626" s="436"/>
      <c r="AB626" s="436"/>
      <c r="AC626" s="436"/>
      <c r="AD626" s="436"/>
    </row>
    <row r="627" spans="1:30" ht="32.450000000000003" customHeight="1" outlineLevel="1">
      <c r="A627" s="485">
        <v>5</v>
      </c>
      <c r="B627" s="453"/>
      <c r="C627" s="436"/>
      <c r="D627" s="434" t="s">
        <v>541</v>
      </c>
      <c r="E627" s="485">
        <v>0</v>
      </c>
      <c r="F627" s="487" t="s">
        <v>0</v>
      </c>
      <c r="G627" s="520"/>
      <c r="H627" s="521"/>
      <c r="I627" s="489">
        <v>1</v>
      </c>
      <c r="J627" s="485" t="s">
        <v>0</v>
      </c>
      <c r="K627" s="444">
        <v>4200</v>
      </c>
      <c r="L627" s="444">
        <f t="shared" si="35"/>
        <v>4200</v>
      </c>
      <c r="M627" s="442">
        <f t="shared" si="36"/>
        <v>4200</v>
      </c>
      <c r="N627" s="444">
        <f t="shared" si="37"/>
        <v>0</v>
      </c>
      <c r="O627" s="435" t="s">
        <v>820</v>
      </c>
      <c r="P627" s="465" t="s">
        <v>239</v>
      </c>
      <c r="Q627" s="437"/>
      <c r="R627" s="436"/>
      <c r="S627" s="436"/>
      <c r="T627" s="436"/>
      <c r="U627" s="499"/>
      <c r="V627" s="492"/>
      <c r="W627" s="493"/>
      <c r="X627" s="436"/>
      <c r="Y627" s="436"/>
      <c r="Z627" s="436"/>
      <c r="AA627" s="436"/>
      <c r="AB627" s="436"/>
      <c r="AC627" s="436"/>
      <c r="AD627" s="436"/>
    </row>
    <row r="628" spans="1:30" ht="32.450000000000003" customHeight="1" outlineLevel="1">
      <c r="A628" s="485">
        <v>6</v>
      </c>
      <c r="B628" s="453"/>
      <c r="C628" s="436"/>
      <c r="D628" s="434" t="s">
        <v>917</v>
      </c>
      <c r="E628" s="485">
        <v>0</v>
      </c>
      <c r="F628" s="487" t="s">
        <v>0</v>
      </c>
      <c r="G628" s="520"/>
      <c r="H628" s="521"/>
      <c r="I628" s="489">
        <v>1</v>
      </c>
      <c r="J628" s="485" t="s">
        <v>0</v>
      </c>
      <c r="K628" s="444">
        <v>32000</v>
      </c>
      <c r="L628" s="444">
        <f t="shared" si="35"/>
        <v>32000</v>
      </c>
      <c r="M628" s="442">
        <f t="shared" si="36"/>
        <v>32000</v>
      </c>
      <c r="N628" s="444">
        <f t="shared" si="37"/>
        <v>0</v>
      </c>
      <c r="O628" s="435" t="s">
        <v>820</v>
      </c>
      <c r="P628" s="465" t="s">
        <v>239</v>
      </c>
      <c r="Q628" s="437"/>
      <c r="R628" s="436"/>
      <c r="S628" s="436"/>
      <c r="T628" s="436"/>
      <c r="U628" s="499"/>
      <c r="V628" s="492"/>
      <c r="W628" s="493"/>
      <c r="X628" s="436"/>
      <c r="Y628" s="436"/>
      <c r="Z628" s="436"/>
      <c r="AA628" s="436"/>
      <c r="AB628" s="436"/>
      <c r="AC628" s="436"/>
      <c r="AD628" s="436"/>
    </row>
    <row r="629" spans="1:30" ht="32.450000000000003" customHeight="1" outlineLevel="1">
      <c r="A629" s="485">
        <v>7</v>
      </c>
      <c r="B629" s="453"/>
      <c r="C629" s="436"/>
      <c r="D629" s="434" t="s">
        <v>544</v>
      </c>
      <c r="E629" s="485">
        <v>0</v>
      </c>
      <c r="F629" s="487" t="s">
        <v>240</v>
      </c>
      <c r="G629" s="520"/>
      <c r="H629" s="521"/>
      <c r="I629" s="489">
        <v>1</v>
      </c>
      <c r="J629" s="485" t="s">
        <v>0</v>
      </c>
      <c r="K629" s="444">
        <v>97000</v>
      </c>
      <c r="L629" s="444">
        <f t="shared" si="35"/>
        <v>97000</v>
      </c>
      <c r="M629" s="442">
        <f t="shared" si="36"/>
        <v>97000</v>
      </c>
      <c r="N629" s="444">
        <f t="shared" si="37"/>
        <v>0</v>
      </c>
      <c r="O629" s="435" t="s">
        <v>820</v>
      </c>
      <c r="P629" s="465" t="s">
        <v>239</v>
      </c>
      <c r="Q629" s="437"/>
      <c r="R629" s="436"/>
      <c r="S629" s="436"/>
      <c r="T629" s="436"/>
      <c r="U629" s="499"/>
      <c r="V629" s="492"/>
      <c r="W629" s="493"/>
      <c r="X629" s="436"/>
      <c r="Y629" s="436"/>
      <c r="Z629" s="436"/>
      <c r="AA629" s="436"/>
      <c r="AB629" s="436"/>
      <c r="AC629" s="436"/>
      <c r="AD629" s="436"/>
    </row>
    <row r="630" spans="1:30" ht="32.450000000000003" customHeight="1" outlineLevel="1">
      <c r="A630" s="485">
        <v>8</v>
      </c>
      <c r="B630" s="453"/>
      <c r="C630" s="436"/>
      <c r="D630" s="434" t="s">
        <v>545</v>
      </c>
      <c r="E630" s="485">
        <v>0</v>
      </c>
      <c r="F630" s="487" t="s">
        <v>0</v>
      </c>
      <c r="G630" s="520"/>
      <c r="H630" s="521"/>
      <c r="I630" s="489">
        <v>1</v>
      </c>
      <c r="J630" s="485" t="s">
        <v>0</v>
      </c>
      <c r="K630" s="444">
        <v>29000</v>
      </c>
      <c r="L630" s="444">
        <f t="shared" si="35"/>
        <v>29000</v>
      </c>
      <c r="M630" s="442">
        <f t="shared" si="36"/>
        <v>29000</v>
      </c>
      <c r="N630" s="444">
        <f t="shared" si="37"/>
        <v>0</v>
      </c>
      <c r="O630" s="435" t="s">
        <v>820</v>
      </c>
      <c r="P630" s="465" t="s">
        <v>239</v>
      </c>
      <c r="Q630" s="437"/>
      <c r="R630" s="436"/>
      <c r="S630" s="436"/>
      <c r="T630" s="436"/>
      <c r="U630" s="499"/>
      <c r="V630" s="492"/>
      <c r="W630" s="493"/>
      <c r="X630" s="436"/>
      <c r="Y630" s="436"/>
      <c r="Z630" s="436"/>
      <c r="AA630" s="436"/>
      <c r="AB630" s="436"/>
      <c r="AC630" s="436"/>
      <c r="AD630" s="436"/>
    </row>
    <row r="631" spans="1:30" ht="32.450000000000003" customHeight="1" outlineLevel="1">
      <c r="A631" s="485">
        <v>9</v>
      </c>
      <c r="B631" s="453"/>
      <c r="C631" s="436"/>
      <c r="D631" s="434" t="s">
        <v>546</v>
      </c>
      <c r="E631" s="485">
        <v>0</v>
      </c>
      <c r="F631" s="487" t="s">
        <v>0</v>
      </c>
      <c r="G631" s="520"/>
      <c r="H631" s="521"/>
      <c r="I631" s="489">
        <v>1</v>
      </c>
      <c r="J631" s="485" t="s">
        <v>0</v>
      </c>
      <c r="K631" s="444">
        <v>16200</v>
      </c>
      <c r="L631" s="444">
        <f t="shared" si="35"/>
        <v>16200</v>
      </c>
      <c r="M631" s="442">
        <f t="shared" si="36"/>
        <v>16200</v>
      </c>
      <c r="N631" s="444">
        <f t="shared" si="37"/>
        <v>0</v>
      </c>
      <c r="O631" s="435" t="s">
        <v>821</v>
      </c>
      <c r="P631" s="465" t="s">
        <v>239</v>
      </c>
      <c r="Q631" s="437"/>
      <c r="R631" s="436"/>
      <c r="S631" s="436"/>
      <c r="T631" s="436"/>
      <c r="U631" s="499"/>
      <c r="V631" s="492"/>
      <c r="W631" s="493"/>
      <c r="X631" s="436"/>
      <c r="Y631" s="436"/>
      <c r="Z631" s="436"/>
      <c r="AA631" s="436"/>
      <c r="AB631" s="436"/>
      <c r="AC631" s="436"/>
      <c r="AD631" s="436"/>
    </row>
    <row r="632" spans="1:30" ht="32.450000000000003" customHeight="1" outlineLevel="1">
      <c r="A632" s="485">
        <v>10</v>
      </c>
      <c r="B632" s="453"/>
      <c r="C632" s="436"/>
      <c r="D632" s="434" t="s">
        <v>543</v>
      </c>
      <c r="E632" s="485">
        <v>0</v>
      </c>
      <c r="F632" s="487" t="s">
        <v>0</v>
      </c>
      <c r="G632" s="520"/>
      <c r="H632" s="521"/>
      <c r="I632" s="489">
        <v>1</v>
      </c>
      <c r="J632" s="485" t="s">
        <v>0</v>
      </c>
      <c r="K632" s="444">
        <v>46000</v>
      </c>
      <c r="L632" s="444">
        <f t="shared" si="35"/>
        <v>46000</v>
      </c>
      <c r="M632" s="442">
        <f t="shared" si="36"/>
        <v>46000</v>
      </c>
      <c r="N632" s="444">
        <f t="shared" si="37"/>
        <v>0</v>
      </c>
      <c r="O632" s="435" t="s">
        <v>822</v>
      </c>
      <c r="P632" s="465" t="s">
        <v>239</v>
      </c>
      <c r="Q632" s="437"/>
      <c r="R632" s="436"/>
      <c r="S632" s="436"/>
      <c r="T632" s="436"/>
      <c r="U632" s="499"/>
      <c r="V632" s="492"/>
      <c r="W632" s="493"/>
      <c r="X632" s="436"/>
      <c r="Y632" s="436"/>
      <c r="Z632" s="436"/>
      <c r="AA632" s="436"/>
      <c r="AB632" s="436"/>
      <c r="AC632" s="436"/>
      <c r="AD632" s="436"/>
    </row>
    <row r="633" spans="1:30" ht="32.450000000000003" customHeight="1" outlineLevel="1">
      <c r="A633" s="485">
        <v>11</v>
      </c>
      <c r="B633" s="453"/>
      <c r="C633" s="436"/>
      <c r="D633" s="434" t="s">
        <v>551</v>
      </c>
      <c r="E633" s="485">
        <v>0</v>
      </c>
      <c r="F633" s="487" t="s">
        <v>0</v>
      </c>
      <c r="G633" s="520"/>
      <c r="H633" s="521"/>
      <c r="I633" s="489">
        <v>2</v>
      </c>
      <c r="J633" s="485" t="s">
        <v>0</v>
      </c>
      <c r="K633" s="444">
        <v>2100</v>
      </c>
      <c r="L633" s="444">
        <f t="shared" si="35"/>
        <v>4200</v>
      </c>
      <c r="M633" s="442">
        <f t="shared" si="36"/>
        <v>4200</v>
      </c>
      <c r="N633" s="444">
        <f t="shared" si="37"/>
        <v>0</v>
      </c>
      <c r="O633" s="435" t="s">
        <v>844</v>
      </c>
      <c r="P633" s="465" t="s">
        <v>239</v>
      </c>
      <c r="Q633" s="437"/>
      <c r="R633" s="436"/>
      <c r="S633" s="436"/>
      <c r="T633" s="436"/>
      <c r="U633" s="499"/>
      <c r="V633" s="492"/>
      <c r="W633" s="493"/>
      <c r="X633" s="436"/>
      <c r="Y633" s="436"/>
      <c r="Z633" s="436"/>
      <c r="AA633" s="436"/>
      <c r="AB633" s="436"/>
      <c r="AC633" s="436"/>
      <c r="AD633" s="436"/>
    </row>
    <row r="634" spans="1:30" ht="32.450000000000003" customHeight="1" outlineLevel="1">
      <c r="A634" s="485">
        <v>12</v>
      </c>
      <c r="B634" s="453"/>
      <c r="C634" s="436"/>
      <c r="D634" s="434" t="s">
        <v>552</v>
      </c>
      <c r="E634" s="485">
        <v>0</v>
      </c>
      <c r="F634" s="487" t="s">
        <v>0</v>
      </c>
      <c r="G634" s="520"/>
      <c r="H634" s="521"/>
      <c r="I634" s="489">
        <v>2</v>
      </c>
      <c r="J634" s="485" t="s">
        <v>0</v>
      </c>
      <c r="K634" s="444">
        <v>14500</v>
      </c>
      <c r="L634" s="444">
        <f t="shared" si="35"/>
        <v>29000</v>
      </c>
      <c r="M634" s="442">
        <f t="shared" si="36"/>
        <v>29000</v>
      </c>
      <c r="N634" s="444">
        <f t="shared" si="37"/>
        <v>0</v>
      </c>
      <c r="O634" s="435" t="s">
        <v>823</v>
      </c>
      <c r="P634" s="465" t="s">
        <v>239</v>
      </c>
      <c r="Q634" s="437"/>
      <c r="R634" s="436"/>
      <c r="S634" s="436"/>
      <c r="T634" s="436"/>
      <c r="U634" s="499"/>
      <c r="V634" s="492"/>
      <c r="W634" s="493"/>
      <c r="X634" s="436"/>
      <c r="Y634" s="436"/>
      <c r="Z634" s="436"/>
      <c r="AA634" s="436"/>
      <c r="AB634" s="436"/>
      <c r="AC634" s="436"/>
      <c r="AD634" s="436"/>
    </row>
    <row r="635" spans="1:30" ht="32.450000000000003" customHeight="1" outlineLevel="1">
      <c r="A635" s="485">
        <v>13</v>
      </c>
      <c r="B635" s="453"/>
      <c r="C635" s="436"/>
      <c r="D635" s="434" t="s">
        <v>562</v>
      </c>
      <c r="E635" s="485">
        <v>0</v>
      </c>
      <c r="F635" s="487" t="s">
        <v>0</v>
      </c>
      <c r="G635" s="520"/>
      <c r="H635" s="521"/>
      <c r="I635" s="489">
        <v>2</v>
      </c>
      <c r="J635" s="485" t="s">
        <v>0</v>
      </c>
      <c r="K635" s="444">
        <v>24000</v>
      </c>
      <c r="L635" s="444">
        <f t="shared" si="35"/>
        <v>48000</v>
      </c>
      <c r="M635" s="442">
        <f t="shared" si="36"/>
        <v>48000</v>
      </c>
      <c r="N635" s="444">
        <f t="shared" si="37"/>
        <v>0</v>
      </c>
      <c r="O635" s="435" t="s">
        <v>845</v>
      </c>
      <c r="P635" s="465" t="s">
        <v>239</v>
      </c>
      <c r="Q635" s="437"/>
      <c r="R635" s="436"/>
      <c r="S635" s="436"/>
      <c r="T635" s="436"/>
      <c r="U635" s="499"/>
      <c r="V635" s="492"/>
      <c r="W635" s="493"/>
      <c r="X635" s="436"/>
      <c r="Y635" s="436"/>
      <c r="Z635" s="436"/>
      <c r="AA635" s="436"/>
      <c r="AB635" s="436"/>
      <c r="AC635" s="436"/>
      <c r="AD635" s="436"/>
    </row>
    <row r="636" spans="1:30" ht="32.450000000000003" customHeight="1" outlineLevel="1">
      <c r="A636" s="485">
        <v>14</v>
      </c>
      <c r="B636" s="453"/>
      <c r="C636" s="436"/>
      <c r="D636" s="434" t="s">
        <v>547</v>
      </c>
      <c r="E636" s="485">
        <v>0</v>
      </c>
      <c r="F636" s="487" t="s">
        <v>0</v>
      </c>
      <c r="G636" s="520"/>
      <c r="H636" s="521"/>
      <c r="I636" s="489">
        <v>2</v>
      </c>
      <c r="J636" s="485" t="s">
        <v>0</v>
      </c>
      <c r="K636" s="444">
        <v>16300</v>
      </c>
      <c r="L636" s="444">
        <f t="shared" si="35"/>
        <v>32600</v>
      </c>
      <c r="M636" s="442">
        <f t="shared" si="36"/>
        <v>32600</v>
      </c>
      <c r="N636" s="444">
        <f t="shared" si="37"/>
        <v>0</v>
      </c>
      <c r="O636" s="435" t="s">
        <v>824</v>
      </c>
      <c r="P636" s="465" t="s">
        <v>239</v>
      </c>
      <c r="Q636" s="437"/>
      <c r="R636" s="436"/>
      <c r="S636" s="436"/>
      <c r="T636" s="436"/>
      <c r="U636" s="499"/>
      <c r="V636" s="492"/>
      <c r="W636" s="493"/>
      <c r="X636" s="436"/>
      <c r="Y636" s="436"/>
      <c r="Z636" s="436"/>
      <c r="AA636" s="436"/>
      <c r="AB636" s="436"/>
      <c r="AC636" s="436"/>
      <c r="AD636" s="436"/>
    </row>
    <row r="637" spans="1:30" ht="32.450000000000003" customHeight="1" outlineLevel="1">
      <c r="A637" s="485">
        <v>15</v>
      </c>
      <c r="B637" s="453"/>
      <c r="C637" s="436"/>
      <c r="D637" s="434" t="s">
        <v>548</v>
      </c>
      <c r="E637" s="485">
        <v>0</v>
      </c>
      <c r="F637" s="487" t="s">
        <v>0</v>
      </c>
      <c r="G637" s="520"/>
      <c r="H637" s="521"/>
      <c r="I637" s="489">
        <v>1</v>
      </c>
      <c r="J637" s="485" t="s">
        <v>0</v>
      </c>
      <c r="K637" s="444">
        <v>14500</v>
      </c>
      <c r="L637" s="444">
        <f t="shared" si="35"/>
        <v>14500</v>
      </c>
      <c r="M637" s="442">
        <f t="shared" si="36"/>
        <v>14500</v>
      </c>
      <c r="N637" s="444">
        <f t="shared" si="37"/>
        <v>0</v>
      </c>
      <c r="O637" s="435" t="s">
        <v>824</v>
      </c>
      <c r="P637" s="465" t="s">
        <v>239</v>
      </c>
      <c r="Q637" s="437"/>
      <c r="R637" s="436"/>
      <c r="S637" s="436"/>
      <c r="T637" s="436"/>
      <c r="U637" s="499"/>
      <c r="V637" s="492"/>
      <c r="W637" s="493"/>
      <c r="X637" s="436"/>
      <c r="Y637" s="436"/>
      <c r="Z637" s="436"/>
      <c r="AA637" s="436"/>
      <c r="AB637" s="436"/>
      <c r="AC637" s="436"/>
      <c r="AD637" s="436"/>
    </row>
    <row r="638" spans="1:30" ht="32.450000000000003" customHeight="1" outlineLevel="1">
      <c r="A638" s="485">
        <v>16</v>
      </c>
      <c r="B638" s="453"/>
      <c r="C638" s="436"/>
      <c r="D638" s="434" t="s">
        <v>549</v>
      </c>
      <c r="E638" s="485">
        <v>0</v>
      </c>
      <c r="F638" s="487" t="s">
        <v>0</v>
      </c>
      <c r="G638" s="520"/>
      <c r="H638" s="521"/>
      <c r="I638" s="489">
        <v>1</v>
      </c>
      <c r="J638" s="485" t="s">
        <v>0</v>
      </c>
      <c r="K638" s="444">
        <v>15100</v>
      </c>
      <c r="L638" s="444">
        <f t="shared" si="35"/>
        <v>15100</v>
      </c>
      <c r="M638" s="442">
        <f t="shared" si="36"/>
        <v>15100</v>
      </c>
      <c r="N638" s="444">
        <f t="shared" si="37"/>
        <v>0</v>
      </c>
      <c r="O638" s="435" t="s">
        <v>864</v>
      </c>
      <c r="P638" s="465" t="s">
        <v>239</v>
      </c>
      <c r="Q638" s="437"/>
      <c r="R638" s="436"/>
      <c r="S638" s="436"/>
      <c r="T638" s="436"/>
      <c r="U638" s="499"/>
      <c r="V638" s="492"/>
      <c r="W638" s="493"/>
      <c r="X638" s="436"/>
      <c r="Y638" s="436"/>
      <c r="Z638" s="436"/>
      <c r="AA638" s="436"/>
      <c r="AB638" s="436"/>
      <c r="AC638" s="436"/>
      <c r="AD638" s="436"/>
    </row>
    <row r="639" spans="1:30" ht="32.450000000000003" customHeight="1" outlineLevel="1">
      <c r="A639" s="485">
        <v>17</v>
      </c>
      <c r="B639" s="453"/>
      <c r="C639" s="436"/>
      <c r="D639" s="434" t="s">
        <v>550</v>
      </c>
      <c r="E639" s="485">
        <v>0</v>
      </c>
      <c r="F639" s="487" t="s">
        <v>0</v>
      </c>
      <c r="G639" s="454"/>
      <c r="H639" s="454"/>
      <c r="I639" s="455">
        <v>1</v>
      </c>
      <c r="J639" s="485" t="s">
        <v>0</v>
      </c>
      <c r="K639" s="444">
        <v>15800</v>
      </c>
      <c r="L639" s="444">
        <f t="shared" si="35"/>
        <v>15800</v>
      </c>
      <c r="M639" s="442">
        <f t="shared" si="36"/>
        <v>15800</v>
      </c>
      <c r="N639" s="444">
        <f t="shared" si="37"/>
        <v>0</v>
      </c>
      <c r="O639" s="435" t="s">
        <v>824</v>
      </c>
      <c r="P639" s="465" t="s">
        <v>239</v>
      </c>
      <c r="Q639" s="437"/>
      <c r="R639" s="436"/>
      <c r="S639" s="436"/>
      <c r="T639" s="436"/>
      <c r="U639" s="499"/>
      <c r="V639" s="492"/>
      <c r="W639" s="493"/>
      <c r="X639" s="436"/>
      <c r="Y639" s="436"/>
      <c r="Z639" s="436"/>
      <c r="AA639" s="436"/>
      <c r="AB639" s="436"/>
      <c r="AC639" s="436"/>
      <c r="AD639" s="436"/>
    </row>
    <row r="640" spans="1:30" ht="32.450000000000003" customHeight="1" outlineLevel="1">
      <c r="A640" s="485">
        <v>18</v>
      </c>
      <c r="B640" s="453"/>
      <c r="C640" s="436"/>
      <c r="D640" s="434" t="s">
        <v>576</v>
      </c>
      <c r="E640" s="485"/>
      <c r="F640" s="487"/>
      <c r="G640" s="454"/>
      <c r="H640" s="454"/>
      <c r="I640" s="455">
        <v>1</v>
      </c>
      <c r="J640" s="485" t="s">
        <v>0</v>
      </c>
      <c r="K640" s="444">
        <v>80000</v>
      </c>
      <c r="L640" s="444">
        <f t="shared" si="35"/>
        <v>80000</v>
      </c>
      <c r="M640" s="442">
        <f t="shared" si="36"/>
        <v>80000</v>
      </c>
      <c r="N640" s="444">
        <f t="shared" si="37"/>
        <v>0</v>
      </c>
      <c r="O640" s="435" t="s">
        <v>865</v>
      </c>
      <c r="P640" s="465" t="s">
        <v>239</v>
      </c>
      <c r="T640" s="467"/>
      <c r="U640" s="504"/>
      <c r="V640" s="504"/>
      <c r="W640" s="504"/>
    </row>
    <row r="641" spans="1:30" ht="32.450000000000003" customHeight="1" outlineLevel="1">
      <c r="A641" s="485">
        <v>19</v>
      </c>
      <c r="B641" s="453"/>
      <c r="C641" s="436"/>
      <c r="D641" s="434" t="s">
        <v>687</v>
      </c>
      <c r="E641" s="485"/>
      <c r="F641" s="487"/>
      <c r="G641" s="454"/>
      <c r="H641" s="454"/>
      <c r="I641" s="455">
        <v>1</v>
      </c>
      <c r="J641" s="485" t="s">
        <v>0</v>
      </c>
      <c r="K641" s="444">
        <v>210000</v>
      </c>
      <c r="L641" s="444">
        <f t="shared" si="35"/>
        <v>210000</v>
      </c>
      <c r="M641" s="442">
        <f t="shared" si="36"/>
        <v>210000</v>
      </c>
      <c r="N641" s="444">
        <f t="shared" si="37"/>
        <v>0</v>
      </c>
      <c r="O641" s="435" t="s">
        <v>825</v>
      </c>
      <c r="P641" s="465" t="s">
        <v>239</v>
      </c>
      <c r="T641" s="467"/>
      <c r="U641" s="504"/>
      <c r="V641" s="504"/>
      <c r="W641" s="504"/>
    </row>
    <row r="642" spans="1:30" ht="32.450000000000003" customHeight="1" collapsed="1">
      <c r="A642" s="485"/>
      <c r="B642" s="453"/>
      <c r="C642" s="436"/>
      <c r="D642" s="434"/>
      <c r="E642" s="485"/>
      <c r="F642" s="487"/>
      <c r="G642" s="454"/>
      <c r="H642" s="454"/>
      <c r="I642" s="455"/>
      <c r="J642" s="485"/>
      <c r="K642" s="451" t="s">
        <v>216</v>
      </c>
      <c r="L642" s="452">
        <f>SUM(L623:L641)</f>
        <v>931300</v>
      </c>
      <c r="M642" s="452">
        <f>SUM(M623:M641)</f>
        <v>931300</v>
      </c>
      <c r="N642" s="452">
        <f>SUM(N623:N641)</f>
        <v>0</v>
      </c>
      <c r="O642" s="435"/>
      <c r="T642" s="467"/>
      <c r="U642" s="504"/>
      <c r="V642" s="504"/>
      <c r="W642" s="504"/>
    </row>
    <row r="643" spans="1:30" ht="32.450000000000003" customHeight="1">
      <c r="A643" s="485"/>
      <c r="B643" s="453"/>
      <c r="C643" s="436"/>
      <c r="D643" s="482" t="s">
        <v>206</v>
      </c>
      <c r="E643" s="485"/>
      <c r="F643" s="487"/>
      <c r="G643" s="441"/>
      <c r="H643" s="521"/>
      <c r="I643" s="494"/>
      <c r="J643" s="485"/>
      <c r="K643" s="524"/>
      <c r="L643" s="524"/>
      <c r="M643" s="525"/>
      <c r="N643" s="524"/>
      <c r="O643" s="435"/>
      <c r="P643" s="465"/>
      <c r="Q643" s="437"/>
      <c r="R643" s="436" t="s">
        <v>241</v>
      </c>
      <c r="S643" s="436" t="s">
        <v>242</v>
      </c>
      <c r="T643" s="436"/>
      <c r="U643" s="504"/>
      <c r="V643" s="504"/>
      <c r="W643" s="504"/>
      <c r="X643" s="436"/>
      <c r="Y643" s="436"/>
      <c r="Z643" s="436"/>
      <c r="AA643" s="436"/>
      <c r="AB643" s="436"/>
      <c r="AC643" s="436"/>
      <c r="AD643" s="436"/>
    </row>
    <row r="644" spans="1:30" ht="32.450000000000003" customHeight="1" outlineLevel="1">
      <c r="A644" s="485">
        <v>20</v>
      </c>
      <c r="B644" s="453"/>
      <c r="C644" s="436"/>
      <c r="D644" s="526" t="str">
        <f>'C-DATAS'!C3</f>
        <v>Supply and application of one coat water based cement primer of interior grade I for internal walls including cost and conveyance of all materials to site, sales and other taxes, incidental, operational and all labour charges etc., and complete for finished item of work in 5th floor (for Ceiling) at Gandhi Hospital</v>
      </c>
      <c r="E644" s="485"/>
      <c r="F644" s="487"/>
      <c r="G644" s="441"/>
      <c r="H644" s="521"/>
      <c r="I644" s="494">
        <v>536.11</v>
      </c>
      <c r="J644" s="485" t="s">
        <v>4</v>
      </c>
      <c r="K644" s="527">
        <f>'C-DATAS'!I18</f>
        <v>85</v>
      </c>
      <c r="L644" s="444">
        <f>ROUND(I644*K644,0)</f>
        <v>45569</v>
      </c>
      <c r="M644" s="442">
        <f>IF(L644&gt;H644,L644-H644,0)</f>
        <v>45569</v>
      </c>
      <c r="N644" s="444">
        <f>IF(H644&gt;L644,H644-L644,0)</f>
        <v>0</v>
      </c>
      <c r="O644" s="435" t="s">
        <v>804</v>
      </c>
      <c r="P644" s="465" t="s">
        <v>229</v>
      </c>
      <c r="Q644" s="437"/>
      <c r="R644" s="436">
        <f>K644/0.9</f>
        <v>94.444444444444443</v>
      </c>
      <c r="S644" s="436">
        <f>R644/0.86</f>
        <v>109.81912144702842</v>
      </c>
      <c r="T644" s="436"/>
      <c r="U644" s="504"/>
      <c r="V644" s="504"/>
      <c r="W644" s="504"/>
      <c r="X644" s="436"/>
      <c r="Y644" s="436"/>
      <c r="Z644" s="436"/>
      <c r="AA644" s="436"/>
      <c r="AB644" s="436"/>
      <c r="AC644" s="436"/>
      <c r="AD644" s="436"/>
    </row>
    <row r="645" spans="1:30" ht="32.450000000000003" customHeight="1" outlineLevel="1">
      <c r="A645" s="440">
        <v>21</v>
      </c>
      <c r="B645" s="453"/>
      <c r="C645" s="436"/>
      <c r="D645" s="528" t="str">
        <f>'C-DATAS'!C20</f>
        <v xml:space="preserve">Dismantling of unreinforced cement concrete,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v>
      </c>
      <c r="E645" s="529"/>
      <c r="F645" s="529"/>
      <c r="G645" s="530"/>
      <c r="H645" s="530"/>
      <c r="I645" s="531">
        <v>3.89</v>
      </c>
      <c r="J645" s="456" t="s">
        <v>2</v>
      </c>
      <c r="K645" s="442">
        <f>'C-DATAS'!I27</f>
        <v>4036</v>
      </c>
      <c r="L645" s="444">
        <f t="shared" ref="L645:L687" si="38">ROUND(I645*K645,0)</f>
        <v>15700</v>
      </c>
      <c r="M645" s="442">
        <f t="shared" ref="M645:M690" si="39">IF(L645&gt;H645,L645-H645,0)</f>
        <v>15700</v>
      </c>
      <c r="N645" s="444">
        <f t="shared" ref="N645:N690" si="40">IF(H645&gt;L645,H645-L645,0)</f>
        <v>0</v>
      </c>
      <c r="O645" s="435" t="s">
        <v>866</v>
      </c>
      <c r="P645" s="465" t="s">
        <v>229</v>
      </c>
      <c r="Q645" s="437"/>
      <c r="R645" s="436"/>
      <c r="S645" s="436"/>
      <c r="T645" s="436"/>
      <c r="U645" s="504"/>
      <c r="V645" s="504"/>
      <c r="W645" s="504"/>
      <c r="X645" s="436"/>
      <c r="Y645" s="436"/>
      <c r="Z645" s="436"/>
      <c r="AA645" s="436"/>
      <c r="AB645" s="436"/>
      <c r="AC645" s="436"/>
      <c r="AD645" s="436"/>
    </row>
    <row r="646" spans="1:30" ht="32.450000000000003" customHeight="1" outlineLevel="1">
      <c r="A646" s="440"/>
      <c r="B646" s="453"/>
      <c r="C646" s="436"/>
      <c r="D646" s="532" t="s">
        <v>614</v>
      </c>
      <c r="E646" s="529"/>
      <c r="F646" s="529"/>
      <c r="G646" s="530"/>
      <c r="H646" s="530"/>
      <c r="I646" s="531"/>
      <c r="J646" s="456"/>
      <c r="K646" s="442"/>
      <c r="L646" s="444"/>
      <c r="M646" s="442"/>
      <c r="N646" s="444"/>
      <c r="O646" s="435"/>
      <c r="P646" s="465" t="s">
        <v>229</v>
      </c>
      <c r="Q646" s="437"/>
      <c r="R646" s="436"/>
      <c r="S646" s="436"/>
      <c r="T646" s="436"/>
      <c r="U646" s="504"/>
      <c r="V646" s="504"/>
      <c r="W646" s="504"/>
      <c r="X646" s="436"/>
      <c r="Y646" s="436"/>
      <c r="Z646" s="436"/>
      <c r="AA646" s="436"/>
      <c r="AB646" s="436"/>
      <c r="AC646" s="436"/>
      <c r="AD646" s="436"/>
    </row>
    <row r="647" spans="1:30" ht="32.450000000000003" customHeight="1" outlineLevel="1">
      <c r="A647" s="440"/>
      <c r="B647" s="453"/>
      <c r="C647" s="436"/>
      <c r="D647" s="532"/>
      <c r="E647" s="529"/>
      <c r="F647" s="529"/>
      <c r="G647" s="530"/>
      <c r="H647" s="530"/>
      <c r="I647" s="531"/>
      <c r="J647" s="456"/>
      <c r="K647" s="442"/>
      <c r="L647" s="444"/>
      <c r="M647" s="442"/>
      <c r="N647" s="444"/>
      <c r="O647" s="435"/>
      <c r="P647" s="465" t="s">
        <v>229</v>
      </c>
      <c r="Q647" s="437"/>
      <c r="R647" s="436"/>
      <c r="S647" s="436"/>
      <c r="T647" s="436"/>
      <c r="U647" s="504"/>
      <c r="V647" s="504"/>
      <c r="W647" s="504"/>
      <c r="X647" s="436"/>
      <c r="Y647" s="436"/>
      <c r="Z647" s="436"/>
      <c r="AA647" s="436"/>
      <c r="AB647" s="436"/>
      <c r="AC647" s="436"/>
      <c r="AD647" s="436"/>
    </row>
    <row r="648" spans="1:30" ht="32.450000000000003" customHeight="1" outlineLevel="1">
      <c r="A648" s="485">
        <v>22</v>
      </c>
      <c r="B648" s="453"/>
      <c r="C648" s="436"/>
      <c r="D648" s="528" t="str">
        <f>'C-DATAS'!C29</f>
        <v>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 Old Cement Mortor (Plaster)</v>
      </c>
      <c r="E648" s="440"/>
      <c r="F648" s="440"/>
      <c r="G648" s="443"/>
      <c r="H648" s="443"/>
      <c r="I648" s="494">
        <v>37.130000000000003</v>
      </c>
      <c r="J648" s="456" t="s">
        <v>4</v>
      </c>
      <c r="K648" s="442">
        <f>'C-DATAS'!I36</f>
        <v>13</v>
      </c>
      <c r="L648" s="444">
        <f t="shared" si="38"/>
        <v>483</v>
      </c>
      <c r="M648" s="442">
        <f t="shared" si="39"/>
        <v>483</v>
      </c>
      <c r="N648" s="444">
        <f t="shared" si="40"/>
        <v>0</v>
      </c>
      <c r="O648" s="435" t="s">
        <v>867</v>
      </c>
      <c r="P648" s="465" t="s">
        <v>229</v>
      </c>
      <c r="Q648" s="437"/>
      <c r="R648" s="436"/>
      <c r="S648" s="436"/>
      <c r="T648" s="533"/>
      <c r="U648" s="504"/>
      <c r="V648" s="504"/>
      <c r="W648" s="504"/>
      <c r="X648" s="436"/>
      <c r="Y648" s="436"/>
      <c r="Z648" s="436"/>
      <c r="AA648" s="436"/>
      <c r="AB648" s="436"/>
      <c r="AC648" s="436"/>
      <c r="AD648" s="436"/>
    </row>
    <row r="649" spans="1:30" ht="32.450000000000003" customHeight="1" outlineLevel="1">
      <c r="A649" s="485"/>
      <c r="B649" s="453"/>
      <c r="C649" s="436"/>
      <c r="D649" s="532" t="s">
        <v>614</v>
      </c>
      <c r="E649" s="440"/>
      <c r="F649" s="440"/>
      <c r="G649" s="443"/>
      <c r="H649" s="443"/>
      <c r="I649" s="494"/>
      <c r="J649" s="456"/>
      <c r="K649" s="442"/>
      <c r="L649" s="444"/>
      <c r="M649" s="442"/>
      <c r="N649" s="444"/>
      <c r="O649" s="435"/>
      <c r="P649" s="465" t="s">
        <v>229</v>
      </c>
      <c r="Q649" s="437"/>
      <c r="R649" s="436"/>
      <c r="S649" s="436"/>
      <c r="T649" s="533"/>
      <c r="U649" s="504"/>
      <c r="V649" s="504"/>
      <c r="W649" s="504"/>
      <c r="X649" s="436"/>
      <c r="Y649" s="436"/>
      <c r="Z649" s="436"/>
      <c r="AA649" s="436"/>
      <c r="AB649" s="436"/>
      <c r="AC649" s="436"/>
      <c r="AD649" s="436"/>
    </row>
    <row r="650" spans="1:30" ht="32.450000000000003" customHeight="1" outlineLevel="1">
      <c r="A650" s="485"/>
      <c r="B650" s="453"/>
      <c r="C650" s="436"/>
      <c r="D650" s="528"/>
      <c r="E650" s="440"/>
      <c r="F650" s="440"/>
      <c r="G650" s="443"/>
      <c r="H650" s="443"/>
      <c r="I650" s="494"/>
      <c r="J650" s="456"/>
      <c r="K650" s="442"/>
      <c r="L650" s="444"/>
      <c r="M650" s="442"/>
      <c r="N650" s="444"/>
      <c r="O650" s="435"/>
      <c r="P650" s="465" t="s">
        <v>229</v>
      </c>
      <c r="Q650" s="437"/>
      <c r="R650" s="436"/>
      <c r="S650" s="436"/>
      <c r="T650" s="533"/>
      <c r="U650" s="504"/>
      <c r="V650" s="504"/>
      <c r="W650" s="504"/>
      <c r="X650" s="436"/>
      <c r="Y650" s="436"/>
      <c r="Z650" s="436"/>
      <c r="AA650" s="436"/>
      <c r="AB650" s="436"/>
      <c r="AC650" s="436"/>
      <c r="AD650" s="436"/>
    </row>
    <row r="651" spans="1:30" ht="32.450000000000003" customHeight="1" outlineLevel="1">
      <c r="A651" s="440">
        <v>23</v>
      </c>
      <c r="B651" s="453"/>
      <c r="C651" s="436"/>
      <c r="D651" s="528" t="str">
        <f>'C-DATAS'!C38</f>
        <v>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Reinforced Cement Concrete</v>
      </c>
      <c r="E651" s="529"/>
      <c r="F651" s="529"/>
      <c r="G651" s="530"/>
      <c r="H651" s="530"/>
      <c r="I651" s="531">
        <v>0.7</v>
      </c>
      <c r="J651" s="456" t="s">
        <v>2</v>
      </c>
      <c r="K651" s="442">
        <f>'C-DATAS'!I49</f>
        <v>4424</v>
      </c>
      <c r="L651" s="444">
        <f t="shared" si="38"/>
        <v>3097</v>
      </c>
      <c r="M651" s="442">
        <f t="shared" si="39"/>
        <v>3097</v>
      </c>
      <c r="N651" s="444">
        <f t="shared" si="40"/>
        <v>0</v>
      </c>
      <c r="O651" s="435" t="s">
        <v>867</v>
      </c>
      <c r="P651" s="465" t="s">
        <v>229</v>
      </c>
      <c r="Q651" s="437"/>
      <c r="R651" s="436"/>
      <c r="S651" s="436"/>
      <c r="T651" s="436"/>
      <c r="U651" s="504"/>
      <c r="V651" s="504"/>
      <c r="W651" s="504"/>
      <c r="X651" s="436"/>
      <c r="Y651" s="436"/>
      <c r="Z651" s="436"/>
      <c r="AA651" s="436"/>
      <c r="AB651" s="436"/>
      <c r="AC651" s="436"/>
      <c r="AD651" s="436"/>
    </row>
    <row r="652" spans="1:30" ht="32.450000000000003" customHeight="1" outlineLevel="1">
      <c r="A652" s="440"/>
      <c r="B652" s="453"/>
      <c r="C652" s="436"/>
      <c r="D652" s="532" t="s">
        <v>615</v>
      </c>
      <c r="E652" s="529"/>
      <c r="F652" s="529"/>
      <c r="G652" s="530"/>
      <c r="H652" s="530"/>
      <c r="I652" s="531"/>
      <c r="J652" s="456"/>
      <c r="K652" s="442"/>
      <c r="L652" s="444"/>
      <c r="M652" s="442"/>
      <c r="N652" s="444"/>
      <c r="O652" s="435"/>
      <c r="P652" s="465" t="s">
        <v>229</v>
      </c>
      <c r="Q652" s="437"/>
      <c r="R652" s="436"/>
      <c r="S652" s="436"/>
      <c r="T652" s="436"/>
      <c r="U652" s="504"/>
      <c r="V652" s="504"/>
      <c r="W652" s="504"/>
      <c r="X652" s="436"/>
      <c r="Y652" s="436"/>
      <c r="Z652" s="436"/>
      <c r="AA652" s="436"/>
      <c r="AB652" s="436"/>
      <c r="AC652" s="436"/>
      <c r="AD652" s="436"/>
    </row>
    <row r="653" spans="1:30" ht="32.450000000000003" customHeight="1" outlineLevel="1">
      <c r="A653" s="440"/>
      <c r="B653" s="453"/>
      <c r="C653" s="436"/>
      <c r="D653" s="528"/>
      <c r="E653" s="529"/>
      <c r="F653" s="529"/>
      <c r="G653" s="530"/>
      <c r="H653" s="530"/>
      <c r="I653" s="531"/>
      <c r="J653" s="456"/>
      <c r="K653" s="442"/>
      <c r="L653" s="444"/>
      <c r="M653" s="442"/>
      <c r="N653" s="444"/>
      <c r="O653" s="435"/>
      <c r="P653" s="465" t="s">
        <v>229</v>
      </c>
      <c r="Q653" s="437"/>
      <c r="R653" s="436"/>
      <c r="S653" s="436"/>
      <c r="T653" s="436"/>
      <c r="U653" s="504"/>
      <c r="V653" s="504"/>
      <c r="W653" s="504"/>
      <c r="X653" s="436"/>
      <c r="Y653" s="436"/>
      <c r="Z653" s="436"/>
      <c r="AA653" s="436"/>
      <c r="AB653" s="436"/>
      <c r="AC653" s="436"/>
      <c r="AD653" s="436"/>
    </row>
    <row r="654" spans="1:30" ht="32.450000000000003" customHeight="1" outlineLevel="1">
      <c r="A654" s="485">
        <v>24</v>
      </c>
      <c r="B654" s="453"/>
      <c r="C654" s="436"/>
      <c r="D654" s="534" t="str">
        <f>'C-DATAS'!C58</f>
        <v>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v>
      </c>
      <c r="E654" s="440"/>
      <c r="F654" s="440"/>
      <c r="G654" s="443"/>
      <c r="H654" s="443"/>
      <c r="I654" s="494">
        <v>107.18</v>
      </c>
      <c r="J654" s="456" t="s">
        <v>3</v>
      </c>
      <c r="K654" s="442">
        <f>'C-DATAS'!I82</f>
        <v>162</v>
      </c>
      <c r="L654" s="444">
        <f t="shared" si="38"/>
        <v>17363</v>
      </c>
      <c r="M654" s="442">
        <f t="shared" si="39"/>
        <v>17363</v>
      </c>
      <c r="N654" s="444">
        <f t="shared" si="40"/>
        <v>0</v>
      </c>
      <c r="O654" s="435" t="s">
        <v>868</v>
      </c>
      <c r="P654" s="465" t="s">
        <v>229</v>
      </c>
      <c r="Q654" s="437"/>
      <c r="R654" s="436"/>
      <c r="S654" s="436"/>
      <c r="T654" s="436"/>
      <c r="U654" s="504"/>
      <c r="V654" s="504"/>
      <c r="W654" s="504"/>
      <c r="X654" s="436"/>
      <c r="Y654" s="436"/>
      <c r="Z654" s="436"/>
      <c r="AA654" s="436"/>
      <c r="AB654" s="436"/>
      <c r="AC654" s="436"/>
      <c r="AD654" s="436"/>
    </row>
    <row r="655" spans="1:30" ht="32.450000000000003" customHeight="1" outlineLevel="1">
      <c r="A655" s="485"/>
      <c r="B655" s="453"/>
      <c r="C655" s="436"/>
      <c r="D655" s="506" t="s">
        <v>621</v>
      </c>
      <c r="E655" s="440"/>
      <c r="F655" s="440"/>
      <c r="G655" s="443"/>
      <c r="H655" s="443"/>
      <c r="I655" s="494"/>
      <c r="J655" s="456"/>
      <c r="K655" s="442"/>
      <c r="L655" s="444"/>
      <c r="M655" s="442"/>
      <c r="N655" s="444"/>
      <c r="O655" s="435"/>
      <c r="P655" s="465" t="s">
        <v>229</v>
      </c>
      <c r="Q655" s="437"/>
      <c r="R655" s="436"/>
      <c r="S655" s="436"/>
      <c r="T655" s="436"/>
      <c r="U655" s="504"/>
      <c r="V655" s="504"/>
      <c r="W655" s="504"/>
      <c r="X655" s="436"/>
      <c r="Y655" s="436"/>
      <c r="Z655" s="436"/>
      <c r="AA655" s="436"/>
      <c r="AB655" s="436"/>
      <c r="AC655" s="436"/>
      <c r="AD655" s="436"/>
    </row>
    <row r="656" spans="1:30" s="479" customFormat="1" ht="32.450000000000003" customHeight="1" outlineLevel="1">
      <c r="P656" s="465" t="s">
        <v>229</v>
      </c>
    </row>
    <row r="657" spans="1:30" ht="32.450000000000003" customHeight="1" outlineLevel="1">
      <c r="A657" s="440">
        <v>25</v>
      </c>
      <c r="B657" s="453"/>
      <c r="C657" s="436"/>
      <c r="D657" s="434" t="str">
        <f>'C-DATAS'!C51</f>
        <v>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46x22x.06mm),Bottom tie rod of ("U" GI channel size of 15x15x1mm) etc. complete as per manufacturers specification for finished item of work. Maximum door frame size : 980 x 2070 including providing of 35mm thick Factory made Prelaminated ABS (Acrylonitrile Butadiene Styrene) Door shutter moulded in different designs, consisting of all round Frame made out of water proof solid foam PVC bar of size 20x32mm, reinforced by 32x 32mm - 2 nos. for vertical made out of LVL (Laminated Veneer Lumber), core material of 32 mm thick high density craft paper honey comb board, sandwiched on both sides with prelaminated ABS sheet thickness of 1.5mm . PVC edge banding of size 0.45mm on the vertical sides. Hardware made out of steel coated butterfly hinges - 3 Nos. for each shutter and ISI make S.S round lock completes for finished item of work. Maximum shutter size of : 910 x 2030 mm</v>
      </c>
      <c r="E657" s="440"/>
      <c r="F657" s="440"/>
      <c r="G657" s="443"/>
      <c r="H657" s="443"/>
      <c r="I657" s="494">
        <v>23.463000000000001</v>
      </c>
      <c r="J657" s="456" t="s">
        <v>4</v>
      </c>
      <c r="K657" s="442">
        <f>'C-DATAS'!I55</f>
        <v>9241</v>
      </c>
      <c r="L657" s="444">
        <f t="shared" si="38"/>
        <v>216822</v>
      </c>
      <c r="M657" s="442">
        <f t="shared" si="39"/>
        <v>216822</v>
      </c>
      <c r="N657" s="444">
        <f t="shared" si="40"/>
        <v>0</v>
      </c>
      <c r="O657" s="435" t="s">
        <v>805</v>
      </c>
      <c r="P657" s="465" t="s">
        <v>229</v>
      </c>
      <c r="Q657" s="437"/>
      <c r="R657" s="436"/>
      <c r="S657" s="436"/>
      <c r="T657" s="436"/>
      <c r="U657" s="504"/>
      <c r="V657" s="504"/>
      <c r="W657" s="504"/>
      <c r="X657" s="436"/>
      <c r="Y657" s="436"/>
      <c r="Z657" s="436"/>
      <c r="AA657" s="436"/>
      <c r="AB657" s="436"/>
      <c r="AC657" s="436"/>
      <c r="AD657" s="436"/>
    </row>
    <row r="658" spans="1:30" ht="32.450000000000003" customHeight="1" outlineLevel="1">
      <c r="A658" s="485">
        <v>26</v>
      </c>
      <c r="B658" s="453"/>
      <c r="C658" s="436"/>
      <c r="D658" s="507" t="str">
        <f>'C-DATAS'!C85</f>
        <v>Flooring with  16 to 18 mm  thick high polished granite stone slabs black colour as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half rounding the edge , polishing charges and all other taxes on all materials, cost of base coat and overheads &amp; contractors profit complete for finished item of work for platforms (S.S.701 &amp; special) (for Reception Table).</v>
      </c>
      <c r="E658" s="440"/>
      <c r="F658" s="440"/>
      <c r="G658" s="443"/>
      <c r="H658" s="443"/>
      <c r="I658" s="494">
        <v>10.17</v>
      </c>
      <c r="J658" s="456" t="s">
        <v>4</v>
      </c>
      <c r="K658" s="442">
        <f>'C-DATAS'!I113</f>
        <v>5839</v>
      </c>
      <c r="L658" s="444">
        <f t="shared" si="38"/>
        <v>59383</v>
      </c>
      <c r="M658" s="442">
        <f t="shared" si="39"/>
        <v>59383</v>
      </c>
      <c r="N658" s="444">
        <f t="shared" si="40"/>
        <v>0</v>
      </c>
      <c r="O658" s="435" t="s">
        <v>741</v>
      </c>
      <c r="P658" s="465" t="s">
        <v>229</v>
      </c>
      <c r="Q658" s="437"/>
      <c r="R658" s="436"/>
      <c r="S658" s="436"/>
      <c r="T658" s="436"/>
      <c r="U658" s="504"/>
      <c r="V658" s="504"/>
      <c r="W658" s="504"/>
      <c r="X658" s="436"/>
      <c r="Y658" s="436"/>
      <c r="Z658" s="436"/>
      <c r="AA658" s="436"/>
      <c r="AB658" s="436"/>
      <c r="AC658" s="436"/>
      <c r="AD658" s="436"/>
    </row>
    <row r="659" spans="1:30" ht="32.450000000000003" customHeight="1" outlineLevel="1">
      <c r="A659" s="485"/>
      <c r="B659" s="453"/>
      <c r="C659" s="436"/>
      <c r="D659" s="532" t="s">
        <v>619</v>
      </c>
      <c r="E659" s="440"/>
      <c r="F659" s="440"/>
      <c r="G659" s="443"/>
      <c r="H659" s="443"/>
      <c r="I659" s="494"/>
      <c r="J659" s="456"/>
      <c r="K659" s="442"/>
      <c r="L659" s="444"/>
      <c r="M659" s="442"/>
      <c r="N659" s="444"/>
      <c r="O659" s="435"/>
      <c r="P659" s="465" t="s">
        <v>229</v>
      </c>
      <c r="Q659" s="437"/>
      <c r="R659" s="436"/>
      <c r="S659" s="436"/>
      <c r="T659" s="436"/>
      <c r="U659" s="504"/>
      <c r="V659" s="504"/>
      <c r="W659" s="504"/>
      <c r="X659" s="436"/>
      <c r="Y659" s="436"/>
      <c r="Z659" s="436"/>
      <c r="AA659" s="436"/>
      <c r="AB659" s="436"/>
      <c r="AC659" s="436"/>
      <c r="AD659" s="436"/>
    </row>
    <row r="660" spans="1:30" ht="32.450000000000003" customHeight="1" outlineLevel="1">
      <c r="A660" s="485"/>
      <c r="B660" s="453"/>
      <c r="C660" s="436"/>
      <c r="D660" s="507"/>
      <c r="E660" s="440"/>
      <c r="F660" s="440"/>
      <c r="G660" s="443"/>
      <c r="H660" s="443"/>
      <c r="I660" s="494"/>
      <c r="J660" s="456"/>
      <c r="K660" s="442"/>
      <c r="L660" s="444"/>
      <c r="M660" s="442"/>
      <c r="N660" s="444"/>
      <c r="O660" s="435"/>
      <c r="P660" s="465" t="s">
        <v>229</v>
      </c>
      <c r="Q660" s="437"/>
      <c r="R660" s="436"/>
      <c r="S660" s="436"/>
      <c r="T660" s="436"/>
      <c r="U660" s="504"/>
      <c r="V660" s="504"/>
      <c r="W660" s="504"/>
      <c r="X660" s="436"/>
      <c r="Y660" s="436"/>
      <c r="Z660" s="436"/>
      <c r="AA660" s="436"/>
      <c r="AB660" s="436"/>
      <c r="AC660" s="436"/>
      <c r="AD660" s="436"/>
    </row>
    <row r="661" spans="1:30" ht="32.450000000000003" customHeight="1" outlineLevel="1">
      <c r="A661" s="440">
        <v>27</v>
      </c>
      <c r="B661" s="453"/>
      <c r="C661" s="436"/>
      <c r="D661" s="434" t="s">
        <v>749</v>
      </c>
      <c r="E661" s="440"/>
      <c r="F661" s="440"/>
      <c r="G661" s="443"/>
      <c r="H661" s="443"/>
      <c r="I661" s="494">
        <v>1</v>
      </c>
      <c r="J661" s="456" t="s">
        <v>0</v>
      </c>
      <c r="K661" s="442">
        <v>75000</v>
      </c>
      <c r="L661" s="444">
        <f t="shared" si="38"/>
        <v>75000</v>
      </c>
      <c r="M661" s="442">
        <f t="shared" si="39"/>
        <v>75000</v>
      </c>
      <c r="N661" s="444">
        <f t="shared" si="40"/>
        <v>0</v>
      </c>
      <c r="O661" s="435" t="s">
        <v>806</v>
      </c>
      <c r="P661" s="465" t="s">
        <v>229</v>
      </c>
      <c r="Q661" s="437"/>
      <c r="R661" s="436"/>
      <c r="S661" s="436"/>
      <c r="T661" s="436"/>
      <c r="U661" s="504"/>
      <c r="V661" s="504"/>
      <c r="W661" s="504"/>
      <c r="X661" s="436"/>
      <c r="Y661" s="436"/>
      <c r="Z661" s="436"/>
      <c r="AA661" s="436"/>
      <c r="AB661" s="436"/>
      <c r="AC661" s="436"/>
      <c r="AD661" s="436"/>
    </row>
    <row r="662" spans="1:30" ht="32.450000000000003" customHeight="1" outlineLevel="1">
      <c r="A662" s="440">
        <v>28</v>
      </c>
      <c r="B662" s="453"/>
      <c r="C662" s="436"/>
      <c r="D662" s="434" t="str">
        <f>'C-DATAS'!C115</f>
        <v>Supply and placing of the Design Mix Concrete M 25 grade corresponding to IS 456 with minimum cement content of 380 kgs per 1 cum of concrete 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 centering using Casurina Ballies, Bamboos, Wooden Reapers, Runners, Wood Posts, Steel Plates etc., 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 (for Lintels)</v>
      </c>
      <c r="E662" s="440"/>
      <c r="F662" s="440"/>
      <c r="G662" s="443"/>
      <c r="H662" s="443"/>
      <c r="I662" s="494">
        <v>0.43</v>
      </c>
      <c r="J662" s="456" t="s">
        <v>2</v>
      </c>
      <c r="K662" s="442">
        <f>'C-DATAS'!I148</f>
        <v>15969</v>
      </c>
      <c r="L662" s="444">
        <f t="shared" si="38"/>
        <v>6867</v>
      </c>
      <c r="M662" s="442">
        <f t="shared" si="39"/>
        <v>6867</v>
      </c>
      <c r="N662" s="444">
        <f t="shared" si="40"/>
        <v>0</v>
      </c>
      <c r="O662" s="435" t="s">
        <v>688</v>
      </c>
      <c r="P662" s="465" t="s">
        <v>229</v>
      </c>
      <c r="Q662" s="437"/>
      <c r="R662" s="436"/>
      <c r="S662" s="436"/>
      <c r="T662" s="436"/>
      <c r="U662" s="504"/>
      <c r="V662" s="504"/>
      <c r="W662" s="504"/>
      <c r="X662" s="436"/>
      <c r="Y662" s="436"/>
      <c r="Z662" s="436"/>
      <c r="AA662" s="436"/>
      <c r="AB662" s="436"/>
      <c r="AC662" s="436"/>
      <c r="AD662" s="436"/>
    </row>
    <row r="663" spans="1:30" ht="32.450000000000003" customHeight="1" outlineLevel="1">
      <c r="A663" s="440"/>
      <c r="B663" s="453"/>
      <c r="C663" s="436"/>
      <c r="D663" s="479" t="s">
        <v>686</v>
      </c>
      <c r="E663" s="440"/>
      <c r="F663" s="440"/>
      <c r="G663" s="443"/>
      <c r="H663" s="443"/>
      <c r="I663" s="494"/>
      <c r="J663" s="456"/>
      <c r="K663" s="442"/>
      <c r="L663" s="444"/>
      <c r="M663" s="442"/>
      <c r="N663" s="444"/>
      <c r="O663" s="435"/>
      <c r="P663" s="465" t="s">
        <v>229</v>
      </c>
      <c r="Q663" s="437"/>
      <c r="R663" s="436"/>
      <c r="S663" s="436"/>
      <c r="T663" s="436"/>
      <c r="U663" s="504"/>
      <c r="V663" s="504"/>
      <c r="W663" s="504"/>
      <c r="X663" s="436"/>
      <c r="Y663" s="436"/>
      <c r="Z663" s="436"/>
      <c r="AA663" s="436"/>
      <c r="AB663" s="436"/>
      <c r="AC663" s="436"/>
      <c r="AD663" s="436"/>
    </row>
    <row r="664" spans="1:30" ht="32.450000000000003" customHeight="1" outlineLevel="1">
      <c r="A664" s="440"/>
      <c r="B664" s="453"/>
      <c r="C664" s="436"/>
      <c r="D664" s="434"/>
      <c r="E664" s="440"/>
      <c r="F664" s="440"/>
      <c r="G664" s="443"/>
      <c r="H664" s="443"/>
      <c r="I664" s="494"/>
      <c r="J664" s="456"/>
      <c r="K664" s="442"/>
      <c r="L664" s="444"/>
      <c r="M664" s="442"/>
      <c r="N664" s="444"/>
      <c r="O664" s="435"/>
      <c r="P664" s="465" t="s">
        <v>229</v>
      </c>
      <c r="Q664" s="437"/>
      <c r="R664" s="436"/>
      <c r="S664" s="436"/>
      <c r="T664" s="436"/>
      <c r="U664" s="504"/>
      <c r="V664" s="504"/>
      <c r="W664" s="504"/>
      <c r="X664" s="436"/>
      <c r="Y664" s="436"/>
      <c r="Z664" s="436"/>
      <c r="AA664" s="436"/>
      <c r="AB664" s="436"/>
      <c r="AC664" s="436"/>
      <c r="AD664" s="436"/>
    </row>
    <row r="665" spans="1:30" ht="32.450000000000003" customHeight="1" outlineLevel="1">
      <c r="A665" s="485">
        <v>29</v>
      </c>
      <c r="B665" s="453"/>
      <c r="C665" s="436"/>
      <c r="D665" s="507" t="s">
        <v>563</v>
      </c>
      <c r="E665" s="440"/>
      <c r="F665" s="440"/>
      <c r="G665" s="443"/>
      <c r="H665" s="443"/>
      <c r="I665" s="494">
        <v>5</v>
      </c>
      <c r="J665" s="456" t="s">
        <v>0</v>
      </c>
      <c r="K665" s="442">
        <v>510</v>
      </c>
      <c r="L665" s="444">
        <f t="shared" si="38"/>
        <v>2550</v>
      </c>
      <c r="M665" s="442">
        <f t="shared" si="39"/>
        <v>2550</v>
      </c>
      <c r="N665" s="444">
        <f t="shared" si="40"/>
        <v>0</v>
      </c>
      <c r="O665" s="435" t="s">
        <v>807</v>
      </c>
      <c r="P665" s="465" t="s">
        <v>229</v>
      </c>
      <c r="Q665" s="437"/>
      <c r="R665" s="436"/>
      <c r="S665" s="436"/>
      <c r="T665" s="436"/>
      <c r="U665" s="504"/>
      <c r="V665" s="504"/>
      <c r="W665" s="504"/>
      <c r="X665" s="436"/>
      <c r="Y665" s="436"/>
      <c r="Z665" s="436"/>
      <c r="AA665" s="436"/>
      <c r="AB665" s="436"/>
      <c r="AC665" s="436"/>
      <c r="AD665" s="436"/>
    </row>
    <row r="666" spans="1:30" ht="32.450000000000003" customHeight="1" outlineLevel="1">
      <c r="A666" s="440">
        <v>30</v>
      </c>
      <c r="B666" s="453"/>
      <c r="C666" s="436"/>
      <c r="D666" s="507" t="str">
        <f>'C-DATAS'!C152</f>
        <v>Supplying and fixing Rectangular Mirror Frameless of size 457 .2 mm x 609.6 mm (For Change room)</v>
      </c>
      <c r="E666" s="440"/>
      <c r="F666" s="440" t="s">
        <v>240</v>
      </c>
      <c r="G666" s="443"/>
      <c r="H666" s="443"/>
      <c r="I666" s="494">
        <v>5</v>
      </c>
      <c r="J666" s="456" t="s">
        <v>0</v>
      </c>
      <c r="K666" s="442">
        <f>'C-DATAS'!I159</f>
        <v>1775</v>
      </c>
      <c r="L666" s="444">
        <f t="shared" si="38"/>
        <v>8875</v>
      </c>
      <c r="M666" s="442">
        <f t="shared" si="39"/>
        <v>8875</v>
      </c>
      <c r="N666" s="444">
        <f t="shared" si="40"/>
        <v>0</v>
      </c>
      <c r="O666" s="435" t="s">
        <v>807</v>
      </c>
      <c r="P666" s="465" t="s">
        <v>229</v>
      </c>
      <c r="Q666" s="437"/>
      <c r="R666" s="436"/>
      <c r="S666" s="436"/>
      <c r="T666" s="436"/>
      <c r="U666" s="504"/>
      <c r="V666" s="504"/>
      <c r="W666" s="504"/>
      <c r="X666" s="436"/>
      <c r="Y666" s="436"/>
      <c r="Z666" s="436"/>
      <c r="AA666" s="436"/>
      <c r="AB666" s="436"/>
      <c r="AC666" s="436"/>
      <c r="AD666" s="436"/>
    </row>
    <row r="667" spans="1:30" ht="32.450000000000003" customHeight="1" outlineLevel="1">
      <c r="A667" s="485">
        <v>31</v>
      </c>
      <c r="B667" s="453"/>
      <c r="C667" s="436"/>
      <c r="D667" s="507" t="str">
        <f>'C-DATAS'!C202</f>
        <v>Supply of Venetian blinds Vertical blinds 100 mm wide with all accessories. (For semen collection room &amp; Counselling room Windows)</v>
      </c>
      <c r="E667" s="440"/>
      <c r="F667" s="440"/>
      <c r="G667" s="443"/>
      <c r="H667" s="443"/>
      <c r="I667" s="494">
        <v>5.01</v>
      </c>
      <c r="J667" s="456" t="s">
        <v>4</v>
      </c>
      <c r="K667" s="442">
        <f>'C-DATAS'!I209</f>
        <v>2187</v>
      </c>
      <c r="L667" s="444">
        <f t="shared" si="38"/>
        <v>10957</v>
      </c>
      <c r="M667" s="442">
        <f t="shared" si="39"/>
        <v>10957</v>
      </c>
      <c r="N667" s="444">
        <f t="shared" si="40"/>
        <v>0</v>
      </c>
      <c r="O667" s="435" t="s">
        <v>807</v>
      </c>
      <c r="P667" s="465" t="s">
        <v>229</v>
      </c>
      <c r="Q667" s="437"/>
      <c r="R667" s="436"/>
      <c r="S667" s="436"/>
      <c r="T667" s="436"/>
      <c r="U667" s="504"/>
      <c r="V667" s="504"/>
      <c r="W667" s="504"/>
      <c r="X667" s="436"/>
      <c r="Y667" s="436"/>
      <c r="Z667" s="436"/>
      <c r="AA667" s="436"/>
      <c r="AB667" s="436"/>
      <c r="AC667" s="436"/>
      <c r="AD667" s="436"/>
    </row>
    <row r="668" spans="1:30" ht="32.450000000000003" customHeight="1" outlineLevel="1">
      <c r="A668" s="440">
        <v>32</v>
      </c>
      <c r="B668" s="453"/>
      <c r="C668" s="436"/>
      <c r="D668" s="507" t="s">
        <v>554</v>
      </c>
      <c r="E668" s="440"/>
      <c r="F668" s="440"/>
      <c r="G668" s="443"/>
      <c r="H668" s="443"/>
      <c r="I668" s="494">
        <v>31</v>
      </c>
      <c r="J668" s="456" t="s">
        <v>0</v>
      </c>
      <c r="K668" s="442">
        <v>600</v>
      </c>
      <c r="L668" s="444">
        <f t="shared" si="38"/>
        <v>18600</v>
      </c>
      <c r="M668" s="442">
        <f t="shared" si="39"/>
        <v>18600</v>
      </c>
      <c r="N668" s="444">
        <f t="shared" si="40"/>
        <v>0</v>
      </c>
      <c r="O668" s="435" t="s">
        <v>807</v>
      </c>
      <c r="P668" s="465" t="s">
        <v>229</v>
      </c>
      <c r="Q668" s="437"/>
      <c r="R668" s="436"/>
      <c r="S668" s="436"/>
      <c r="T668" s="436"/>
      <c r="U668" s="504"/>
      <c r="V668" s="504"/>
      <c r="W668" s="504"/>
      <c r="X668" s="436"/>
      <c r="Y668" s="436"/>
      <c r="Z668" s="436"/>
      <c r="AA668" s="436"/>
      <c r="AB668" s="436"/>
      <c r="AC668" s="436"/>
      <c r="AD668" s="436"/>
    </row>
    <row r="669" spans="1:30" ht="32.450000000000003" customHeight="1" outlineLevel="1">
      <c r="A669" s="485">
        <v>33</v>
      </c>
      <c r="B669" s="453"/>
      <c r="C669" s="436"/>
      <c r="D669" s="507" t="s">
        <v>922</v>
      </c>
      <c r="E669" s="440"/>
      <c r="F669" s="440"/>
      <c r="G669" s="443"/>
      <c r="H669" s="443"/>
      <c r="I669" s="494">
        <v>14</v>
      </c>
      <c r="J669" s="456" t="s">
        <v>0</v>
      </c>
      <c r="K669" s="442">
        <v>9000</v>
      </c>
      <c r="L669" s="444">
        <f t="shared" si="38"/>
        <v>126000</v>
      </c>
      <c r="M669" s="442">
        <f t="shared" si="39"/>
        <v>126000</v>
      </c>
      <c r="N669" s="444">
        <f t="shared" si="40"/>
        <v>0</v>
      </c>
      <c r="O669" s="435" t="s">
        <v>742</v>
      </c>
      <c r="P669" s="465" t="s">
        <v>229</v>
      </c>
      <c r="Q669" s="437"/>
      <c r="R669" s="436"/>
      <c r="S669" s="436"/>
      <c r="T669" s="436"/>
      <c r="U669" s="504"/>
      <c r="V669" s="504"/>
      <c r="W669" s="504"/>
      <c r="X669" s="436"/>
      <c r="Y669" s="436"/>
      <c r="Z669" s="436"/>
      <c r="AA669" s="436"/>
      <c r="AB669" s="436"/>
      <c r="AC669" s="436"/>
      <c r="AD669" s="436"/>
    </row>
    <row r="670" spans="1:30" ht="32.450000000000003" customHeight="1" outlineLevel="1">
      <c r="A670" s="440">
        <v>34</v>
      </c>
      <c r="B670" s="453"/>
      <c r="C670" s="436"/>
      <c r="D670" s="534" t="s">
        <v>537</v>
      </c>
      <c r="E670" s="440"/>
      <c r="F670" s="440"/>
      <c r="G670" s="443"/>
      <c r="H670" s="443"/>
      <c r="I670" s="494">
        <v>89.11</v>
      </c>
      <c r="J670" s="456" t="s">
        <v>4</v>
      </c>
      <c r="K670" s="442">
        <v>1625</v>
      </c>
      <c r="L670" s="444">
        <f t="shared" si="38"/>
        <v>144804</v>
      </c>
      <c r="M670" s="442">
        <f t="shared" si="39"/>
        <v>144804</v>
      </c>
      <c r="N670" s="444">
        <f t="shared" si="40"/>
        <v>0</v>
      </c>
      <c r="O670" s="435" t="s">
        <v>808</v>
      </c>
      <c r="P670" s="465" t="s">
        <v>229</v>
      </c>
      <c r="Q670" s="437"/>
      <c r="R670" s="436"/>
      <c r="S670" s="436"/>
      <c r="T670" s="436"/>
      <c r="U670" s="504"/>
      <c r="V670" s="504"/>
      <c r="W670" s="504"/>
      <c r="X670" s="436"/>
      <c r="Y670" s="436"/>
      <c r="Z670" s="436"/>
      <c r="AA670" s="436"/>
      <c r="AB670" s="436"/>
      <c r="AC670" s="436"/>
      <c r="AD670" s="436"/>
    </row>
    <row r="671" spans="1:30" ht="32.450000000000003" customHeight="1" outlineLevel="1">
      <c r="A671" s="440">
        <v>35</v>
      </c>
      <c r="B671" s="453"/>
      <c r="C671" s="436"/>
      <c r="D671" s="434" t="str">
        <f>'C-DATAS'!C211</f>
        <v xml:space="preserve">Supply and fixing of doors as per approved drawings with (WPC) single extruded Door Frame section of 100*65 MM  and30mm thick Wood Plastic Composite (WPC) Door shutter, comprising of 70% virgin polymer, 15% wood powder (fiber), and the remaining 15% additives, the door shutter shall be water resistant, fire resistant and termite resistant,with Tensile Strength not less than 170Kgf/cm2 and the door shutters surface finished deco paint including cost and conveyance to site of teak  wood frame,  WPC shutter including  supply and fixing 6 nos MS Z  hold fasts of size 300 mm x 40 mm x 5mm including cost of ISI marked  brass fixtures of 6 Nos butt hinges (IS:205) 150mm long , 1 No. aldrop (IS:2681) 300mm long, 2 Nos tower bolts- 10mm (IS:204) of 200 mm long at top, 1 No. tower bolt- 10mm bolt (IS:204) 150mm long at bottom, 2 Nos. 150mm long fancy handles (IS:208), 2 Nos door stopper and 2 Nos rubber bushes including fixing the  fixtures to door with required number of screws, bolt and nuts including labour charges for fixing the frame in position, fixing the shutter to the frame, fixing glass in fan light portion etc., including overheads &amp; contractors profit complete for finished item of work as per APSS 1001 &amp; 1002 The vertical frame of door shall be embedded in flooring for a depth of not less than 10 mm) (800mm x 2100mm) (For Wash Rooms). </v>
      </c>
      <c r="E671" s="440"/>
      <c r="F671" s="440"/>
      <c r="G671" s="443"/>
      <c r="H671" s="443"/>
      <c r="I671" s="494">
        <f>1.68*4</f>
        <v>6.72</v>
      </c>
      <c r="J671" s="456" t="s">
        <v>4</v>
      </c>
      <c r="K671" s="442">
        <f>'C-DATAS'!I236</f>
        <v>6734</v>
      </c>
      <c r="L671" s="444">
        <f t="shared" si="38"/>
        <v>45252</v>
      </c>
      <c r="M671" s="442">
        <f t="shared" si="39"/>
        <v>45252</v>
      </c>
      <c r="N671" s="444">
        <f t="shared" si="40"/>
        <v>0</v>
      </c>
      <c r="O671" s="435" t="s">
        <v>809</v>
      </c>
      <c r="P671" s="465" t="s">
        <v>229</v>
      </c>
      <c r="Q671" s="437"/>
      <c r="R671" s="436"/>
      <c r="S671" s="436"/>
      <c r="T671" s="436"/>
      <c r="U671" s="504"/>
      <c r="V671" s="504"/>
      <c r="W671" s="504"/>
      <c r="X671" s="436"/>
      <c r="Y671" s="436"/>
      <c r="Z671" s="436"/>
      <c r="AA671" s="436"/>
      <c r="AB671" s="436"/>
      <c r="AC671" s="436"/>
      <c r="AD671" s="436"/>
    </row>
    <row r="672" spans="1:30" ht="32.450000000000003" customHeight="1" outlineLevel="1">
      <c r="A672" s="485">
        <v>36</v>
      </c>
      <c r="B672" s="453"/>
      <c r="C672" s="436"/>
      <c r="D672" s="434" t="s">
        <v>870</v>
      </c>
      <c r="E672" s="440"/>
      <c r="F672" s="453"/>
      <c r="G672" s="443"/>
      <c r="H672" s="443"/>
      <c r="I672" s="494">
        <v>18.579999999999998</v>
      </c>
      <c r="J672" s="456" t="s">
        <v>4</v>
      </c>
      <c r="K672" s="442">
        <v>15500</v>
      </c>
      <c r="L672" s="444">
        <f t="shared" si="38"/>
        <v>287990</v>
      </c>
      <c r="M672" s="442">
        <f t="shared" si="39"/>
        <v>287990</v>
      </c>
      <c r="N672" s="444">
        <f t="shared" si="40"/>
        <v>0</v>
      </c>
      <c r="O672" s="435" t="s">
        <v>869</v>
      </c>
      <c r="P672" s="465" t="s">
        <v>229</v>
      </c>
      <c r="Q672" s="437"/>
      <c r="R672" s="436"/>
      <c r="S672" s="436"/>
      <c r="T672" s="436"/>
      <c r="U672" s="504"/>
      <c r="V672" s="504"/>
      <c r="W672" s="504"/>
      <c r="X672" s="436"/>
      <c r="Y672" s="436"/>
      <c r="Z672" s="436"/>
      <c r="AA672" s="436"/>
      <c r="AB672" s="436"/>
      <c r="AC672" s="436"/>
      <c r="AD672" s="436"/>
    </row>
    <row r="673" spans="1:30" ht="32.450000000000003" customHeight="1" outlineLevel="1">
      <c r="A673" s="440">
        <v>37</v>
      </c>
      <c r="B673" s="453"/>
      <c r="C673" s="436"/>
      <c r="D673" s="434" t="s">
        <v>846</v>
      </c>
      <c r="E673" s="440"/>
      <c r="F673" s="453"/>
      <c r="G673" s="443"/>
      <c r="H673" s="443"/>
      <c r="I673" s="494">
        <v>7.58</v>
      </c>
      <c r="J673" s="456" t="s">
        <v>4</v>
      </c>
      <c r="K673" s="442">
        <v>17450</v>
      </c>
      <c r="L673" s="444">
        <f t="shared" si="38"/>
        <v>132271</v>
      </c>
      <c r="M673" s="442">
        <f t="shared" si="39"/>
        <v>132271</v>
      </c>
      <c r="N673" s="444">
        <f t="shared" si="40"/>
        <v>0</v>
      </c>
      <c r="O673" s="435" t="s">
        <v>869</v>
      </c>
      <c r="P673" s="465" t="s">
        <v>229</v>
      </c>
      <c r="Q673" s="437"/>
      <c r="R673" s="436"/>
      <c r="S673" s="436"/>
      <c r="T673" s="436"/>
      <c r="U673" s="504"/>
      <c r="V673" s="504"/>
      <c r="W673" s="504"/>
      <c r="X673" s="436"/>
      <c r="Y673" s="436"/>
      <c r="Z673" s="436"/>
      <c r="AA673" s="436"/>
      <c r="AB673" s="436"/>
      <c r="AC673" s="436"/>
      <c r="AD673" s="436"/>
    </row>
    <row r="674" spans="1:30" ht="32.450000000000003" customHeight="1" outlineLevel="1">
      <c r="A674" s="485">
        <v>38</v>
      </c>
      <c r="B674" s="453"/>
      <c r="C674" s="436"/>
      <c r="D674" s="434" t="s">
        <v>588</v>
      </c>
      <c r="E674" s="440"/>
      <c r="F674" s="453"/>
      <c r="G674" s="443"/>
      <c r="H674" s="443"/>
      <c r="I674" s="494">
        <v>2.58</v>
      </c>
      <c r="J674" s="456" t="s">
        <v>4</v>
      </c>
      <c r="K674" s="442">
        <v>11335</v>
      </c>
      <c r="L674" s="444">
        <f t="shared" si="38"/>
        <v>29244</v>
      </c>
      <c r="M674" s="442">
        <f t="shared" si="39"/>
        <v>29244</v>
      </c>
      <c r="N674" s="444">
        <f t="shared" si="40"/>
        <v>0</v>
      </c>
      <c r="O674" s="435" t="s">
        <v>869</v>
      </c>
      <c r="P674" s="465" t="s">
        <v>229</v>
      </c>
      <c r="Q674" s="437"/>
      <c r="R674" s="436"/>
      <c r="S674" s="436"/>
      <c r="T674" s="436"/>
      <c r="U674" s="504"/>
      <c r="V674" s="504"/>
      <c r="W674" s="504"/>
      <c r="X674" s="436"/>
      <c r="Y674" s="436"/>
      <c r="Z674" s="436"/>
      <c r="AA674" s="436"/>
      <c r="AB674" s="436"/>
      <c r="AC674" s="436"/>
      <c r="AD674" s="436"/>
    </row>
    <row r="675" spans="1:30" ht="32.450000000000003" customHeight="1" outlineLevel="1">
      <c r="A675" s="440">
        <v>39</v>
      </c>
      <c r="B675" s="453"/>
      <c r="C675" s="436"/>
      <c r="D675" s="434" t="s">
        <v>589</v>
      </c>
      <c r="E675" s="440"/>
      <c r="F675" s="453"/>
      <c r="G675" s="443"/>
      <c r="H675" s="443"/>
      <c r="I675" s="494">
        <v>7.5</v>
      </c>
      <c r="J675" s="456" t="s">
        <v>4</v>
      </c>
      <c r="K675" s="442">
        <v>10500</v>
      </c>
      <c r="L675" s="444">
        <f t="shared" si="38"/>
        <v>78750</v>
      </c>
      <c r="M675" s="442">
        <f t="shared" si="39"/>
        <v>78750</v>
      </c>
      <c r="N675" s="444">
        <f t="shared" si="40"/>
        <v>0</v>
      </c>
      <c r="O675" s="435" t="s">
        <v>869</v>
      </c>
      <c r="P675" s="465" t="s">
        <v>229</v>
      </c>
      <c r="Q675" s="437"/>
      <c r="R675" s="436"/>
      <c r="S675" s="436"/>
      <c r="T675" s="436"/>
      <c r="U675" s="504"/>
      <c r="V675" s="504"/>
      <c r="W675" s="504"/>
      <c r="X675" s="436"/>
      <c r="Y675" s="436"/>
      <c r="Z675" s="436"/>
      <c r="AA675" s="436"/>
      <c r="AB675" s="436"/>
      <c r="AC675" s="436"/>
      <c r="AD675" s="436"/>
    </row>
    <row r="676" spans="1:30" ht="32.450000000000003" customHeight="1" outlineLevel="1">
      <c r="A676" s="485">
        <v>40</v>
      </c>
      <c r="B676" s="453"/>
      <c r="C676" s="436"/>
      <c r="D676" s="434" t="s">
        <v>590</v>
      </c>
      <c r="E676" s="440"/>
      <c r="F676" s="453"/>
      <c r="G676" s="443"/>
      <c r="H676" s="443"/>
      <c r="I676" s="494">
        <v>1</v>
      </c>
      <c r="J676" s="456" t="s">
        <v>0</v>
      </c>
      <c r="K676" s="442">
        <v>13800</v>
      </c>
      <c r="L676" s="444">
        <f t="shared" si="38"/>
        <v>13800</v>
      </c>
      <c r="M676" s="442">
        <f t="shared" si="39"/>
        <v>13800</v>
      </c>
      <c r="N676" s="444">
        <f t="shared" si="40"/>
        <v>0</v>
      </c>
      <c r="O676" s="435" t="s">
        <v>869</v>
      </c>
      <c r="P676" s="465" t="s">
        <v>229</v>
      </c>
      <c r="Q676" s="437"/>
      <c r="R676" s="436"/>
      <c r="S676" s="436"/>
      <c r="T676" s="436"/>
      <c r="U676" s="504"/>
      <c r="V676" s="504"/>
      <c r="W676" s="504"/>
      <c r="X676" s="436"/>
      <c r="Y676" s="436"/>
      <c r="Z676" s="436"/>
      <c r="AA676" s="436"/>
      <c r="AB676" s="436"/>
      <c r="AC676" s="436"/>
      <c r="AD676" s="436"/>
    </row>
    <row r="677" spans="1:30" ht="32.450000000000003" customHeight="1" outlineLevel="1">
      <c r="A677" s="440">
        <v>41</v>
      </c>
      <c r="B677" s="453"/>
      <c r="C677" s="436"/>
      <c r="D677" s="434" t="s">
        <v>591</v>
      </c>
      <c r="E677" s="440"/>
      <c r="F677" s="453"/>
      <c r="G677" s="443"/>
      <c r="H677" s="443"/>
      <c r="I677" s="494">
        <v>4.45</v>
      </c>
      <c r="J677" s="456" t="s">
        <v>4</v>
      </c>
      <c r="K677" s="442">
        <v>6473</v>
      </c>
      <c r="L677" s="444">
        <f t="shared" si="38"/>
        <v>28805</v>
      </c>
      <c r="M677" s="442">
        <f t="shared" si="39"/>
        <v>28805</v>
      </c>
      <c r="N677" s="444">
        <f t="shared" si="40"/>
        <v>0</v>
      </c>
      <c r="O677" s="435" t="s">
        <v>869</v>
      </c>
      <c r="P677" s="465" t="s">
        <v>229</v>
      </c>
      <c r="Q677" s="437"/>
      <c r="R677" s="436"/>
      <c r="S677" s="436"/>
      <c r="T677" s="436"/>
      <c r="U677" s="504"/>
      <c r="V677" s="504"/>
      <c r="W677" s="504"/>
      <c r="X677" s="436"/>
      <c r="Y677" s="436"/>
      <c r="Z677" s="436"/>
      <c r="AA677" s="436"/>
      <c r="AB677" s="436"/>
      <c r="AC677" s="436"/>
      <c r="AD677" s="436"/>
    </row>
    <row r="678" spans="1:30" ht="32.450000000000003" customHeight="1" outlineLevel="1">
      <c r="A678" s="485">
        <v>42</v>
      </c>
      <c r="B678" s="453"/>
      <c r="C678" s="436"/>
      <c r="D678" s="434" t="s">
        <v>592</v>
      </c>
      <c r="E678" s="440"/>
      <c r="F678" s="453"/>
      <c r="G678" s="443"/>
      <c r="H678" s="443"/>
      <c r="I678" s="494">
        <v>38</v>
      </c>
      <c r="J678" s="456" t="s">
        <v>3</v>
      </c>
      <c r="K678" s="442">
        <v>230</v>
      </c>
      <c r="L678" s="444">
        <f t="shared" si="38"/>
        <v>8740</v>
      </c>
      <c r="M678" s="442">
        <f t="shared" si="39"/>
        <v>8740</v>
      </c>
      <c r="N678" s="444">
        <f t="shared" si="40"/>
        <v>0</v>
      </c>
      <c r="O678" s="435" t="s">
        <v>869</v>
      </c>
      <c r="P678" s="465" t="s">
        <v>229</v>
      </c>
      <c r="Q678" s="437"/>
      <c r="R678" s="436"/>
      <c r="S678" s="436"/>
      <c r="T678" s="436"/>
      <c r="U678" s="504"/>
      <c r="V678" s="504"/>
      <c r="W678" s="504"/>
      <c r="X678" s="436"/>
      <c r="Y678" s="436"/>
      <c r="Z678" s="436"/>
      <c r="AA678" s="436"/>
      <c r="AB678" s="436"/>
      <c r="AC678" s="436"/>
      <c r="AD678" s="436"/>
    </row>
    <row r="679" spans="1:30" ht="32.450000000000003" customHeight="1" outlineLevel="1">
      <c r="A679" s="440">
        <v>43</v>
      </c>
      <c r="B679" s="453"/>
      <c r="C679" s="436"/>
      <c r="D679" s="434" t="s">
        <v>593</v>
      </c>
      <c r="E679" s="440"/>
      <c r="F679" s="453"/>
      <c r="G679" s="443"/>
      <c r="H679" s="443"/>
      <c r="I679" s="494">
        <v>7</v>
      </c>
      <c r="J679" s="456" t="s">
        <v>0</v>
      </c>
      <c r="K679" s="442">
        <v>1500</v>
      </c>
      <c r="L679" s="444">
        <f t="shared" si="38"/>
        <v>10500</v>
      </c>
      <c r="M679" s="442">
        <f t="shared" si="39"/>
        <v>10500</v>
      </c>
      <c r="N679" s="444">
        <f t="shared" si="40"/>
        <v>0</v>
      </c>
      <c r="O679" s="435" t="s">
        <v>869</v>
      </c>
      <c r="P679" s="465" t="s">
        <v>229</v>
      </c>
      <c r="Q679" s="437"/>
      <c r="R679" s="436"/>
      <c r="S679" s="436"/>
      <c r="T679" s="436"/>
      <c r="U679" s="504"/>
      <c r="V679" s="504"/>
      <c r="W679" s="504"/>
      <c r="X679" s="436"/>
      <c r="Y679" s="436"/>
      <c r="Z679" s="436"/>
      <c r="AA679" s="436"/>
      <c r="AB679" s="436"/>
      <c r="AC679" s="436"/>
      <c r="AD679" s="436"/>
    </row>
    <row r="680" spans="1:30" ht="32.450000000000003" customHeight="1" outlineLevel="1">
      <c r="A680" s="485">
        <v>44</v>
      </c>
      <c r="B680" s="453"/>
      <c r="C680" s="436"/>
      <c r="D680" s="434" t="s">
        <v>594</v>
      </c>
      <c r="E680" s="440"/>
      <c r="F680" s="453"/>
      <c r="G680" s="443"/>
      <c r="H680" s="443"/>
      <c r="I680" s="494">
        <v>11.58</v>
      </c>
      <c r="J680" s="456" t="s">
        <v>3</v>
      </c>
      <c r="K680" s="442">
        <v>2166</v>
      </c>
      <c r="L680" s="444">
        <f t="shared" si="38"/>
        <v>25082</v>
      </c>
      <c r="M680" s="442">
        <f t="shared" si="39"/>
        <v>25082</v>
      </c>
      <c r="N680" s="444">
        <f t="shared" si="40"/>
        <v>0</v>
      </c>
      <c r="O680" s="435" t="s">
        <v>869</v>
      </c>
      <c r="P680" s="465" t="s">
        <v>229</v>
      </c>
      <c r="Q680" s="437"/>
      <c r="R680" s="436"/>
      <c r="S680" s="436"/>
      <c r="T680" s="436"/>
      <c r="U680" s="504"/>
      <c r="V680" s="504"/>
      <c r="W680" s="504"/>
      <c r="X680" s="436"/>
      <c r="Y680" s="436"/>
      <c r="Z680" s="436"/>
      <c r="AA680" s="436"/>
      <c r="AB680" s="436"/>
      <c r="AC680" s="436"/>
      <c r="AD680" s="436"/>
    </row>
    <row r="681" spans="1:30" ht="32.450000000000003" customHeight="1" outlineLevel="1">
      <c r="A681" s="440">
        <v>45</v>
      </c>
      <c r="B681" s="453"/>
      <c r="C681" s="436"/>
      <c r="D681" s="434" t="s">
        <v>197</v>
      </c>
      <c r="E681" s="440"/>
      <c r="F681" s="453"/>
      <c r="G681" s="443"/>
      <c r="H681" s="443"/>
      <c r="I681" s="494">
        <v>1.32</v>
      </c>
      <c r="J681" s="456" t="s">
        <v>4</v>
      </c>
      <c r="K681" s="442">
        <v>11012</v>
      </c>
      <c r="L681" s="444">
        <f t="shared" si="38"/>
        <v>14536</v>
      </c>
      <c r="M681" s="442">
        <f t="shared" si="39"/>
        <v>14536</v>
      </c>
      <c r="N681" s="444">
        <f t="shared" si="40"/>
        <v>0</v>
      </c>
      <c r="O681" s="435" t="s">
        <v>869</v>
      </c>
      <c r="P681" s="465" t="s">
        <v>229</v>
      </c>
      <c r="Q681" s="437"/>
      <c r="R681" s="436"/>
      <c r="S681" s="436"/>
      <c r="T681" s="436"/>
      <c r="U681" s="504"/>
      <c r="V681" s="504"/>
      <c r="W681" s="504"/>
      <c r="X681" s="436"/>
      <c r="Y681" s="436"/>
      <c r="Z681" s="436"/>
      <c r="AA681" s="436"/>
      <c r="AB681" s="436"/>
      <c r="AC681" s="436"/>
      <c r="AD681" s="436"/>
    </row>
    <row r="682" spans="1:30" ht="32.450000000000003" customHeight="1" outlineLevel="1">
      <c r="A682" s="485">
        <v>46</v>
      </c>
      <c r="B682" s="453"/>
      <c r="C682" s="436"/>
      <c r="D682" s="434" t="s">
        <v>918</v>
      </c>
      <c r="E682" s="440"/>
      <c r="F682" s="453"/>
      <c r="G682" s="443"/>
      <c r="H682" s="443"/>
      <c r="I682" s="494">
        <v>1</v>
      </c>
      <c r="J682" s="456" t="s">
        <v>0</v>
      </c>
      <c r="K682" s="442">
        <v>50400</v>
      </c>
      <c r="L682" s="444">
        <f t="shared" si="38"/>
        <v>50400</v>
      </c>
      <c r="M682" s="442">
        <f t="shared" si="39"/>
        <v>50400</v>
      </c>
      <c r="N682" s="444">
        <f t="shared" si="40"/>
        <v>0</v>
      </c>
      <c r="O682" s="435" t="s">
        <v>869</v>
      </c>
      <c r="P682" s="465" t="s">
        <v>229</v>
      </c>
      <c r="Q682" s="437"/>
      <c r="R682" s="436"/>
      <c r="S682" s="436"/>
      <c r="T682" s="436"/>
      <c r="U682" s="504"/>
      <c r="V682" s="504"/>
      <c r="W682" s="504"/>
      <c r="X682" s="436"/>
      <c r="Y682" s="436"/>
      <c r="Z682" s="436"/>
      <c r="AA682" s="436"/>
      <c r="AB682" s="436"/>
      <c r="AC682" s="436"/>
      <c r="AD682" s="436"/>
    </row>
    <row r="683" spans="1:30" ht="32.450000000000003" customHeight="1" outlineLevel="1">
      <c r="A683" s="440">
        <v>47</v>
      </c>
      <c r="B683" s="453"/>
      <c r="C683" s="436"/>
      <c r="D683" s="434" t="s">
        <v>198</v>
      </c>
      <c r="E683" s="440"/>
      <c r="F683" s="453"/>
      <c r="G683" s="443"/>
      <c r="H683" s="443"/>
      <c r="I683" s="494">
        <v>10.97</v>
      </c>
      <c r="J683" s="456" t="s">
        <v>3</v>
      </c>
      <c r="K683" s="442">
        <v>2170</v>
      </c>
      <c r="L683" s="444">
        <f t="shared" si="38"/>
        <v>23805</v>
      </c>
      <c r="M683" s="442">
        <f t="shared" si="39"/>
        <v>23805</v>
      </c>
      <c r="N683" s="444">
        <f t="shared" si="40"/>
        <v>0</v>
      </c>
      <c r="O683" s="435" t="s">
        <v>869</v>
      </c>
      <c r="P683" s="465" t="s">
        <v>229</v>
      </c>
      <c r="Q683" s="437"/>
      <c r="R683" s="436"/>
      <c r="S683" s="436"/>
      <c r="T683" s="436"/>
      <c r="U683" s="504"/>
      <c r="V683" s="504"/>
      <c r="W683" s="504"/>
      <c r="X683" s="436"/>
      <c r="Y683" s="436"/>
      <c r="Z683" s="436"/>
      <c r="AA683" s="436"/>
      <c r="AB683" s="436"/>
      <c r="AC683" s="436"/>
      <c r="AD683" s="436"/>
    </row>
    <row r="684" spans="1:30" ht="32.450000000000003" customHeight="1" outlineLevel="1">
      <c r="A684" s="485">
        <v>48</v>
      </c>
      <c r="B684" s="453"/>
      <c r="C684" s="436"/>
      <c r="D684" s="434" t="s">
        <v>919</v>
      </c>
      <c r="E684" s="440"/>
      <c r="F684" s="453"/>
      <c r="G684" s="443"/>
      <c r="H684" s="443"/>
      <c r="I684" s="494">
        <v>2</v>
      </c>
      <c r="J684" s="456" t="s">
        <v>0</v>
      </c>
      <c r="K684" s="442">
        <v>5175</v>
      </c>
      <c r="L684" s="444">
        <f t="shared" si="38"/>
        <v>10350</v>
      </c>
      <c r="M684" s="442">
        <f t="shared" si="39"/>
        <v>10350</v>
      </c>
      <c r="N684" s="444">
        <f t="shared" si="40"/>
        <v>0</v>
      </c>
      <c r="O684" s="435" t="s">
        <v>869</v>
      </c>
      <c r="P684" s="465" t="s">
        <v>229</v>
      </c>
      <c r="Q684" s="437"/>
      <c r="R684" s="436"/>
      <c r="S684" s="436"/>
      <c r="T684" s="436"/>
      <c r="U684" s="504"/>
      <c r="V684" s="504"/>
      <c r="W684" s="504"/>
      <c r="X684" s="436"/>
      <c r="Y684" s="436"/>
      <c r="Z684" s="436"/>
      <c r="AA684" s="436"/>
      <c r="AB684" s="436"/>
      <c r="AC684" s="436"/>
      <c r="AD684" s="436"/>
    </row>
    <row r="685" spans="1:30" ht="32.450000000000003" customHeight="1" outlineLevel="1">
      <c r="A685" s="440">
        <v>49</v>
      </c>
      <c r="B685" s="453"/>
      <c r="C685" s="436"/>
      <c r="D685" s="434" t="s">
        <v>920</v>
      </c>
      <c r="E685" s="440"/>
      <c r="F685" s="453"/>
      <c r="G685" s="443"/>
      <c r="H685" s="443"/>
      <c r="I685" s="494">
        <v>1</v>
      </c>
      <c r="J685" s="456" t="s">
        <v>0</v>
      </c>
      <c r="K685" s="442">
        <v>11475</v>
      </c>
      <c r="L685" s="444">
        <f t="shared" si="38"/>
        <v>11475</v>
      </c>
      <c r="M685" s="442">
        <f t="shared" si="39"/>
        <v>11475</v>
      </c>
      <c r="N685" s="444">
        <f t="shared" si="40"/>
        <v>0</v>
      </c>
      <c r="O685" s="435" t="s">
        <v>869</v>
      </c>
      <c r="P685" s="465" t="s">
        <v>229</v>
      </c>
      <c r="Q685" s="437"/>
      <c r="R685" s="436"/>
      <c r="S685" s="436"/>
      <c r="T685" s="436"/>
      <c r="U685" s="504"/>
      <c r="V685" s="504"/>
      <c r="W685" s="504"/>
      <c r="X685" s="436"/>
      <c r="Y685" s="436"/>
      <c r="Z685" s="436"/>
      <c r="AA685" s="436"/>
      <c r="AB685" s="436"/>
      <c r="AC685" s="436"/>
      <c r="AD685" s="436"/>
    </row>
    <row r="686" spans="1:30" ht="32.450000000000003" customHeight="1" outlineLevel="1">
      <c r="A686" s="485">
        <v>50</v>
      </c>
      <c r="B686" s="453"/>
      <c r="C686" s="436"/>
      <c r="D686" s="434" t="s">
        <v>921</v>
      </c>
      <c r="E686" s="440"/>
      <c r="F686" s="453"/>
      <c r="G686" s="443"/>
      <c r="H686" s="443"/>
      <c r="I686" s="494">
        <v>1</v>
      </c>
      <c r="J686" s="456" t="s">
        <v>0</v>
      </c>
      <c r="K686" s="442">
        <v>44250</v>
      </c>
      <c r="L686" s="444">
        <f t="shared" si="38"/>
        <v>44250</v>
      </c>
      <c r="M686" s="442">
        <f t="shared" si="39"/>
        <v>44250</v>
      </c>
      <c r="N686" s="444">
        <f t="shared" si="40"/>
        <v>0</v>
      </c>
      <c r="O686" s="435" t="s">
        <v>869</v>
      </c>
      <c r="P686" s="465" t="s">
        <v>229</v>
      </c>
      <c r="Q686" s="437"/>
      <c r="R686" s="436"/>
      <c r="S686" s="436">
        <f>6240000/1.18</f>
        <v>5288135.5932203392</v>
      </c>
      <c r="T686" s="436"/>
      <c r="U686" s="504"/>
      <c r="V686" s="504"/>
      <c r="W686" s="504"/>
      <c r="X686" s="436"/>
      <c r="Y686" s="436"/>
      <c r="Z686" s="436"/>
      <c r="AA686" s="436"/>
      <c r="AB686" s="436"/>
      <c r="AC686" s="436"/>
      <c r="AD686" s="436"/>
    </row>
    <row r="687" spans="1:30" ht="32.450000000000003" customHeight="1" outlineLevel="1">
      <c r="A687" s="440">
        <v>51</v>
      </c>
      <c r="B687" s="453"/>
      <c r="C687" s="436"/>
      <c r="D687" s="434" t="s">
        <v>847</v>
      </c>
      <c r="E687" s="440"/>
      <c r="F687" s="440"/>
      <c r="G687" s="443"/>
      <c r="H687" s="443"/>
      <c r="I687" s="494">
        <v>8</v>
      </c>
      <c r="J687" s="456" t="s">
        <v>0</v>
      </c>
      <c r="K687" s="442">
        <v>2819</v>
      </c>
      <c r="L687" s="444">
        <f t="shared" si="38"/>
        <v>22552</v>
      </c>
      <c r="M687" s="442">
        <f t="shared" si="39"/>
        <v>22552</v>
      </c>
      <c r="N687" s="444">
        <f t="shared" si="40"/>
        <v>0</v>
      </c>
      <c r="O687" s="435" t="s">
        <v>869</v>
      </c>
      <c r="P687" s="465" t="s">
        <v>229</v>
      </c>
      <c r="Q687" s="437"/>
      <c r="R687" s="436"/>
      <c r="S687" s="436"/>
      <c r="T687" s="436"/>
      <c r="U687" s="504"/>
      <c r="V687" s="504"/>
      <c r="W687" s="504"/>
      <c r="X687" s="436"/>
      <c r="Y687" s="436"/>
      <c r="Z687" s="436"/>
      <c r="AA687" s="436"/>
      <c r="AB687" s="436"/>
      <c r="AC687" s="436"/>
      <c r="AD687" s="436"/>
    </row>
    <row r="688" spans="1:30" ht="32.450000000000003" customHeight="1" outlineLevel="1">
      <c r="A688" s="485">
        <v>52</v>
      </c>
      <c r="B688" s="453"/>
      <c r="C688" s="436"/>
      <c r="D688" s="507" t="str">
        <f>'C-DATAS'!C161</f>
        <v>Supplying and fixing of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(for Window Grills)</v>
      </c>
      <c r="E688" s="440"/>
      <c r="F688" s="440"/>
      <c r="G688" s="443"/>
      <c r="H688" s="443"/>
      <c r="I688" s="535">
        <f>(3.24*2)+(1.77*1.55)+(1.8*0.9)</f>
        <v>10.843500000000002</v>
      </c>
      <c r="J688" s="456" t="s">
        <v>4</v>
      </c>
      <c r="K688" s="442">
        <f>'C-DATAS'!I182</f>
        <v>1569</v>
      </c>
      <c r="L688" s="444">
        <f>ROUND(I688*K688,0)</f>
        <v>17013</v>
      </c>
      <c r="M688" s="442">
        <f t="shared" si="39"/>
        <v>17013</v>
      </c>
      <c r="N688" s="444">
        <f t="shared" si="40"/>
        <v>0</v>
      </c>
      <c r="O688" s="435" t="s">
        <v>869</v>
      </c>
      <c r="P688" s="465" t="s">
        <v>229</v>
      </c>
      <c r="Q688" s="437"/>
      <c r="R688" s="436"/>
      <c r="S688" s="436"/>
      <c r="T688" s="436"/>
      <c r="U688" s="504"/>
      <c r="V688" s="504"/>
      <c r="W688" s="504"/>
      <c r="X688" s="436"/>
      <c r="Y688" s="436"/>
      <c r="Z688" s="436"/>
      <c r="AA688" s="436"/>
      <c r="AB688" s="436"/>
      <c r="AC688" s="436"/>
      <c r="AD688" s="436"/>
    </row>
    <row r="689" spans="1:30" ht="32.450000000000003" customHeight="1" outlineLevel="1">
      <c r="A689" s="485">
        <v>53</v>
      </c>
      <c r="B689" s="453"/>
      <c r="C689" s="436"/>
      <c r="D689" s="507" t="s">
        <v>612</v>
      </c>
      <c r="E689" s="440"/>
      <c r="F689" s="440"/>
      <c r="G689" s="443"/>
      <c r="H689" s="443"/>
      <c r="I689" s="535">
        <v>1</v>
      </c>
      <c r="J689" s="456" t="s">
        <v>611</v>
      </c>
      <c r="K689" s="442">
        <v>300000</v>
      </c>
      <c r="L689" s="444">
        <f>ROUND(I689*K689,0)</f>
        <v>300000</v>
      </c>
      <c r="M689" s="442">
        <f t="shared" si="39"/>
        <v>300000</v>
      </c>
      <c r="N689" s="444">
        <f t="shared" si="40"/>
        <v>0</v>
      </c>
      <c r="O689" s="435" t="s">
        <v>690</v>
      </c>
      <c r="P689" s="465" t="s">
        <v>229</v>
      </c>
      <c r="T689" s="467"/>
      <c r="U689" s="504"/>
      <c r="V689" s="504"/>
      <c r="W689" s="504"/>
    </row>
    <row r="690" spans="1:30" ht="32.450000000000003" customHeight="1" outlineLevel="1">
      <c r="A690" s="485">
        <v>54</v>
      </c>
      <c r="B690" s="453"/>
      <c r="C690" s="436"/>
      <c r="D690" s="507" t="str">
        <f>'C-DATAS'!C184</f>
        <v>Supply of Sun Control film to the glazed windows (For Windows &amp; Door view Windows)</v>
      </c>
      <c r="E690" s="440"/>
      <c r="F690" s="440"/>
      <c r="G690" s="443"/>
      <c r="H690" s="443"/>
      <c r="I690" s="535">
        <v>14.55</v>
      </c>
      <c r="J690" s="456" t="s">
        <v>4</v>
      </c>
      <c r="K690" s="442">
        <f>'C-DATAS'!I188</f>
        <v>381</v>
      </c>
      <c r="L690" s="444">
        <f>ROUND(I690*K690,0)</f>
        <v>5544</v>
      </c>
      <c r="M690" s="442">
        <f t="shared" si="39"/>
        <v>5544</v>
      </c>
      <c r="N690" s="444">
        <f t="shared" si="40"/>
        <v>0</v>
      </c>
      <c r="O690" s="435" t="s">
        <v>869</v>
      </c>
      <c r="P690" s="495" t="s">
        <v>737</v>
      </c>
      <c r="T690" s="467"/>
      <c r="U690" s="504"/>
      <c r="V690" s="504"/>
      <c r="W690" s="504"/>
    </row>
    <row r="691" spans="1:30" ht="32.450000000000003" customHeight="1" outlineLevel="1">
      <c r="A691" s="485"/>
      <c r="B691" s="453"/>
      <c r="C691" s="436"/>
      <c r="D691" s="507"/>
      <c r="E691" s="440"/>
      <c r="F691" s="440"/>
      <c r="G691" s="443"/>
      <c r="H691" s="443"/>
      <c r="I691" s="535"/>
      <c r="J691" s="456"/>
      <c r="K691" s="442"/>
      <c r="L691" s="444"/>
      <c r="M691" s="442"/>
      <c r="N691" s="444"/>
      <c r="O691" s="435"/>
      <c r="T691" s="467"/>
      <c r="U691" s="504"/>
      <c r="V691" s="504"/>
      <c r="W691" s="504"/>
    </row>
    <row r="692" spans="1:30" ht="32.450000000000003" customHeight="1">
      <c r="A692" s="485"/>
      <c r="B692" s="453"/>
      <c r="C692" s="436"/>
      <c r="D692" s="434"/>
      <c r="E692" s="485"/>
      <c r="F692" s="487"/>
      <c r="G692" s="454"/>
      <c r="H692" s="454"/>
      <c r="I692" s="455"/>
      <c r="J692" s="485"/>
      <c r="K692" s="451" t="s">
        <v>216</v>
      </c>
      <c r="L692" s="452">
        <f>SUM(L644:L690)</f>
        <v>1912429</v>
      </c>
      <c r="M692" s="452">
        <f>SUM(M644:M690)</f>
        <v>1912429</v>
      </c>
      <c r="N692" s="452">
        <f>SUM(N644:N688)</f>
        <v>0</v>
      </c>
      <c r="O692" s="435"/>
      <c r="T692" s="467"/>
      <c r="U692" s="504"/>
      <c r="V692" s="504"/>
      <c r="W692" s="504"/>
    </row>
    <row r="693" spans="1:30" ht="32.450000000000003" customHeight="1">
      <c r="A693" s="485"/>
      <c r="B693" s="453"/>
      <c r="C693" s="436"/>
      <c r="D693" s="482" t="s">
        <v>207</v>
      </c>
      <c r="E693" s="485"/>
      <c r="F693" s="487"/>
      <c r="G693" s="441"/>
      <c r="H693" s="521"/>
      <c r="I693" s="494"/>
      <c r="J693" s="485"/>
      <c r="K693" s="524"/>
      <c r="L693" s="524"/>
      <c r="M693" s="525"/>
      <c r="N693" s="524"/>
      <c r="O693" s="435"/>
      <c r="P693" s="465"/>
      <c r="Q693" s="437"/>
      <c r="R693" s="436"/>
      <c r="S693" s="436"/>
      <c r="T693" s="436"/>
      <c r="U693" s="499"/>
      <c r="V693" s="492"/>
      <c r="W693" s="493"/>
      <c r="X693" s="453"/>
      <c r="Y693" s="436"/>
      <c r="Z693" s="436"/>
      <c r="AA693" s="436"/>
      <c r="AB693" s="436"/>
      <c r="AC693" s="436"/>
      <c r="AD693" s="436"/>
    </row>
    <row r="694" spans="1:30" ht="32.450000000000003" customHeight="1" outlineLevel="1">
      <c r="A694" s="485">
        <v>55</v>
      </c>
      <c r="B694" s="453"/>
      <c r="C694" s="436"/>
      <c r="D694" s="534" t="str">
        <f>'C-DATAS'!C190</f>
        <v>Supplying and fixing of 3" (75mm) Nahany trap with jali - UPVC/SWR pipe fittings  as per site requirements with standard practice  for all floors including cost and conveyance of all materials to site, labour charges , overheads &amp; contractors profit etc., complete for finished item of work.</v>
      </c>
      <c r="E694" s="440">
        <v>0</v>
      </c>
      <c r="F694" s="440"/>
      <c r="G694" s="443"/>
      <c r="H694" s="443"/>
      <c r="I694" s="494">
        <v>5</v>
      </c>
      <c r="J694" s="485" t="s">
        <v>0</v>
      </c>
      <c r="K694" s="444">
        <f>'C-DATAS'!I194</f>
        <v>133</v>
      </c>
      <c r="L694" s="444">
        <f t="shared" ref="L694" si="41">ROUND(I694*K694,0)</f>
        <v>665</v>
      </c>
      <c r="M694" s="442">
        <f t="shared" ref="M694:M695" si="42">IF(L694&gt;H694,L694-H694,0)</f>
        <v>665</v>
      </c>
      <c r="N694" s="444">
        <f t="shared" ref="N694:N695" si="43">IF(H694&gt;L694,H694-L694,0)</f>
        <v>0</v>
      </c>
      <c r="O694" s="435" t="s">
        <v>689</v>
      </c>
      <c r="P694" s="465" t="s">
        <v>230</v>
      </c>
      <c r="Q694" s="437"/>
      <c r="R694" s="436"/>
      <c r="S694" s="436"/>
      <c r="T694" s="436"/>
      <c r="U694" s="504"/>
      <c r="V694" s="504"/>
      <c r="W694" s="504"/>
      <c r="X694" s="453"/>
      <c r="Y694" s="436"/>
      <c r="Z694" s="436"/>
      <c r="AA694" s="436"/>
      <c r="AB694" s="436"/>
      <c r="AC694" s="436"/>
      <c r="AD694" s="436"/>
    </row>
    <row r="695" spans="1:30" ht="32.450000000000003" customHeight="1" outlineLevel="1">
      <c r="A695" s="485">
        <v>56</v>
      </c>
      <c r="B695" s="453"/>
      <c r="C695" s="436"/>
      <c r="D695" s="534" t="str">
        <f>'C-DATAS'!C196</f>
        <v>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v>
      </c>
      <c r="E695" s="440"/>
      <c r="F695" s="440"/>
      <c r="G695" s="443"/>
      <c r="H695" s="443"/>
      <c r="I695" s="494">
        <v>35.1</v>
      </c>
      <c r="J695" s="456" t="s">
        <v>3</v>
      </c>
      <c r="K695" s="442">
        <f>'C-DATAS'!I200</f>
        <v>599</v>
      </c>
      <c r="L695" s="444">
        <f>ROUND(I695*K695,0)</f>
        <v>21025</v>
      </c>
      <c r="M695" s="442">
        <f t="shared" si="42"/>
        <v>21025</v>
      </c>
      <c r="N695" s="444">
        <f t="shared" si="43"/>
        <v>0</v>
      </c>
      <c r="O695" s="435" t="s">
        <v>810</v>
      </c>
      <c r="P695" s="465" t="s">
        <v>230</v>
      </c>
      <c r="Q695" s="437"/>
      <c r="R695" s="436"/>
      <c r="S695" s="436"/>
      <c r="T695" s="436"/>
      <c r="U695" s="504"/>
      <c r="V695" s="504"/>
      <c r="W695" s="504"/>
      <c r="X695" s="453"/>
      <c r="Y695" s="436"/>
      <c r="Z695" s="436"/>
      <c r="AA695" s="436"/>
      <c r="AB695" s="436"/>
      <c r="AC695" s="436"/>
      <c r="AD695" s="436"/>
    </row>
    <row r="696" spans="1:30" ht="32.450000000000003" customHeight="1" collapsed="1">
      <c r="A696" s="485"/>
      <c r="B696" s="453"/>
      <c r="C696" s="436"/>
      <c r="D696" s="434"/>
      <c r="E696" s="485"/>
      <c r="F696" s="487"/>
      <c r="G696" s="454"/>
      <c r="H696" s="454"/>
      <c r="I696" s="455"/>
      <c r="J696" s="485"/>
      <c r="K696" s="451" t="s">
        <v>216</v>
      </c>
      <c r="L696" s="452">
        <f>SUM(L694:L695)</f>
        <v>21690</v>
      </c>
      <c r="M696" s="452">
        <f>SUM(M694:M695)</f>
        <v>21690</v>
      </c>
      <c r="N696" s="452">
        <f>SUM(N694:N695)</f>
        <v>0</v>
      </c>
      <c r="O696" s="435"/>
      <c r="T696" s="467"/>
      <c r="U696" s="504"/>
      <c r="V696" s="504"/>
      <c r="W696" s="504"/>
    </row>
    <row r="697" spans="1:30" ht="32.450000000000003" customHeight="1">
      <c r="A697" s="485"/>
      <c r="B697" s="453"/>
      <c r="C697" s="436"/>
      <c r="D697" s="482" t="s">
        <v>211</v>
      </c>
      <c r="E697" s="485"/>
      <c r="F697" s="487"/>
      <c r="G697" s="441"/>
      <c r="H697" s="521"/>
      <c r="I697" s="489"/>
      <c r="J697" s="485"/>
      <c r="K697" s="524"/>
      <c r="L697" s="524"/>
      <c r="M697" s="525"/>
      <c r="N697" s="524"/>
      <c r="O697" s="435"/>
    </row>
    <row r="698" spans="1:30" s="536" customFormat="1" ht="32.450000000000003" customHeight="1">
      <c r="A698" s="487">
        <v>57</v>
      </c>
      <c r="B698" s="453"/>
      <c r="C698" s="445"/>
      <c r="D698" s="434" t="str">
        <f>'ELE-Datas'!D3</f>
        <v>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including all accessories and labour charges etc., complete.</v>
      </c>
      <c r="E698" s="487"/>
      <c r="F698" s="445"/>
      <c r="G698" s="487"/>
      <c r="H698" s="487"/>
      <c r="I698" s="447">
        <v>12</v>
      </c>
      <c r="J698" s="448" t="s">
        <v>0</v>
      </c>
      <c r="K698" s="449">
        <f>'ELE-Datas'!J16</f>
        <v>17241</v>
      </c>
      <c r="L698" s="450">
        <f t="shared" ref="L698:L718" si="44">SUM(I698*K698)</f>
        <v>206892</v>
      </c>
      <c r="M698" s="442">
        <f t="shared" ref="M698" si="45">IF(L698&gt;H698,L698-H698,0)</f>
        <v>206892</v>
      </c>
      <c r="N698" s="444">
        <f t="shared" ref="N698" si="46">IF(H698&gt;L698,H698-L698,0)</f>
        <v>0</v>
      </c>
      <c r="O698" s="78" t="s">
        <v>882</v>
      </c>
      <c r="P698" s="536" t="s">
        <v>228</v>
      </c>
    </row>
    <row r="699" spans="1:30" s="536" customFormat="1" ht="32.450000000000003" customHeight="1">
      <c r="A699" s="487"/>
      <c r="B699" s="453"/>
      <c r="C699" s="445"/>
      <c r="D699" s="479" t="s">
        <v>648</v>
      </c>
      <c r="E699" s="487"/>
      <c r="F699" s="445"/>
      <c r="G699" s="487"/>
      <c r="H699" s="487"/>
      <c r="I699" s="447"/>
      <c r="J699" s="448"/>
      <c r="K699" s="449"/>
      <c r="L699" s="450"/>
      <c r="M699" s="442"/>
      <c r="N699" s="444"/>
      <c r="O699" s="435"/>
      <c r="P699" s="536" t="s">
        <v>228</v>
      </c>
    </row>
    <row r="700" spans="1:30" s="536" customFormat="1" ht="32.450000000000003" customHeight="1">
      <c r="A700" s="487"/>
      <c r="B700" s="453"/>
      <c r="C700" s="445"/>
      <c r="D700" s="434"/>
      <c r="E700" s="487"/>
      <c r="F700" s="445"/>
      <c r="G700" s="487"/>
      <c r="H700" s="487"/>
      <c r="I700" s="447"/>
      <c r="J700" s="448"/>
      <c r="K700" s="449"/>
      <c r="L700" s="450"/>
      <c r="M700" s="442"/>
      <c r="N700" s="444"/>
      <c r="O700" s="435"/>
      <c r="P700" s="536" t="s">
        <v>228</v>
      </c>
    </row>
    <row r="701" spans="1:30" s="536" customFormat="1" ht="32.450000000000003" customHeight="1">
      <c r="A701" s="487">
        <v>58</v>
      </c>
      <c r="B701" s="453"/>
      <c r="C701" s="445"/>
      <c r="D701" s="434" t="str">
        <f>'ELE-Datas'!D18</f>
        <v>Supply and Transportation of 48" ( 1200 mm) High Speed Fan Sweep Celing Fan with all accessories etc., complete. Make Havells S S 390</v>
      </c>
      <c r="E701" s="487"/>
      <c r="F701" s="445"/>
      <c r="G701" s="487"/>
      <c r="H701" s="487"/>
      <c r="I701" s="447">
        <v>14</v>
      </c>
      <c r="J701" s="448" t="s">
        <v>0</v>
      </c>
      <c r="K701" s="449">
        <f>'ELE-Datas'!J22</f>
        <v>4317</v>
      </c>
      <c r="L701" s="450">
        <f t="shared" si="44"/>
        <v>60438</v>
      </c>
      <c r="M701" s="442">
        <f t="shared" ref="M701:M728" si="47">IF(L701&gt;H701,L701-H701,0)</f>
        <v>60438</v>
      </c>
      <c r="N701" s="444">
        <f t="shared" ref="N701:N728" si="48">IF(H701&gt;L701,H701-L701,0)</f>
        <v>0</v>
      </c>
      <c r="O701" s="78" t="s">
        <v>826</v>
      </c>
      <c r="P701" s="536" t="s">
        <v>228</v>
      </c>
    </row>
    <row r="702" spans="1:30" s="536" customFormat="1" ht="32.450000000000003" customHeight="1">
      <c r="A702" s="487"/>
      <c r="B702" s="453"/>
      <c r="C702" s="445"/>
      <c r="D702" s="479" t="s">
        <v>648</v>
      </c>
      <c r="E702" s="487"/>
      <c r="F702" s="445"/>
      <c r="G702" s="487"/>
      <c r="H702" s="487"/>
      <c r="I702" s="447"/>
      <c r="J702" s="448"/>
      <c r="K702" s="449"/>
      <c r="L702" s="450"/>
      <c r="M702" s="442"/>
      <c r="N702" s="444"/>
      <c r="O702" s="435"/>
      <c r="P702" s="536" t="s">
        <v>228</v>
      </c>
    </row>
    <row r="703" spans="1:30" s="536" customFormat="1" ht="32.450000000000003" customHeight="1">
      <c r="A703" s="487"/>
      <c r="B703" s="453"/>
      <c r="C703" s="445"/>
      <c r="D703" s="434"/>
      <c r="E703" s="487"/>
      <c r="F703" s="445"/>
      <c r="G703" s="487"/>
      <c r="H703" s="487"/>
      <c r="I703" s="447"/>
      <c r="J703" s="448"/>
      <c r="K703" s="449"/>
      <c r="L703" s="450"/>
      <c r="M703" s="442"/>
      <c r="N703" s="444"/>
      <c r="O703" s="435"/>
      <c r="P703" s="536" t="s">
        <v>228</v>
      </c>
    </row>
    <row r="704" spans="1:30" s="536" customFormat="1" ht="32.450000000000003" customHeight="1">
      <c r="A704" s="487">
        <v>59</v>
      </c>
      <c r="B704" s="453"/>
      <c r="C704" s="445"/>
      <c r="D704" s="434" t="str">
        <f>'ELE-Datas'!D24</f>
        <v>Labour charges for fixing of ceiling fan and regulator including transportation and giving connections with twin core wire etc., complete. 
Makes  :  Finolex  /  RR  Kabel  /  Havells  /  Polycab  /  GM  / Million  /  V-Guard  /  Gold  Medal  /  HPL  / RPG.</v>
      </c>
      <c r="E704" s="487"/>
      <c r="F704" s="445"/>
      <c r="G704" s="487"/>
      <c r="H704" s="487"/>
      <c r="I704" s="447">
        <v>14</v>
      </c>
      <c r="J704" s="448" t="s">
        <v>0</v>
      </c>
      <c r="K704" s="449">
        <f>'ELE-Datas'!J35</f>
        <v>185</v>
      </c>
      <c r="L704" s="450">
        <f t="shared" si="44"/>
        <v>2590</v>
      </c>
      <c r="M704" s="442">
        <f t="shared" si="47"/>
        <v>2590</v>
      </c>
      <c r="N704" s="444">
        <f t="shared" si="48"/>
        <v>0</v>
      </c>
      <c r="O704" s="78" t="s">
        <v>813</v>
      </c>
      <c r="P704" s="536" t="s">
        <v>228</v>
      </c>
    </row>
    <row r="705" spans="1:16" s="536" customFormat="1" ht="32.450000000000003" customHeight="1">
      <c r="A705" s="487"/>
      <c r="B705" s="453"/>
      <c r="C705" s="445"/>
      <c r="D705" s="479" t="s">
        <v>649</v>
      </c>
      <c r="E705" s="487"/>
      <c r="F705" s="445"/>
      <c r="G705" s="487"/>
      <c r="H705" s="487"/>
      <c r="I705" s="447"/>
      <c r="J705" s="448"/>
      <c r="K705" s="449"/>
      <c r="L705" s="450"/>
      <c r="M705" s="442"/>
      <c r="N705" s="444"/>
      <c r="O705" s="435"/>
      <c r="P705" s="536" t="s">
        <v>228</v>
      </c>
    </row>
    <row r="706" spans="1:16" s="536" customFormat="1" ht="32.450000000000003" customHeight="1">
      <c r="A706" s="487"/>
      <c r="B706" s="453"/>
      <c r="C706" s="445"/>
      <c r="D706" s="479"/>
      <c r="E706" s="487"/>
      <c r="F706" s="445"/>
      <c r="G706" s="487"/>
      <c r="H706" s="487"/>
      <c r="I706" s="447"/>
      <c r="J706" s="448"/>
      <c r="K706" s="449"/>
      <c r="L706" s="450"/>
      <c r="M706" s="442"/>
      <c r="N706" s="444"/>
      <c r="O706" s="435"/>
    </row>
    <row r="707" spans="1:16" s="536" customFormat="1" ht="32.450000000000003" customHeight="1">
      <c r="A707" s="487">
        <v>60</v>
      </c>
      <c r="B707" s="453"/>
      <c r="C707" s="445"/>
      <c r="D707" s="434" t="str">
        <f>'ELE-Datas'!D84</f>
        <v>Supply and erecting 19/20mm steel tube down rod of one meter length with bolts &amp; nuts duly painted with matching colour of  fan complete</v>
      </c>
      <c r="E707" s="446"/>
      <c r="F707" s="445"/>
      <c r="G707" s="446"/>
      <c r="H707" s="446"/>
      <c r="I707" s="447">
        <v>14</v>
      </c>
      <c r="J707" s="448" t="s">
        <v>0</v>
      </c>
      <c r="K707" s="449">
        <f>'ELE-Datas'!J95</f>
        <v>162</v>
      </c>
      <c r="L707" s="450">
        <f>SUM(I707*K707)</f>
        <v>2268</v>
      </c>
      <c r="M707" s="442">
        <f>IF(L707&gt;H707,L707-H707,0)</f>
        <v>2268</v>
      </c>
      <c r="N707" s="444">
        <f>IF(H707&gt;L707,H707-L707,0)</f>
        <v>0</v>
      </c>
      <c r="O707" s="435" t="s">
        <v>691</v>
      </c>
      <c r="P707" s="536" t="s">
        <v>228</v>
      </c>
    </row>
    <row r="708" spans="1:16" s="536" customFormat="1" ht="32.450000000000003" customHeight="1">
      <c r="A708" s="487"/>
      <c r="B708" s="453"/>
      <c r="C708" s="445"/>
      <c r="D708" s="479" t="s">
        <v>650</v>
      </c>
      <c r="E708" s="446"/>
      <c r="F708" s="445"/>
      <c r="G708" s="446"/>
      <c r="H708" s="446"/>
      <c r="I708" s="447"/>
      <c r="J708" s="448"/>
      <c r="K708" s="449"/>
      <c r="L708" s="450"/>
      <c r="M708" s="442"/>
      <c r="N708" s="444"/>
      <c r="O708" s="435"/>
      <c r="P708" s="536" t="s">
        <v>228</v>
      </c>
    </row>
    <row r="709" spans="1:16" s="536" customFormat="1" ht="32.450000000000003" customHeight="1">
      <c r="A709" s="487"/>
      <c r="B709" s="453"/>
      <c r="C709" s="445"/>
      <c r="D709" s="434"/>
      <c r="E709" s="487"/>
      <c r="F709" s="445"/>
      <c r="G709" s="487"/>
      <c r="H709" s="487"/>
      <c r="I709" s="447"/>
      <c r="J709" s="448"/>
      <c r="K709" s="449"/>
      <c r="L709" s="450"/>
      <c r="M709" s="442"/>
      <c r="N709" s="444"/>
      <c r="O709" s="435"/>
      <c r="P709" s="536" t="s">
        <v>228</v>
      </c>
    </row>
    <row r="710" spans="1:16" s="536" customFormat="1" ht="32.450000000000003" customHeight="1">
      <c r="A710" s="487">
        <v>61</v>
      </c>
      <c r="B710" s="453"/>
      <c r="C710" s="445"/>
      <c r="D710" s="434" t="str">
        <f>'ELE-Datas'!D43</f>
        <v>Supply &amp; fixing of  2nos6A, 2 in one socket - 2 Nos with 6A switch control - 2 Nos modular type with and GI switch box with front cover plate including all labour charges etc., complete. Makes of switches: -Hooney well Benz Plus</v>
      </c>
      <c r="E710" s="446"/>
      <c r="F710" s="445"/>
      <c r="G710" s="446"/>
      <c r="H710" s="446"/>
      <c r="I710" s="447">
        <v>30</v>
      </c>
      <c r="J710" s="448" t="s">
        <v>0</v>
      </c>
      <c r="K710" s="449">
        <f>'ELE-Datas'!J57</f>
        <v>1178</v>
      </c>
      <c r="L710" s="450">
        <f t="shared" si="44"/>
        <v>35340</v>
      </c>
      <c r="M710" s="442">
        <f t="shared" si="47"/>
        <v>35340</v>
      </c>
      <c r="N710" s="444">
        <f t="shared" si="48"/>
        <v>0</v>
      </c>
      <c r="O710" s="435" t="s">
        <v>827</v>
      </c>
      <c r="P710" s="536" t="s">
        <v>228</v>
      </c>
    </row>
    <row r="711" spans="1:16" s="536" customFormat="1" ht="32.450000000000003" customHeight="1">
      <c r="A711" s="487"/>
      <c r="B711" s="453"/>
      <c r="C711" s="445"/>
      <c r="D711" s="479" t="s">
        <v>650</v>
      </c>
      <c r="E711" s="446"/>
      <c r="F711" s="445"/>
      <c r="G711" s="446"/>
      <c r="H711" s="446"/>
      <c r="I711" s="447"/>
      <c r="J711" s="448"/>
      <c r="K711" s="449"/>
      <c r="L711" s="450"/>
      <c r="M711" s="442"/>
      <c r="N711" s="444"/>
      <c r="O711" s="435"/>
      <c r="P711" s="536" t="s">
        <v>228</v>
      </c>
    </row>
    <row r="712" spans="1:16" s="536" customFormat="1" ht="32.450000000000003" customHeight="1">
      <c r="A712" s="487"/>
      <c r="B712" s="453"/>
      <c r="C712" s="445"/>
      <c r="D712" s="434"/>
      <c r="E712" s="446"/>
      <c r="F712" s="445"/>
      <c r="G712" s="446"/>
      <c r="H712" s="446"/>
      <c r="I712" s="447"/>
      <c r="J712" s="448"/>
      <c r="K712" s="449"/>
      <c r="L712" s="450"/>
      <c r="M712" s="442"/>
      <c r="N712" s="444"/>
      <c r="O712" s="435"/>
      <c r="P712" s="536" t="s">
        <v>228</v>
      </c>
    </row>
    <row r="713" spans="1:16" s="536" customFormat="1" ht="32.450000000000003" customHeight="1">
      <c r="A713" s="487">
        <v>62</v>
      </c>
      <c r="B713" s="453"/>
      <c r="C713" s="445"/>
      <c r="D713" s="434" t="str">
        <f>'ELE-Datas'!D75</f>
        <v>Supply,Transportation  of 15" (375mm) ISI, 900 RPM Heavy duty exhaust fan with metallic blades   wiremesh with all accessories etc complete   Makes : Crompton  / Almonard / Havells Turbo Force SP.</v>
      </c>
      <c r="E713" s="446"/>
      <c r="F713" s="445"/>
      <c r="G713" s="446"/>
      <c r="H713" s="446"/>
      <c r="I713" s="447">
        <v>1</v>
      </c>
      <c r="J713" s="448" t="s">
        <v>0</v>
      </c>
      <c r="K713" s="449">
        <f>'ELE-Datas'!J81</f>
        <v>4310</v>
      </c>
      <c r="L713" s="450">
        <f t="shared" si="44"/>
        <v>4310</v>
      </c>
      <c r="M713" s="442">
        <f t="shared" si="47"/>
        <v>4310</v>
      </c>
      <c r="N713" s="444">
        <f t="shared" si="48"/>
        <v>0</v>
      </c>
      <c r="O713" s="435" t="s">
        <v>828</v>
      </c>
      <c r="P713" s="536" t="s">
        <v>228</v>
      </c>
    </row>
    <row r="714" spans="1:16" s="536" customFormat="1" ht="32.450000000000003" customHeight="1">
      <c r="A714" s="487">
        <v>63</v>
      </c>
      <c r="B714" s="453"/>
      <c r="C714" s="445"/>
      <c r="D714" s="434" t="str">
        <f>'ELE-Datas'!D59</f>
        <v>Labour charges for fixing the  exhaust fan in wall with necessary connections and masonary work of making hole, finishing etc., complete. 
Makes  : Finolex / Havells / Polycab / Finecab</v>
      </c>
      <c r="E714" s="446"/>
      <c r="F714" s="445"/>
      <c r="G714" s="446"/>
      <c r="H714" s="446"/>
      <c r="I714" s="447">
        <v>1</v>
      </c>
      <c r="J714" s="448" t="s">
        <v>0</v>
      </c>
      <c r="K714" s="449">
        <f>'ELE-Datas'!J72</f>
        <v>788</v>
      </c>
      <c r="L714" s="450">
        <f t="shared" si="44"/>
        <v>788</v>
      </c>
      <c r="M714" s="442">
        <f t="shared" si="47"/>
        <v>788</v>
      </c>
      <c r="N714" s="444">
        <f t="shared" si="48"/>
        <v>0</v>
      </c>
      <c r="O714" s="435" t="s">
        <v>871</v>
      </c>
      <c r="P714" s="536" t="s">
        <v>228</v>
      </c>
    </row>
    <row r="715" spans="1:16" s="536" customFormat="1" ht="32.450000000000003" customHeight="1">
      <c r="A715" s="487"/>
      <c r="B715" s="453"/>
      <c r="C715" s="445"/>
      <c r="D715" s="479" t="s">
        <v>651</v>
      </c>
      <c r="E715" s="446"/>
      <c r="F715" s="445"/>
      <c r="G715" s="446"/>
      <c r="H715" s="446"/>
      <c r="I715" s="447"/>
      <c r="J715" s="448"/>
      <c r="K715" s="449"/>
      <c r="L715" s="450"/>
      <c r="M715" s="442"/>
      <c r="N715" s="444"/>
      <c r="O715" s="435"/>
      <c r="P715" s="536" t="s">
        <v>228</v>
      </c>
    </row>
    <row r="716" spans="1:16" s="536" customFormat="1" ht="32.450000000000003" customHeight="1">
      <c r="A716" s="487"/>
      <c r="B716" s="453"/>
      <c r="C716" s="445"/>
      <c r="D716" s="434"/>
      <c r="E716" s="446"/>
      <c r="F716" s="445"/>
      <c r="G716" s="446"/>
      <c r="H716" s="446"/>
      <c r="I716" s="447"/>
      <c r="J716" s="448"/>
      <c r="K716" s="449"/>
      <c r="L716" s="450"/>
      <c r="M716" s="442"/>
      <c r="N716" s="444"/>
      <c r="O716" s="435"/>
      <c r="P716" s="536" t="s">
        <v>228</v>
      </c>
    </row>
    <row r="717" spans="1:16" s="536" customFormat="1" ht="32.450000000000003" customHeight="1">
      <c r="A717" s="487">
        <v>64</v>
      </c>
      <c r="B717" s="453"/>
      <c r="C717" s="445"/>
      <c r="D717" s="434" t="str">
        <f>'ELE-Datas'!D98</f>
        <v>Supply and fixing of 12 Way SPN DB with IP 43 Protection as per IS:13032   with 1 No 63A FP MCB as Incommer, and 8 Nos of 6-32A SP MCB 10KA, C/D Curve ISI Mark  as out goings, concealing in wall  etc complete.  
DB Makes :Legrand
MCB Makes : Legrand-DX3</v>
      </c>
      <c r="E717" s="446"/>
      <c r="F717" s="445"/>
      <c r="G717" s="446"/>
      <c r="H717" s="446"/>
      <c r="I717" s="447">
        <v>1</v>
      </c>
      <c r="J717" s="448" t="s">
        <v>7</v>
      </c>
      <c r="K717" s="449">
        <f>'ELE-Datas'!J113</f>
        <v>9444</v>
      </c>
      <c r="L717" s="450">
        <f t="shared" si="44"/>
        <v>9444</v>
      </c>
      <c r="M717" s="442">
        <f t="shared" si="47"/>
        <v>9444</v>
      </c>
      <c r="N717" s="444">
        <f t="shared" si="48"/>
        <v>0</v>
      </c>
      <c r="O717" s="435" t="s">
        <v>829</v>
      </c>
      <c r="P717" s="536" t="s">
        <v>228</v>
      </c>
    </row>
    <row r="718" spans="1:16" s="536" customFormat="1" ht="32.450000000000003" customHeight="1">
      <c r="A718" s="487">
        <v>65</v>
      </c>
      <c r="B718" s="453"/>
      <c r="C718" s="445"/>
      <c r="D718" s="434" t="str">
        <f>'ELE-Datas'!D115</f>
        <v>Supply and fixing of cable  adapteres box with cover for DBs including, massanory work etc., complete.,</v>
      </c>
      <c r="E718" s="446"/>
      <c r="F718" s="445"/>
      <c r="G718" s="446"/>
      <c r="H718" s="446"/>
      <c r="I718" s="447">
        <v>8</v>
      </c>
      <c r="J718" s="448" t="s">
        <v>0</v>
      </c>
      <c r="K718" s="449">
        <f>'ELE-Datas'!J117</f>
        <v>5085</v>
      </c>
      <c r="L718" s="450">
        <f t="shared" si="44"/>
        <v>40680</v>
      </c>
      <c r="M718" s="442">
        <f t="shared" si="47"/>
        <v>40680</v>
      </c>
      <c r="N718" s="444">
        <f t="shared" si="48"/>
        <v>0</v>
      </c>
      <c r="O718" s="435" t="s">
        <v>831</v>
      </c>
      <c r="P718" s="536" t="s">
        <v>228</v>
      </c>
    </row>
    <row r="719" spans="1:16" ht="32.450000000000003" customHeight="1" outlineLevel="1">
      <c r="A719" s="487">
        <v>66</v>
      </c>
      <c r="B719" s="453"/>
      <c r="C719" s="436"/>
      <c r="D719" s="434" t="str">
        <f>'ELE-Datas'!D119</f>
        <v>Supply and Installation of control cum transmission wiring of size 4C x 2.5 Sqmm  copper  wire  to  be  laid  in  heavy  grade  PVC  conduit  including  all fixing and accessories as At Gandhi Hospital</v>
      </c>
      <c r="E719" s="485"/>
      <c r="F719" s="487"/>
      <c r="G719" s="441"/>
      <c r="H719" s="521"/>
      <c r="I719" s="489">
        <v>20</v>
      </c>
      <c r="J719" s="485" t="s">
        <v>3</v>
      </c>
      <c r="K719" s="444">
        <f>'ELE-Datas'!J134</f>
        <v>289</v>
      </c>
      <c r="L719" s="444">
        <f t="shared" ref="L719:L722" si="49">ROUND(I719*K719,0)</f>
        <v>5780</v>
      </c>
      <c r="M719" s="442">
        <f t="shared" si="47"/>
        <v>5780</v>
      </c>
      <c r="N719" s="444">
        <f t="shared" si="48"/>
        <v>0</v>
      </c>
      <c r="O719" s="435" t="s">
        <v>832</v>
      </c>
      <c r="P719" s="536" t="s">
        <v>228</v>
      </c>
    </row>
    <row r="720" spans="1:16" ht="32.450000000000003" customHeight="1" outlineLevel="1">
      <c r="A720" s="487">
        <v>67</v>
      </c>
      <c r="B720" s="453"/>
      <c r="C720" s="436"/>
      <c r="D720" s="434" t="str">
        <f>'ELE-Datas'!D136</f>
        <v xml:space="preserve">Supply and Installation of control cum transmission wiring of size 2C x 1.5 Sqmm  copper  wire  to  be  laid  in  heavy  grade  PVC  conduit  including  all fixing and accessories as At Gandhi Hospital  Makes : Polycab </v>
      </c>
      <c r="E720" s="485"/>
      <c r="F720" s="487"/>
      <c r="G720" s="441"/>
      <c r="H720" s="521"/>
      <c r="I720" s="489">
        <v>190</v>
      </c>
      <c r="J720" s="485" t="s">
        <v>3</v>
      </c>
      <c r="K720" s="444">
        <f>'ELE-Datas'!J151</f>
        <v>173</v>
      </c>
      <c r="L720" s="444">
        <f t="shared" si="49"/>
        <v>32870</v>
      </c>
      <c r="M720" s="442">
        <f t="shared" si="47"/>
        <v>32870</v>
      </c>
      <c r="N720" s="444">
        <f t="shared" si="48"/>
        <v>0</v>
      </c>
      <c r="O720" s="435" t="s">
        <v>880</v>
      </c>
      <c r="P720" s="536" t="s">
        <v>228</v>
      </c>
    </row>
    <row r="721" spans="1:23" ht="32.450000000000003" customHeight="1" outlineLevel="1">
      <c r="A721" s="487">
        <v>68</v>
      </c>
      <c r="B721" s="453"/>
      <c r="C721" s="436"/>
      <c r="D721" s="534" t="str">
        <f>'ELE-Datas'!D176</f>
        <v xml:space="preserve">4C  x 1.5 Sqmm Copper Flexible Cable For Condensing Unit to Electrical Panel 
Makes : Polycab </v>
      </c>
      <c r="E721" s="453"/>
      <c r="F721" s="453"/>
      <c r="G721" s="454"/>
      <c r="H721" s="454"/>
      <c r="I721" s="455">
        <v>74.099999999999994</v>
      </c>
      <c r="J721" s="456" t="s">
        <v>3</v>
      </c>
      <c r="K721" s="442">
        <f>'ELE-Datas'!J189</f>
        <v>130</v>
      </c>
      <c r="L721" s="444">
        <f t="shared" si="49"/>
        <v>9633</v>
      </c>
      <c r="M721" s="442">
        <f>IF(L721&gt;H721,L721-H721,0)</f>
        <v>9633</v>
      </c>
      <c r="N721" s="444">
        <f>IF(H721&gt;L721,H721-L721,0)</f>
        <v>0</v>
      </c>
      <c r="O721" s="435" t="s">
        <v>881</v>
      </c>
      <c r="P721" s="536" t="s">
        <v>228</v>
      </c>
    </row>
    <row r="722" spans="1:23" ht="32.450000000000003" customHeight="1" outlineLevel="1">
      <c r="A722" s="487">
        <v>69</v>
      </c>
      <c r="B722" s="453"/>
      <c r="C722" s="436"/>
      <c r="D722" s="534" t="str">
        <f>'ELE-Datas'!D192</f>
        <v>Supply and fixing of FP Metal Enclosure with IP 20 Protection DB Make with 1 No 63A, 10 KA FP MCB including internal connection and labour charges for Flush Mounting etc.,complete. 
Makes of Enclousure : Legrand MCB Makes : Legrand-DX3</v>
      </c>
      <c r="E722" s="453"/>
      <c r="F722" s="453"/>
      <c r="G722" s="454"/>
      <c r="H722" s="454"/>
      <c r="I722" s="455">
        <v>1</v>
      </c>
      <c r="J722" s="456" t="s">
        <v>0</v>
      </c>
      <c r="K722" s="442">
        <f>'ELE-Datas'!J206</f>
        <v>4203</v>
      </c>
      <c r="L722" s="444">
        <f t="shared" si="49"/>
        <v>4203</v>
      </c>
      <c r="M722" s="442">
        <f>IF(L722&gt;H722,L722-H722,0)</f>
        <v>4203</v>
      </c>
      <c r="N722" s="444">
        <f>IF(H722&gt;L722,H722-L722,0)</f>
        <v>0</v>
      </c>
      <c r="O722" s="435" t="s">
        <v>872</v>
      </c>
      <c r="P722" s="536" t="s">
        <v>228</v>
      </c>
    </row>
    <row r="723" spans="1:23" ht="32.450000000000003" customHeight="1" outlineLevel="1">
      <c r="A723" s="487"/>
      <c r="B723" s="453"/>
      <c r="C723" s="436"/>
      <c r="D723" s="479" t="s">
        <v>651</v>
      </c>
      <c r="E723" s="453"/>
      <c r="F723" s="453"/>
      <c r="G723" s="454"/>
      <c r="H723" s="454"/>
      <c r="I723" s="455"/>
      <c r="J723" s="456"/>
      <c r="K723" s="442"/>
      <c r="L723" s="444"/>
      <c r="M723" s="442"/>
      <c r="N723" s="444"/>
      <c r="O723" s="435"/>
      <c r="P723" s="536" t="s">
        <v>228</v>
      </c>
    </row>
    <row r="724" spans="1:23" ht="32.450000000000003" customHeight="1" outlineLevel="1">
      <c r="A724" s="487"/>
      <c r="B724" s="453"/>
      <c r="C724" s="436"/>
      <c r="D724" s="534"/>
      <c r="E724" s="453"/>
      <c r="F724" s="453"/>
      <c r="G724" s="454"/>
      <c r="H724" s="454"/>
      <c r="I724" s="455"/>
      <c r="J724" s="456"/>
      <c r="K724" s="442"/>
      <c r="L724" s="444"/>
      <c r="M724" s="442"/>
      <c r="N724" s="444"/>
      <c r="O724" s="435"/>
      <c r="P724" s="536" t="s">
        <v>228</v>
      </c>
    </row>
    <row r="725" spans="1:23" ht="32.450000000000003" customHeight="1" outlineLevel="1">
      <c r="A725" s="487">
        <v>70</v>
      </c>
      <c r="B725" s="453"/>
      <c r="C725" s="436"/>
      <c r="D725" s="479" t="s">
        <v>595</v>
      </c>
      <c r="E725" s="440"/>
      <c r="F725" s="453"/>
      <c r="G725" s="443"/>
      <c r="H725" s="443"/>
      <c r="I725" s="494">
        <v>13</v>
      </c>
      <c r="J725" s="456" t="s">
        <v>0</v>
      </c>
      <c r="K725" s="442">
        <v>1200</v>
      </c>
      <c r="L725" s="442">
        <f t="shared" ref="L725:L728" si="50">I725*K725</f>
        <v>15600</v>
      </c>
      <c r="M725" s="442">
        <f t="shared" si="47"/>
        <v>15600</v>
      </c>
      <c r="N725" s="444">
        <f t="shared" si="48"/>
        <v>0</v>
      </c>
      <c r="O725" s="435" t="s">
        <v>873</v>
      </c>
      <c r="P725" s="536" t="s">
        <v>228</v>
      </c>
    </row>
    <row r="726" spans="1:23" ht="32.450000000000003" customHeight="1" outlineLevel="1">
      <c r="A726" s="487">
        <v>71</v>
      </c>
      <c r="B726" s="453"/>
      <c r="C726" s="436"/>
      <c r="D726" s="434" t="s">
        <v>199</v>
      </c>
      <c r="E726" s="440"/>
      <c r="F726" s="453"/>
      <c r="G726" s="443"/>
      <c r="H726" s="443"/>
      <c r="I726" s="494">
        <v>10.66</v>
      </c>
      <c r="J726" s="456" t="s">
        <v>3</v>
      </c>
      <c r="K726" s="442">
        <v>1182</v>
      </c>
      <c r="L726" s="442">
        <f t="shared" si="50"/>
        <v>12600.12</v>
      </c>
      <c r="M726" s="442">
        <f t="shared" si="47"/>
        <v>12600.12</v>
      </c>
      <c r="N726" s="444">
        <f t="shared" si="48"/>
        <v>0</v>
      </c>
      <c r="O726" s="435" t="s">
        <v>873</v>
      </c>
      <c r="P726" s="536" t="s">
        <v>228</v>
      </c>
    </row>
    <row r="727" spans="1:23" ht="32.450000000000003" customHeight="1" outlineLevel="1">
      <c r="A727" s="487">
        <v>72</v>
      </c>
      <c r="B727" s="453"/>
      <c r="C727" s="436"/>
      <c r="D727" s="434" t="s">
        <v>200</v>
      </c>
      <c r="E727" s="440"/>
      <c r="F727" s="453"/>
      <c r="G727" s="443"/>
      <c r="H727" s="443"/>
      <c r="I727" s="494">
        <v>1</v>
      </c>
      <c r="J727" s="456" t="s">
        <v>124</v>
      </c>
      <c r="K727" s="442">
        <v>9600</v>
      </c>
      <c r="L727" s="442">
        <f t="shared" si="50"/>
        <v>9600</v>
      </c>
      <c r="M727" s="442">
        <f t="shared" si="47"/>
        <v>9600</v>
      </c>
      <c r="N727" s="444">
        <f t="shared" si="48"/>
        <v>0</v>
      </c>
      <c r="O727" s="435" t="s">
        <v>873</v>
      </c>
      <c r="P727" s="536" t="s">
        <v>228</v>
      </c>
    </row>
    <row r="728" spans="1:23" ht="32.450000000000003" customHeight="1" outlineLevel="1">
      <c r="A728" s="487">
        <v>73</v>
      </c>
      <c r="B728" s="453"/>
      <c r="C728" s="436"/>
      <c r="D728" s="434" t="s">
        <v>201</v>
      </c>
      <c r="E728" s="440"/>
      <c r="F728" s="453"/>
      <c r="G728" s="443"/>
      <c r="H728" s="443"/>
      <c r="I728" s="494">
        <v>2.89</v>
      </c>
      <c r="J728" s="456" t="s">
        <v>3</v>
      </c>
      <c r="K728" s="442">
        <v>1182</v>
      </c>
      <c r="L728" s="442">
        <f t="shared" si="50"/>
        <v>3415.98</v>
      </c>
      <c r="M728" s="442">
        <f t="shared" si="47"/>
        <v>3415.98</v>
      </c>
      <c r="N728" s="444">
        <f t="shared" si="48"/>
        <v>0</v>
      </c>
      <c r="O728" s="435" t="s">
        <v>873</v>
      </c>
      <c r="P728" s="536" t="s">
        <v>228</v>
      </c>
    </row>
    <row r="729" spans="1:23" ht="32.450000000000003" customHeight="1" collapsed="1">
      <c r="A729" s="485"/>
      <c r="B729" s="453"/>
      <c r="C729" s="436"/>
      <c r="D729" s="434"/>
      <c r="E729" s="485"/>
      <c r="F729" s="487"/>
      <c r="G729" s="454"/>
      <c r="H729" s="454"/>
      <c r="I729" s="455"/>
      <c r="J729" s="485"/>
      <c r="K729" s="451" t="s">
        <v>216</v>
      </c>
      <c r="L729" s="452">
        <f>SUM(L698:L728)</f>
        <v>456452.1</v>
      </c>
      <c r="M729" s="452">
        <f>SUM(M698:M728)</f>
        <v>456452.1</v>
      </c>
      <c r="N729" s="452">
        <f>SUM(N719:N728)</f>
        <v>0</v>
      </c>
      <c r="O729" s="435"/>
      <c r="T729" s="467"/>
      <c r="U729" s="504"/>
      <c r="V729" s="504"/>
      <c r="W729" s="504"/>
    </row>
    <row r="730" spans="1:23" ht="32.450000000000003" customHeight="1">
      <c r="A730" s="485"/>
      <c r="B730" s="453"/>
      <c r="C730" s="436"/>
      <c r="D730" s="482" t="s">
        <v>212</v>
      </c>
      <c r="E730" s="485"/>
      <c r="F730" s="487"/>
      <c r="G730" s="454"/>
      <c r="H730" s="454"/>
      <c r="I730" s="455"/>
      <c r="J730" s="485"/>
      <c r="K730" s="524"/>
      <c r="L730" s="524"/>
      <c r="M730" s="525"/>
      <c r="N730" s="524"/>
      <c r="O730" s="435"/>
      <c r="T730" s="467"/>
      <c r="U730" s="504"/>
      <c r="V730" s="504"/>
      <c r="W730" s="504"/>
    </row>
    <row r="731" spans="1:23" ht="32.450000000000003" customHeight="1" outlineLevel="1">
      <c r="A731" s="440">
        <v>74</v>
      </c>
      <c r="B731" s="453"/>
      <c r="C731" s="436"/>
      <c r="D731" s="434" t="str">
        <f>'ELE-Datas'!B208</f>
        <v xml:space="preserve">Supply, Installation, testing and commissioning of EN54-2 Listed and LPCB approved based analog addressable fire control panel expandable by minimum 2 additional loops with minimum 80 character LCD display 4 access levels 1000 events, historical logging, flash E-PROM, 240 volts A C Power supply, automatic battery charger, 24V SLA batteries suitable for operating the entire system including tack back units and the hooters / strobes for a minimum of 4 hours in battery condition the panel shall have suitable power amplifiers for hooter / strobes the panel shall be capable beeing integrated with the BMS system and shall include cost of supply, installation of any additional modules or interfaces required for the same. The panel shall be completed as per the specification and as required for fixing of above Micro processor based Fire Alarm control panel with zonal indictions and battery back up as per detailed specifications.
Makes: Ravel </v>
      </c>
      <c r="E731" s="440"/>
      <c r="F731" s="440" t="s">
        <v>0</v>
      </c>
      <c r="G731" s="443"/>
      <c r="H731" s="443"/>
      <c r="I731" s="494">
        <v>1</v>
      </c>
      <c r="J731" s="456" t="s">
        <v>0</v>
      </c>
      <c r="K731" s="442">
        <f>'ELE-Datas'!J212</f>
        <v>291366</v>
      </c>
      <c r="L731" s="442">
        <f>I731*K731</f>
        <v>291366</v>
      </c>
      <c r="M731" s="442">
        <f t="shared" ref="M731" si="51">IF(L731&gt;H731,L731-H731,0)</f>
        <v>291366</v>
      </c>
      <c r="N731" s="444">
        <f t="shared" ref="N731" si="52">IF(H731&gt;L731,H731-L731,0)</f>
        <v>0</v>
      </c>
      <c r="O731" s="435" t="s">
        <v>848</v>
      </c>
      <c r="P731" s="495" t="s">
        <v>231</v>
      </c>
    </row>
    <row r="732" spans="1:23" ht="32.450000000000003" customHeight="1" outlineLevel="1">
      <c r="A732" s="485"/>
      <c r="B732" s="453"/>
      <c r="C732" s="436"/>
      <c r="D732" s="434"/>
      <c r="E732" s="485"/>
      <c r="F732" s="487"/>
      <c r="G732" s="454"/>
      <c r="H732" s="454"/>
      <c r="I732" s="455"/>
      <c r="J732" s="485"/>
      <c r="K732" s="451" t="s">
        <v>216</v>
      </c>
      <c r="L732" s="452">
        <f>SUM(L731)</f>
        <v>291366</v>
      </c>
      <c r="M732" s="452">
        <f t="shared" ref="M732:N732" si="53">SUM(M731)</f>
        <v>291366</v>
      </c>
      <c r="N732" s="452">
        <f t="shared" si="53"/>
        <v>0</v>
      </c>
      <c r="O732" s="435"/>
      <c r="T732" s="467"/>
      <c r="U732" s="504"/>
      <c r="V732" s="504"/>
      <c r="W732" s="504"/>
    </row>
    <row r="733" spans="1:23" ht="32.450000000000003" customHeight="1" outlineLevel="1">
      <c r="A733" s="485"/>
      <c r="B733" s="453"/>
      <c r="C733" s="436"/>
      <c r="D733" s="434"/>
      <c r="E733" s="485"/>
      <c r="F733" s="487"/>
      <c r="G733" s="454"/>
      <c r="H733" s="454"/>
      <c r="I733" s="455"/>
      <c r="J733" s="485"/>
      <c r="K733" s="451"/>
      <c r="L733" s="452"/>
      <c r="M733" s="452"/>
      <c r="N733" s="452"/>
      <c r="O733" s="435"/>
      <c r="T733" s="467"/>
      <c r="U733" s="504"/>
      <c r="V733" s="504"/>
      <c r="W733" s="504"/>
    </row>
    <row r="734" spans="1:23" ht="32.450000000000003" customHeight="1" collapsed="1">
      <c r="A734" s="485"/>
      <c r="B734" s="453"/>
      <c r="C734" s="436"/>
      <c r="D734" s="482" t="s">
        <v>606</v>
      </c>
      <c r="E734" s="485"/>
      <c r="F734" s="487"/>
      <c r="G734" s="454"/>
      <c r="H734" s="454"/>
      <c r="I734" s="455"/>
      <c r="J734" s="485"/>
      <c r="K734" s="524"/>
      <c r="L734" s="524"/>
      <c r="M734" s="525"/>
      <c r="N734" s="524"/>
      <c r="O734" s="435"/>
      <c r="T734" s="467"/>
      <c r="U734" s="504"/>
      <c r="V734" s="504"/>
      <c r="W734" s="504"/>
    </row>
    <row r="735" spans="1:23" ht="32.450000000000003" customHeight="1" outlineLevel="1">
      <c r="A735" s="485">
        <v>75</v>
      </c>
      <c r="B735" s="453"/>
      <c r="C735" s="436"/>
      <c r="D735" s="434" t="s">
        <v>421</v>
      </c>
      <c r="E735" s="440"/>
      <c r="F735" s="440"/>
      <c r="G735" s="443"/>
      <c r="H735" s="443"/>
      <c r="I735" s="494">
        <v>1</v>
      </c>
      <c r="J735" s="456" t="s">
        <v>0</v>
      </c>
      <c r="K735" s="442">
        <v>72225</v>
      </c>
      <c r="L735" s="442">
        <f>I735*K735</f>
        <v>72225</v>
      </c>
      <c r="M735" s="442">
        <f>IF(L735&gt;H735,L735-H735,0)</f>
        <v>72225</v>
      </c>
      <c r="N735" s="444">
        <f>IF(H735&gt;L735,H735-L735,0)</f>
        <v>0</v>
      </c>
      <c r="O735" s="435" t="s">
        <v>833</v>
      </c>
      <c r="P735" s="495" t="s">
        <v>232</v>
      </c>
      <c r="S735" s="537" t="s">
        <v>420</v>
      </c>
    </row>
    <row r="736" spans="1:23" ht="32.450000000000003" customHeight="1" outlineLevel="1">
      <c r="A736" s="485">
        <v>76</v>
      </c>
      <c r="B736" s="453"/>
      <c r="C736" s="436"/>
      <c r="D736" s="434" t="s">
        <v>834</v>
      </c>
      <c r="E736" s="485"/>
      <c r="F736" s="487"/>
      <c r="G736" s="441"/>
      <c r="H736" s="521"/>
      <c r="I736" s="489">
        <v>66</v>
      </c>
      <c r="J736" s="485" t="s">
        <v>3</v>
      </c>
      <c r="K736" s="444">
        <v>200</v>
      </c>
      <c r="L736" s="442">
        <f t="shared" ref="L736:L739" si="54">I736*K736</f>
        <v>13200</v>
      </c>
      <c r="M736" s="442">
        <f t="shared" ref="M736:M739" si="55">IF(L736&gt;H736,L736-H736,0)</f>
        <v>13200</v>
      </c>
      <c r="N736" s="444">
        <f t="shared" ref="N736:N739" si="56">IF(H736&gt;L736,H736-L736,0)</f>
        <v>0</v>
      </c>
      <c r="O736" s="435" t="s">
        <v>835</v>
      </c>
      <c r="P736" s="495" t="s">
        <v>232</v>
      </c>
    </row>
    <row r="737" spans="1:32" ht="32.450000000000003" customHeight="1" outlineLevel="1">
      <c r="A737" s="485">
        <v>77</v>
      </c>
      <c r="B737" s="453"/>
      <c r="C737" s="436"/>
      <c r="D737" s="534" t="s">
        <v>189</v>
      </c>
      <c r="E737" s="440"/>
      <c r="F737" s="440"/>
      <c r="G737" s="443"/>
      <c r="H737" s="443"/>
      <c r="I737" s="494">
        <v>92.2</v>
      </c>
      <c r="J737" s="456" t="s">
        <v>191</v>
      </c>
      <c r="K737" s="442">
        <v>190</v>
      </c>
      <c r="L737" s="442">
        <f t="shared" si="54"/>
        <v>17518</v>
      </c>
      <c r="M737" s="442">
        <f t="shared" si="55"/>
        <v>17518</v>
      </c>
      <c r="N737" s="444">
        <f t="shared" si="56"/>
        <v>0</v>
      </c>
      <c r="O737" s="435" t="s">
        <v>874</v>
      </c>
      <c r="P737" s="495" t="s">
        <v>232</v>
      </c>
    </row>
    <row r="738" spans="1:32" ht="32.450000000000003" customHeight="1" outlineLevel="1">
      <c r="A738" s="485">
        <v>78</v>
      </c>
      <c r="B738" s="453"/>
      <c r="C738" s="436"/>
      <c r="D738" s="534" t="s">
        <v>190</v>
      </c>
      <c r="E738" s="440"/>
      <c r="F738" s="440"/>
      <c r="G738" s="443"/>
      <c r="H738" s="443"/>
      <c r="I738" s="494">
        <v>25.5</v>
      </c>
      <c r="J738" s="456" t="s">
        <v>191</v>
      </c>
      <c r="K738" s="442">
        <v>190</v>
      </c>
      <c r="L738" s="442">
        <f t="shared" si="54"/>
        <v>4845</v>
      </c>
      <c r="M738" s="442">
        <f t="shared" si="55"/>
        <v>4845</v>
      </c>
      <c r="N738" s="444">
        <f t="shared" si="56"/>
        <v>0</v>
      </c>
      <c r="O738" s="435" t="s">
        <v>837</v>
      </c>
      <c r="P738" s="495" t="s">
        <v>232</v>
      </c>
    </row>
    <row r="739" spans="1:32" ht="32.450000000000003" customHeight="1" outlineLevel="1">
      <c r="A739" s="485">
        <v>79</v>
      </c>
      <c r="B739" s="453"/>
      <c r="C739" s="436"/>
      <c r="D739" s="534" t="s">
        <v>192</v>
      </c>
      <c r="E739" s="453"/>
      <c r="F739" s="453"/>
      <c r="G739" s="454"/>
      <c r="H739" s="454"/>
      <c r="I739" s="455">
        <v>2</v>
      </c>
      <c r="J739" s="456" t="s">
        <v>0</v>
      </c>
      <c r="K739" s="442">
        <v>6500</v>
      </c>
      <c r="L739" s="442">
        <f t="shared" si="54"/>
        <v>13000</v>
      </c>
      <c r="M739" s="442">
        <f t="shared" si="55"/>
        <v>13000</v>
      </c>
      <c r="N739" s="444">
        <f t="shared" si="56"/>
        <v>0</v>
      </c>
      <c r="O739" s="435" t="s">
        <v>836</v>
      </c>
      <c r="P739" s="495" t="s">
        <v>232</v>
      </c>
    </row>
    <row r="740" spans="1:32" ht="32.450000000000003" customHeight="1" collapsed="1">
      <c r="A740" s="436"/>
      <c r="B740" s="453"/>
      <c r="C740" s="436"/>
      <c r="D740" s="434"/>
      <c r="E740" s="453"/>
      <c r="F740" s="453"/>
      <c r="G740" s="454"/>
      <c r="H740" s="454"/>
      <c r="I740" s="455"/>
      <c r="J740" s="486"/>
      <c r="K740" s="538" t="s">
        <v>216</v>
      </c>
      <c r="L740" s="539">
        <f>SUM(L735:L739)</f>
        <v>120788</v>
      </c>
      <c r="M740" s="539">
        <f>SUM(M735:M739)</f>
        <v>120788</v>
      </c>
      <c r="N740" s="539">
        <f>SUM(N736:N739)</f>
        <v>0</v>
      </c>
      <c r="O740" s="435"/>
    </row>
    <row r="741" spans="1:32" ht="32.450000000000003" customHeight="1">
      <c r="A741" s="453"/>
      <c r="B741" s="453"/>
      <c r="C741" s="436"/>
      <c r="D741" s="482" t="s">
        <v>214</v>
      </c>
      <c r="E741" s="453"/>
      <c r="F741" s="453"/>
      <c r="G741" s="454"/>
      <c r="H741" s="454"/>
      <c r="I741" s="455"/>
      <c r="J741" s="486"/>
      <c r="K741" s="540"/>
      <c r="L741" s="540"/>
      <c r="M741" s="540"/>
      <c r="N741" s="540"/>
      <c r="O741" s="435"/>
    </row>
    <row r="742" spans="1:32" ht="32.450000000000003" customHeight="1" outlineLevel="1">
      <c r="A742" s="453">
        <v>80</v>
      </c>
      <c r="B742" s="453"/>
      <c r="C742" s="436"/>
      <c r="D742" s="434" t="s">
        <v>596</v>
      </c>
      <c r="E742" s="453">
        <v>0</v>
      </c>
      <c r="F742" s="487" t="s">
        <v>143</v>
      </c>
      <c r="G742" s="454"/>
      <c r="H742" s="454"/>
      <c r="I742" s="455">
        <v>1</v>
      </c>
      <c r="J742" s="486" t="str">
        <f>F742</f>
        <v>Set</v>
      </c>
      <c r="K742" s="541">
        <v>175180</v>
      </c>
      <c r="L742" s="442">
        <f t="shared" ref="L742:L751" si="57">I742*K742</f>
        <v>175180</v>
      </c>
      <c r="M742" s="442">
        <f t="shared" ref="M742:M751" si="58">IF(L742&gt;H742,L742-H742,0)</f>
        <v>175180</v>
      </c>
      <c r="N742" s="444">
        <f t="shared" ref="N742:N751" si="59">IF(H742&gt;L742,H742-L742,0)</f>
        <v>0</v>
      </c>
      <c r="O742" s="435" t="s">
        <v>849</v>
      </c>
      <c r="P742" s="495" t="s">
        <v>233</v>
      </c>
    </row>
    <row r="743" spans="1:32" ht="32.450000000000003" customHeight="1" outlineLevel="1">
      <c r="A743" s="453">
        <v>81</v>
      </c>
      <c r="B743" s="453"/>
      <c r="C743" s="436"/>
      <c r="D743" s="434" t="s">
        <v>597</v>
      </c>
      <c r="E743" s="453">
        <v>0</v>
      </c>
      <c r="F743" s="487" t="s">
        <v>143</v>
      </c>
      <c r="G743" s="454"/>
      <c r="H743" s="454"/>
      <c r="I743" s="455">
        <v>1</v>
      </c>
      <c r="J743" s="486" t="str">
        <f t="shared" ref="J743:J747" si="60">F743</f>
        <v>Set</v>
      </c>
      <c r="K743" s="541">
        <v>9620</v>
      </c>
      <c r="L743" s="442">
        <f t="shared" si="57"/>
        <v>9620</v>
      </c>
      <c r="M743" s="442">
        <f t="shared" si="58"/>
        <v>9620</v>
      </c>
      <c r="N743" s="444">
        <f t="shared" si="59"/>
        <v>0</v>
      </c>
      <c r="O743" s="435" t="s">
        <v>850</v>
      </c>
      <c r="P743" s="495" t="s">
        <v>233</v>
      </c>
    </row>
    <row r="744" spans="1:32" ht="32.450000000000003" customHeight="1" outlineLevel="1">
      <c r="A744" s="453">
        <v>82</v>
      </c>
      <c r="B744" s="453"/>
      <c r="C744" s="436"/>
      <c r="D744" s="434" t="s">
        <v>598</v>
      </c>
      <c r="E744" s="453">
        <v>0</v>
      </c>
      <c r="F744" s="487" t="s">
        <v>143</v>
      </c>
      <c r="G744" s="454"/>
      <c r="H744" s="454"/>
      <c r="I744" s="455">
        <v>1</v>
      </c>
      <c r="J744" s="486" t="str">
        <f t="shared" si="60"/>
        <v>Set</v>
      </c>
      <c r="K744" s="541">
        <v>175180</v>
      </c>
      <c r="L744" s="442">
        <f t="shared" si="57"/>
        <v>175180</v>
      </c>
      <c r="M744" s="442">
        <f t="shared" si="58"/>
        <v>175180</v>
      </c>
      <c r="N744" s="444">
        <f t="shared" si="59"/>
        <v>0</v>
      </c>
      <c r="O744" s="435" t="s">
        <v>850</v>
      </c>
      <c r="P744" s="495" t="s">
        <v>233</v>
      </c>
    </row>
    <row r="745" spans="1:32" ht="32.450000000000003" customHeight="1" outlineLevel="1">
      <c r="A745" s="453">
        <v>83</v>
      </c>
      <c r="B745" s="453"/>
      <c r="C745" s="436"/>
      <c r="D745" s="434" t="s">
        <v>599</v>
      </c>
      <c r="E745" s="453">
        <v>0</v>
      </c>
      <c r="F745" s="487" t="s">
        <v>143</v>
      </c>
      <c r="G745" s="454"/>
      <c r="H745" s="454"/>
      <c r="I745" s="455">
        <v>1</v>
      </c>
      <c r="J745" s="486" t="str">
        <f t="shared" si="60"/>
        <v>Set</v>
      </c>
      <c r="K745" s="541">
        <v>175180</v>
      </c>
      <c r="L745" s="442">
        <f t="shared" si="57"/>
        <v>175180</v>
      </c>
      <c r="M745" s="442">
        <f t="shared" si="58"/>
        <v>175180</v>
      </c>
      <c r="N745" s="444">
        <f t="shared" si="59"/>
        <v>0</v>
      </c>
      <c r="O745" s="435" t="s">
        <v>850</v>
      </c>
      <c r="P745" s="495" t="s">
        <v>233</v>
      </c>
    </row>
    <row r="746" spans="1:32" ht="32.450000000000003" customHeight="1" outlineLevel="1">
      <c r="A746" s="453">
        <v>84</v>
      </c>
      <c r="B746" s="453"/>
      <c r="C746" s="436"/>
      <c r="D746" s="434" t="s">
        <v>600</v>
      </c>
      <c r="E746" s="453">
        <v>0</v>
      </c>
      <c r="F746" s="487" t="s">
        <v>0</v>
      </c>
      <c r="G746" s="454"/>
      <c r="H746" s="454"/>
      <c r="I746" s="455">
        <v>6</v>
      </c>
      <c r="J746" s="486" t="str">
        <f t="shared" si="60"/>
        <v>Nos</v>
      </c>
      <c r="K746" s="541">
        <v>12470</v>
      </c>
      <c r="L746" s="442">
        <f t="shared" si="57"/>
        <v>74820</v>
      </c>
      <c r="M746" s="442">
        <f t="shared" si="58"/>
        <v>74820</v>
      </c>
      <c r="N746" s="444">
        <f t="shared" si="59"/>
        <v>0</v>
      </c>
      <c r="O746" s="435" t="s">
        <v>850</v>
      </c>
      <c r="P746" s="495" t="s">
        <v>233</v>
      </c>
    </row>
    <row r="747" spans="1:32" s="495" customFormat="1" ht="32.450000000000003" customHeight="1" outlineLevel="1">
      <c r="A747" s="453">
        <v>85</v>
      </c>
      <c r="B747" s="453"/>
      <c r="C747" s="436"/>
      <c r="D747" s="434" t="s">
        <v>601</v>
      </c>
      <c r="E747" s="453">
        <v>0</v>
      </c>
      <c r="F747" s="487" t="s">
        <v>203</v>
      </c>
      <c r="G747" s="454"/>
      <c r="H747" s="454"/>
      <c r="I747" s="455">
        <v>3</v>
      </c>
      <c r="J747" s="486" t="str">
        <f t="shared" si="60"/>
        <v>Nos.</v>
      </c>
      <c r="K747" s="541">
        <v>930</v>
      </c>
      <c r="L747" s="442">
        <f t="shared" si="57"/>
        <v>2790</v>
      </c>
      <c r="M747" s="442">
        <f t="shared" si="58"/>
        <v>2790</v>
      </c>
      <c r="N747" s="444">
        <f t="shared" si="59"/>
        <v>0</v>
      </c>
      <c r="O747" s="435" t="s">
        <v>850</v>
      </c>
      <c r="P747" s="495" t="s">
        <v>233</v>
      </c>
      <c r="R747" s="467"/>
      <c r="S747" s="467"/>
      <c r="T747" s="497"/>
      <c r="U747" s="467"/>
      <c r="V747" s="467"/>
      <c r="W747" s="467"/>
      <c r="X747" s="467"/>
      <c r="Y747" s="467"/>
      <c r="Z747" s="467"/>
      <c r="AA747" s="467"/>
      <c r="AB747" s="467"/>
      <c r="AC747" s="467"/>
      <c r="AD747" s="467"/>
      <c r="AE747" s="467"/>
      <c r="AF747" s="467"/>
    </row>
    <row r="748" spans="1:32" s="495" customFormat="1" ht="32.450000000000003" customHeight="1" outlineLevel="1">
      <c r="A748" s="453">
        <v>86</v>
      </c>
      <c r="B748" s="453"/>
      <c r="C748" s="436"/>
      <c r="D748" s="434" t="s">
        <v>602</v>
      </c>
      <c r="E748" s="453">
        <v>0</v>
      </c>
      <c r="F748" s="487" t="s">
        <v>203</v>
      </c>
      <c r="G748" s="520"/>
      <c r="H748" s="521"/>
      <c r="I748" s="489">
        <v>2</v>
      </c>
      <c r="J748" s="485" t="s">
        <v>0</v>
      </c>
      <c r="K748" s="541">
        <v>20850</v>
      </c>
      <c r="L748" s="442">
        <f t="shared" si="57"/>
        <v>41700</v>
      </c>
      <c r="M748" s="442">
        <f t="shared" si="58"/>
        <v>41700</v>
      </c>
      <c r="N748" s="444">
        <f t="shared" si="59"/>
        <v>0</v>
      </c>
      <c r="O748" s="435" t="s">
        <v>850</v>
      </c>
      <c r="P748" s="495" t="s">
        <v>233</v>
      </c>
      <c r="R748" s="467"/>
      <c r="S748" s="467"/>
      <c r="T748" s="497"/>
      <c r="U748" s="467"/>
      <c r="V748" s="467"/>
      <c r="W748" s="467"/>
      <c r="X748" s="467"/>
      <c r="Y748" s="467"/>
      <c r="Z748" s="467"/>
      <c r="AA748" s="467"/>
      <c r="AB748" s="467"/>
      <c r="AC748" s="467"/>
      <c r="AD748" s="467"/>
      <c r="AE748" s="467"/>
      <c r="AF748" s="467"/>
    </row>
    <row r="749" spans="1:32" s="495" customFormat="1" ht="32.450000000000003" customHeight="1" outlineLevel="1">
      <c r="A749" s="453">
        <v>87</v>
      </c>
      <c r="B749" s="453"/>
      <c r="C749" s="436"/>
      <c r="D749" s="434" t="s">
        <v>603</v>
      </c>
      <c r="E749" s="453">
        <v>0</v>
      </c>
      <c r="F749" s="487" t="s">
        <v>203</v>
      </c>
      <c r="G749" s="520"/>
      <c r="H749" s="521"/>
      <c r="I749" s="489">
        <v>2</v>
      </c>
      <c r="J749" s="485" t="s">
        <v>0</v>
      </c>
      <c r="K749" s="541">
        <v>17850</v>
      </c>
      <c r="L749" s="442">
        <f t="shared" si="57"/>
        <v>35700</v>
      </c>
      <c r="M749" s="442">
        <f t="shared" si="58"/>
        <v>35700</v>
      </c>
      <c r="N749" s="444">
        <f t="shared" si="59"/>
        <v>0</v>
      </c>
      <c r="O749" s="435" t="s">
        <v>850</v>
      </c>
      <c r="P749" s="495" t="s">
        <v>233</v>
      </c>
      <c r="R749" s="467"/>
      <c r="S749" s="467"/>
      <c r="T749" s="497"/>
      <c r="U749" s="467"/>
      <c r="V749" s="467"/>
      <c r="W749" s="467"/>
      <c r="X749" s="467"/>
      <c r="Y749" s="467"/>
      <c r="Z749" s="467"/>
      <c r="AA749" s="467"/>
      <c r="AB749" s="467"/>
      <c r="AC749" s="467"/>
      <c r="AD749" s="467"/>
      <c r="AE749" s="467"/>
      <c r="AF749" s="467"/>
    </row>
    <row r="750" spans="1:32" s="495" customFormat="1" ht="32.450000000000003" customHeight="1" outlineLevel="1">
      <c r="A750" s="453">
        <v>88</v>
      </c>
      <c r="B750" s="453"/>
      <c r="C750" s="436"/>
      <c r="D750" s="434" t="s">
        <v>604</v>
      </c>
      <c r="E750" s="453">
        <v>0</v>
      </c>
      <c r="F750" s="487" t="s">
        <v>203</v>
      </c>
      <c r="G750" s="520"/>
      <c r="H750" s="521"/>
      <c r="I750" s="489">
        <v>2</v>
      </c>
      <c r="J750" s="485" t="s">
        <v>0</v>
      </c>
      <c r="K750" s="541">
        <v>29250</v>
      </c>
      <c r="L750" s="442">
        <f t="shared" si="57"/>
        <v>58500</v>
      </c>
      <c r="M750" s="442">
        <f t="shared" si="58"/>
        <v>58500</v>
      </c>
      <c r="N750" s="444">
        <f t="shared" si="59"/>
        <v>0</v>
      </c>
      <c r="O750" s="435" t="s">
        <v>850</v>
      </c>
      <c r="P750" s="495" t="s">
        <v>233</v>
      </c>
      <c r="R750" s="467"/>
      <c r="S750" s="467"/>
      <c r="T750" s="497"/>
      <c r="U750" s="467"/>
      <c r="V750" s="467"/>
      <c r="W750" s="467"/>
      <c r="X750" s="467"/>
      <c r="Y750" s="467"/>
      <c r="Z750" s="467"/>
      <c r="AA750" s="467"/>
      <c r="AB750" s="467"/>
      <c r="AC750" s="467"/>
      <c r="AD750" s="467"/>
      <c r="AE750" s="467"/>
      <c r="AF750" s="467"/>
    </row>
    <row r="751" spans="1:32" s="495" customFormat="1" ht="32.450000000000003" customHeight="1" outlineLevel="1">
      <c r="A751" s="453">
        <v>89</v>
      </c>
      <c r="B751" s="453"/>
      <c r="C751" s="436"/>
      <c r="D751" s="434" t="s">
        <v>605</v>
      </c>
      <c r="E751" s="453">
        <v>0</v>
      </c>
      <c r="F751" s="487" t="s">
        <v>203</v>
      </c>
      <c r="G751" s="520"/>
      <c r="H751" s="521"/>
      <c r="I751" s="489">
        <v>2</v>
      </c>
      <c r="J751" s="485" t="s">
        <v>0</v>
      </c>
      <c r="K751" s="541">
        <v>33000</v>
      </c>
      <c r="L751" s="442">
        <f t="shared" si="57"/>
        <v>66000</v>
      </c>
      <c r="M751" s="442">
        <f t="shared" si="58"/>
        <v>66000</v>
      </c>
      <c r="N751" s="444">
        <f t="shared" si="59"/>
        <v>0</v>
      </c>
      <c r="O751" s="435" t="s">
        <v>838</v>
      </c>
      <c r="P751" s="495" t="s">
        <v>233</v>
      </c>
      <c r="R751" s="467"/>
      <c r="S751" s="467"/>
      <c r="T751" s="497"/>
      <c r="U751" s="467"/>
      <c r="V751" s="467"/>
      <c r="W751" s="467"/>
      <c r="X751" s="467"/>
      <c r="Y751" s="467"/>
      <c r="Z751" s="467"/>
      <c r="AA751" s="467"/>
      <c r="AB751" s="467"/>
      <c r="AC751" s="467"/>
      <c r="AD751" s="467"/>
      <c r="AE751" s="467"/>
      <c r="AF751" s="467"/>
    </row>
    <row r="752" spans="1:32" s="495" customFormat="1" ht="32.450000000000003" customHeight="1" collapsed="1">
      <c r="A752" s="434"/>
      <c r="B752" s="436"/>
      <c r="C752" s="436"/>
      <c r="D752" s="434"/>
      <c r="E752" s="453"/>
      <c r="F752" s="453"/>
      <c r="G752" s="454"/>
      <c r="H752" s="454"/>
      <c r="I752" s="486"/>
      <c r="J752" s="486"/>
      <c r="K752" s="538" t="s">
        <v>216</v>
      </c>
      <c r="L752" s="539">
        <f>SUM(L742:L751)</f>
        <v>814670</v>
      </c>
      <c r="M752" s="539">
        <f>SUM(M742:M751)</f>
        <v>814670</v>
      </c>
      <c r="N752" s="539">
        <f>SUM(N742:N751)</f>
        <v>0</v>
      </c>
      <c r="O752" s="542"/>
      <c r="R752" s="467"/>
      <c r="S752" s="467"/>
      <c r="T752" s="497"/>
      <c r="U752" s="467"/>
      <c r="V752" s="467"/>
      <c r="W752" s="467"/>
      <c r="X752" s="467"/>
      <c r="Y752" s="467"/>
      <c r="Z752" s="467"/>
      <c r="AA752" s="467"/>
      <c r="AB752" s="467"/>
      <c r="AC752" s="467"/>
      <c r="AD752" s="467"/>
      <c r="AE752" s="467"/>
      <c r="AF752" s="467"/>
    </row>
    <row r="753" spans="1:32" s="495" customFormat="1" ht="32.450000000000003" customHeight="1">
      <c r="A753" s="434"/>
      <c r="B753" s="434"/>
      <c r="C753" s="434"/>
      <c r="D753" s="434"/>
      <c r="E753" s="453"/>
      <c r="F753" s="458"/>
      <c r="G753" s="517" t="s">
        <v>219</v>
      </c>
      <c r="H753" s="543">
        <f>SUM(H623:H752)</f>
        <v>0</v>
      </c>
      <c r="I753" s="544"/>
      <c r="J753" s="544"/>
      <c r="K753" s="538"/>
      <c r="L753" s="539">
        <f>L752+L740+L732+L729+L696+L692+L642</f>
        <v>4548695.0999999996</v>
      </c>
      <c r="M753" s="539">
        <f>M752+M740+M732+M729+M696+M692+M642</f>
        <v>4548695.0999999996</v>
      </c>
      <c r="N753" s="539">
        <f>N752+N740+N732+N729+N696+N692+N642</f>
        <v>0</v>
      </c>
      <c r="O753" s="542"/>
      <c r="R753" s="467"/>
      <c r="S753" s="467"/>
      <c r="T753" s="497"/>
      <c r="U753" s="467"/>
      <c r="V753" s="467"/>
      <c r="W753" s="467"/>
      <c r="X753" s="467"/>
      <c r="Y753" s="467"/>
      <c r="Z753" s="467"/>
      <c r="AA753" s="467"/>
      <c r="AB753" s="467"/>
      <c r="AC753" s="467"/>
      <c r="AD753" s="467"/>
      <c r="AE753" s="467"/>
      <c r="AF753" s="467"/>
    </row>
    <row r="754" spans="1:32" s="495" customFormat="1" ht="32.450000000000003" customHeight="1">
      <c r="A754" s="496"/>
      <c r="B754" s="496"/>
      <c r="C754" s="496"/>
      <c r="D754" s="496" t="s">
        <v>750</v>
      </c>
      <c r="E754" s="458"/>
      <c r="F754" s="458"/>
      <c r="G754" s="517"/>
      <c r="H754" s="516">
        <f>H753+H620</f>
        <v>43854853</v>
      </c>
      <c r="I754" s="544"/>
      <c r="J754" s="544"/>
      <c r="K754" s="538"/>
      <c r="L754" s="539">
        <f>L753+L620</f>
        <v>46806301.100000001</v>
      </c>
      <c r="M754" s="539">
        <f>M753+M620</f>
        <v>6403164.6999999993</v>
      </c>
      <c r="N754" s="539">
        <f>N753+N620</f>
        <v>3451717</v>
      </c>
      <c r="O754" s="542"/>
      <c r="R754" s="467"/>
      <c r="S754" s="467"/>
      <c r="T754" s="497"/>
      <c r="U754" s="467"/>
      <c r="V754" s="467"/>
      <c r="W754" s="467"/>
      <c r="X754" s="467"/>
      <c r="Y754" s="467"/>
      <c r="Z754" s="467"/>
      <c r="AA754" s="467"/>
      <c r="AB754" s="467"/>
      <c r="AC754" s="467"/>
      <c r="AD754" s="467"/>
      <c r="AE754" s="467"/>
      <c r="AF754" s="467"/>
    </row>
    <row r="755" spans="1:32" s="495" customFormat="1" ht="32.450000000000003" customHeight="1">
      <c r="A755" s="434"/>
      <c r="B755" s="434"/>
      <c r="C755" s="434"/>
      <c r="D755" s="434"/>
      <c r="E755" s="453"/>
      <c r="F755" s="453"/>
      <c r="G755" s="454"/>
      <c r="H755" s="454"/>
      <c r="I755" s="544"/>
      <c r="J755" s="544"/>
      <c r="K755" s="539" t="s">
        <v>220</v>
      </c>
      <c r="L755" s="539">
        <f>L754-H754</f>
        <v>2951448.1000000015</v>
      </c>
      <c r="M755" s="541"/>
      <c r="N755" s="541"/>
      <c r="O755" s="533"/>
      <c r="R755" s="467"/>
      <c r="S755" s="467"/>
      <c r="T755" s="497"/>
      <c r="U755" s="467"/>
      <c r="V755" s="467"/>
      <c r="W755" s="467"/>
      <c r="X755" s="467"/>
      <c r="Y755" s="467"/>
      <c r="Z755" s="467"/>
      <c r="AA755" s="467"/>
      <c r="AB755" s="467"/>
      <c r="AC755" s="467"/>
      <c r="AD755" s="467"/>
      <c r="AE755" s="467"/>
      <c r="AF755" s="467"/>
    </row>
    <row r="756" spans="1:32" s="495" customFormat="1" ht="32.450000000000003" customHeight="1">
      <c r="A756" s="545"/>
      <c r="B756" s="545"/>
      <c r="C756" s="545"/>
      <c r="D756" s="545"/>
      <c r="G756" s="546"/>
      <c r="H756" s="546"/>
      <c r="I756" s="547"/>
      <c r="J756" s="547"/>
      <c r="K756" s="548"/>
      <c r="L756" s="98"/>
      <c r="M756" s="548"/>
      <c r="N756" s="548"/>
      <c r="O756" s="549"/>
      <c r="R756" s="467"/>
      <c r="S756" s="467"/>
      <c r="T756" s="497"/>
      <c r="U756" s="467"/>
      <c r="V756" s="467"/>
      <c r="W756" s="467"/>
      <c r="X756" s="467"/>
      <c r="Y756" s="467"/>
      <c r="Z756" s="467"/>
      <c r="AA756" s="467"/>
      <c r="AB756" s="467"/>
      <c r="AC756" s="467"/>
      <c r="AD756" s="467"/>
      <c r="AE756" s="467"/>
      <c r="AF756" s="467"/>
    </row>
    <row r="757" spans="1:32" s="495" customFormat="1" ht="32.450000000000003" customHeight="1">
      <c r="A757" s="550" t="s">
        <v>724</v>
      </c>
      <c r="B757" s="551"/>
      <c r="C757" s="551"/>
      <c r="D757" s="552">
        <f>H754</f>
        <v>43854853</v>
      </c>
      <c r="G757" s="551" t="s">
        <v>246</v>
      </c>
      <c r="H757" s="553">
        <f>M754</f>
        <v>6403164.6999999993</v>
      </c>
      <c r="I757" s="547"/>
      <c r="J757" s="547"/>
      <c r="K757" s="547"/>
      <c r="L757" s="547"/>
      <c r="M757" s="547"/>
      <c r="N757" s="547"/>
      <c r="O757" s="554"/>
      <c r="R757" s="467"/>
      <c r="S757" s="467"/>
      <c r="T757" s="497"/>
      <c r="U757" s="467"/>
      <c r="V757" s="467"/>
      <c r="W757" s="467"/>
      <c r="X757" s="467"/>
      <c r="Y757" s="467"/>
      <c r="Z757" s="467"/>
      <c r="AA757" s="467"/>
      <c r="AB757" s="467"/>
      <c r="AC757" s="467"/>
      <c r="AD757" s="467"/>
      <c r="AE757" s="467"/>
      <c r="AF757" s="467"/>
    </row>
    <row r="758" spans="1:32" s="495" customFormat="1" ht="32.450000000000003" customHeight="1">
      <c r="A758" s="555" t="s">
        <v>725</v>
      </c>
      <c r="B758" s="556"/>
      <c r="C758" s="556"/>
      <c r="D758" s="557">
        <f>L754</f>
        <v>46806301.100000001</v>
      </c>
      <c r="E758" s="556"/>
      <c r="F758" s="556"/>
      <c r="G758" s="556" t="s">
        <v>247</v>
      </c>
      <c r="H758" s="558">
        <f>N754</f>
        <v>3451717</v>
      </c>
      <c r="I758" s="547"/>
      <c r="J758" s="547"/>
      <c r="K758" s="547"/>
      <c r="L758" s="547"/>
      <c r="M758" s="547"/>
      <c r="N758" s="547"/>
      <c r="O758" s="554"/>
      <c r="R758" s="467"/>
      <c r="S758" s="467"/>
      <c r="T758" s="497"/>
      <c r="U758" s="467"/>
      <c r="V758" s="467"/>
      <c r="W758" s="467"/>
      <c r="X758" s="467"/>
      <c r="Y758" s="467"/>
      <c r="Z758" s="467"/>
      <c r="AA758" s="467"/>
      <c r="AB758" s="467"/>
      <c r="AC758" s="467"/>
      <c r="AD758" s="467"/>
      <c r="AE758" s="467"/>
      <c r="AF758" s="467"/>
    </row>
    <row r="759" spans="1:32" ht="32.450000000000003" customHeight="1" thickBot="1">
      <c r="A759" s="559" t="s">
        <v>726</v>
      </c>
      <c r="B759" s="559"/>
      <c r="C759" s="560"/>
      <c r="D759" s="561">
        <f>D758-D757</f>
        <v>2951448.1000000015</v>
      </c>
      <c r="E759" s="562"/>
      <c r="F759" s="562"/>
      <c r="G759" s="563" t="s">
        <v>726</v>
      </c>
      <c r="H759" s="564">
        <f>H757-H758</f>
        <v>2951447.6999999993</v>
      </c>
      <c r="I759" s="565"/>
      <c r="J759" s="566"/>
      <c r="K759" s="567"/>
      <c r="L759" s="568"/>
      <c r="M759" s="568"/>
      <c r="N759" s="568"/>
      <c r="P759" s="570"/>
      <c r="Q759" s="571"/>
      <c r="R759" s="472"/>
      <c r="S759" s="472"/>
      <c r="T759" s="472"/>
      <c r="U759" s="572"/>
      <c r="V759" s="573"/>
      <c r="W759" s="574"/>
      <c r="X759" s="472"/>
      <c r="Y759" s="472"/>
      <c r="Z759" s="472"/>
      <c r="AA759" s="472"/>
      <c r="AB759" s="472"/>
      <c r="AC759" s="472"/>
      <c r="AD759" s="472"/>
    </row>
    <row r="760" spans="1:32" ht="32.450000000000003" customHeight="1" thickTop="1">
      <c r="A760" s="551"/>
      <c r="B760" s="551"/>
      <c r="C760" s="547"/>
      <c r="D760" s="575"/>
      <c r="E760" s="566"/>
      <c r="F760" s="566"/>
      <c r="G760" s="576"/>
      <c r="H760" s="577"/>
      <c r="I760" s="565"/>
      <c r="J760" s="566"/>
      <c r="K760" s="567"/>
      <c r="L760" s="568"/>
      <c r="M760" s="612" t="s">
        <v>939</v>
      </c>
      <c r="N760" s="612"/>
      <c r="P760" s="570"/>
      <c r="Q760" s="571"/>
      <c r="R760" s="472"/>
      <c r="S760" s="472"/>
      <c r="T760" s="472"/>
      <c r="U760" s="572"/>
      <c r="V760" s="573"/>
      <c r="W760" s="574"/>
      <c r="X760" s="472"/>
      <c r="Y760" s="472"/>
      <c r="Z760" s="472"/>
      <c r="AA760" s="472"/>
      <c r="AB760" s="472"/>
      <c r="AC760" s="472"/>
      <c r="AD760" s="472"/>
    </row>
    <row r="761" spans="1:32" ht="32.450000000000003" customHeight="1">
      <c r="A761" s="551"/>
      <c r="B761" s="551"/>
      <c r="C761" s="547"/>
      <c r="D761" s="575"/>
      <c r="E761" s="566"/>
      <c r="F761" s="566"/>
      <c r="G761" s="576"/>
      <c r="H761" s="577"/>
      <c r="I761" s="565"/>
      <c r="J761" s="566"/>
      <c r="K761" s="567">
        <f>L754*1.18</f>
        <v>55231435.298</v>
      </c>
      <c r="L761" s="568"/>
      <c r="M761" s="612" t="s">
        <v>938</v>
      </c>
      <c r="N761" s="612"/>
      <c r="P761" s="570"/>
      <c r="Q761" s="571"/>
      <c r="R761" s="472"/>
      <c r="S761" s="472"/>
      <c r="T761" s="472"/>
      <c r="U761" s="572"/>
      <c r="V761" s="573"/>
      <c r="W761" s="574"/>
      <c r="X761" s="472"/>
      <c r="Y761" s="472"/>
      <c r="Z761" s="472"/>
      <c r="AA761" s="472"/>
      <c r="AB761" s="472"/>
      <c r="AC761" s="472"/>
      <c r="AD761" s="472"/>
    </row>
    <row r="762" spans="1:32" ht="32.450000000000003" customHeight="1">
      <c r="A762" s="566"/>
      <c r="B762" s="495"/>
      <c r="C762" s="547"/>
      <c r="E762" s="566"/>
      <c r="F762" s="566"/>
      <c r="G762" s="578"/>
      <c r="H762" s="578"/>
      <c r="I762" s="565"/>
      <c r="J762" s="566"/>
      <c r="K762" s="567"/>
      <c r="L762" s="568"/>
      <c r="M762" s="612" t="s">
        <v>940</v>
      </c>
      <c r="N762" s="612"/>
      <c r="P762" s="465"/>
      <c r="Q762" s="437"/>
      <c r="R762" s="436"/>
      <c r="S762" s="436"/>
      <c r="T762" s="436"/>
      <c r="U762" s="499"/>
      <c r="V762" s="492"/>
      <c r="W762" s="493"/>
      <c r="X762" s="436"/>
      <c r="Y762" s="436"/>
      <c r="Z762" s="436"/>
      <c r="AA762" s="436"/>
      <c r="AB762" s="436"/>
      <c r="AC762" s="436"/>
      <c r="AD762" s="436"/>
    </row>
    <row r="763" spans="1:32" ht="32.450000000000003" customHeight="1">
      <c r="A763" s="566"/>
      <c r="B763" s="495"/>
      <c r="C763" s="547"/>
      <c r="E763" s="566"/>
      <c r="F763" s="566"/>
      <c r="G763" s="612" t="s">
        <v>941</v>
      </c>
      <c r="H763" s="612"/>
      <c r="I763" s="612"/>
      <c r="J763" s="566"/>
      <c r="K763" s="567"/>
      <c r="L763" s="568"/>
      <c r="M763" s="568"/>
      <c r="N763" s="568"/>
      <c r="P763" s="465"/>
      <c r="Q763" s="437"/>
      <c r="R763" s="436"/>
      <c r="S763" s="436"/>
      <c r="T763" s="436"/>
      <c r="U763" s="499"/>
      <c r="V763" s="492"/>
      <c r="W763" s="493"/>
      <c r="X763" s="436"/>
      <c r="Y763" s="436"/>
      <c r="Z763" s="436"/>
      <c r="AA763" s="436"/>
      <c r="AB763" s="436"/>
      <c r="AC763" s="436"/>
      <c r="AD763" s="436"/>
    </row>
    <row r="764" spans="1:32" ht="32.450000000000003" customHeight="1">
      <c r="A764" s="551"/>
      <c r="B764" s="495"/>
      <c r="D764" s="467"/>
      <c r="E764" s="579"/>
      <c r="F764" s="566"/>
      <c r="I764" s="551" t="s">
        <v>734</v>
      </c>
      <c r="J764" s="566"/>
      <c r="K764" s="567"/>
      <c r="L764" s="467"/>
      <c r="M764" s="613"/>
      <c r="N764" s="613"/>
      <c r="P764" s="465"/>
      <c r="Q764" s="437"/>
      <c r="R764" s="436"/>
      <c r="S764" s="436"/>
      <c r="T764" s="436"/>
      <c r="U764" s="499"/>
      <c r="V764" s="492"/>
      <c r="W764" s="493"/>
      <c r="X764" s="436"/>
      <c r="Y764" s="436"/>
      <c r="Z764" s="436"/>
      <c r="AA764" s="436"/>
      <c r="AB764" s="436"/>
      <c r="AC764" s="436"/>
      <c r="AD764" s="436"/>
    </row>
    <row r="765" spans="1:32" ht="32.450000000000003" customHeight="1">
      <c r="A765" s="551"/>
      <c r="B765" s="495"/>
      <c r="D765" s="580"/>
      <c r="E765" s="579"/>
      <c r="F765" s="566"/>
      <c r="I765" s="593"/>
      <c r="J765" s="593" t="s">
        <v>890</v>
      </c>
      <c r="K765" s="567"/>
      <c r="L765" s="467"/>
      <c r="M765" s="613"/>
      <c r="N765" s="613"/>
      <c r="P765" s="465"/>
      <c r="Q765" s="437"/>
      <c r="R765" s="436"/>
      <c r="S765" s="436"/>
      <c r="T765" s="436"/>
      <c r="U765" s="499"/>
      <c r="V765" s="492"/>
      <c r="W765" s="493"/>
      <c r="X765" s="436"/>
      <c r="Y765" s="436"/>
      <c r="Z765" s="436"/>
      <c r="AA765" s="436"/>
      <c r="AB765" s="436"/>
      <c r="AC765" s="436"/>
      <c r="AD765" s="436"/>
    </row>
    <row r="766" spans="1:32" s="495" customFormat="1" ht="32.450000000000003" customHeight="1">
      <c r="A766" s="467"/>
      <c r="B766" s="467"/>
      <c r="C766" s="467"/>
      <c r="D766" s="545"/>
      <c r="G766" s="546"/>
      <c r="H766" s="546"/>
      <c r="I766" s="547"/>
      <c r="J766" s="547"/>
      <c r="K766" s="547"/>
      <c r="L766" s="547"/>
      <c r="M766" s="547"/>
      <c r="N766" s="547"/>
      <c r="O766" s="554"/>
      <c r="R766" s="467"/>
      <c r="S766" s="467"/>
      <c r="T766" s="497"/>
      <c r="U766" s="467"/>
      <c r="V766" s="467"/>
      <c r="W766" s="467"/>
      <c r="X766" s="467"/>
      <c r="Y766" s="467"/>
      <c r="Z766" s="467"/>
      <c r="AA766" s="467"/>
      <c r="AB766" s="467"/>
      <c r="AC766" s="467"/>
      <c r="AD766" s="467"/>
      <c r="AE766" s="467"/>
      <c r="AF766" s="467"/>
    </row>
    <row r="767" spans="1:32" s="495" customFormat="1" ht="32.450000000000003" customHeight="1">
      <c r="A767" s="467"/>
      <c r="B767" s="467"/>
      <c r="C767" s="467"/>
      <c r="D767" s="545"/>
      <c r="E767" s="467"/>
      <c r="F767" s="467"/>
      <c r="G767" s="467"/>
      <c r="H767" s="467"/>
      <c r="I767" s="547"/>
      <c r="J767" s="547"/>
      <c r="K767" s="547"/>
      <c r="L767" s="547"/>
      <c r="M767" s="547"/>
      <c r="N767" s="547"/>
      <c r="O767" s="554"/>
      <c r="R767" s="467"/>
      <c r="S767" s="467"/>
      <c r="T767" s="497"/>
      <c r="U767" s="467"/>
      <c r="V767" s="467"/>
      <c r="W767" s="467"/>
      <c r="X767" s="467"/>
      <c r="Y767" s="467"/>
      <c r="Z767" s="467"/>
      <c r="AA767" s="467"/>
      <c r="AB767" s="467"/>
      <c r="AC767" s="467"/>
      <c r="AD767" s="467"/>
      <c r="AE767" s="467"/>
      <c r="AF767" s="467"/>
    </row>
    <row r="768" spans="1:32" s="495" customFormat="1" ht="32.450000000000003" customHeight="1">
      <c r="A768" s="467"/>
      <c r="B768" s="467"/>
      <c r="C768" s="467"/>
      <c r="D768" s="545"/>
      <c r="E768" s="467"/>
      <c r="F768" s="467"/>
      <c r="G768" s="467"/>
      <c r="H768" s="467"/>
      <c r="I768" s="547"/>
      <c r="J768" s="547"/>
      <c r="K768" s="547"/>
      <c r="L768" s="547"/>
      <c r="M768" s="547"/>
      <c r="N768" s="547"/>
      <c r="O768" s="554"/>
      <c r="R768" s="467"/>
      <c r="S768" s="467"/>
      <c r="T768" s="497"/>
      <c r="U768" s="467"/>
      <c r="V768" s="467"/>
      <c r="W768" s="467"/>
      <c r="X768" s="467"/>
      <c r="Y768" s="467"/>
      <c r="Z768" s="467"/>
      <c r="AA768" s="467"/>
      <c r="AB768" s="467"/>
      <c r="AC768" s="467"/>
      <c r="AD768" s="467"/>
      <c r="AE768" s="467"/>
      <c r="AF768" s="467"/>
    </row>
    <row r="769" spans="1:32" s="495" customFormat="1" ht="32.450000000000003" customHeight="1">
      <c r="A769" s="467"/>
      <c r="B769" s="467"/>
      <c r="C769" s="467"/>
      <c r="D769" s="545"/>
      <c r="E769" s="467"/>
      <c r="F769" s="467"/>
      <c r="G769" s="467"/>
      <c r="H769" s="467"/>
      <c r="I769" s="547"/>
      <c r="J769" s="547"/>
      <c r="K769" s="547"/>
      <c r="L769" s="547"/>
      <c r="M769" s="547"/>
      <c r="N769" s="547"/>
      <c r="O769" s="554"/>
      <c r="R769" s="467"/>
      <c r="S769" s="467"/>
      <c r="T769" s="497"/>
      <c r="U769" s="467"/>
      <c r="V769" s="467"/>
      <c r="W769" s="467"/>
      <c r="X769" s="467"/>
      <c r="Y769" s="467"/>
      <c r="Z769" s="467"/>
      <c r="AA769" s="467"/>
      <c r="AB769" s="467"/>
      <c r="AC769" s="467"/>
      <c r="AD769" s="467"/>
      <c r="AE769" s="467"/>
      <c r="AF769" s="467"/>
    </row>
    <row r="770" spans="1:32" s="495" customFormat="1" ht="32.450000000000003" customHeight="1">
      <c r="A770" s="467"/>
      <c r="B770" s="467"/>
      <c r="C770" s="467"/>
      <c r="D770" s="545"/>
      <c r="E770" s="467"/>
      <c r="F770" s="467"/>
      <c r="G770" s="467"/>
      <c r="H770" s="467"/>
      <c r="I770" s="547"/>
      <c r="J770" s="547"/>
      <c r="K770" s="547"/>
      <c r="L770" s="547"/>
      <c r="M770" s="547"/>
      <c r="N770" s="547"/>
      <c r="O770" s="554"/>
      <c r="R770" s="467"/>
      <c r="S770" s="467"/>
      <c r="T770" s="497"/>
      <c r="U770" s="467"/>
      <c r="V770" s="467"/>
      <c r="W770" s="467"/>
      <c r="X770" s="467"/>
      <c r="Y770" s="467"/>
      <c r="Z770" s="467"/>
      <c r="AA770" s="467"/>
      <c r="AB770" s="467"/>
      <c r="AC770" s="467"/>
      <c r="AD770" s="467"/>
      <c r="AE770" s="467"/>
      <c r="AF770" s="467"/>
    </row>
    <row r="771" spans="1:32" s="495" customFormat="1" ht="32.450000000000003" customHeight="1">
      <c r="A771" s="467"/>
      <c r="B771" s="467"/>
      <c r="C771" s="467"/>
      <c r="D771" s="545"/>
      <c r="E771" s="467"/>
      <c r="F771" s="467"/>
      <c r="G771" s="467"/>
      <c r="H771" s="467"/>
      <c r="I771" s="547"/>
      <c r="J771" s="547"/>
      <c r="K771" s="547"/>
      <c r="L771" s="547"/>
      <c r="M771" s="547"/>
      <c r="N771" s="547"/>
      <c r="O771" s="554"/>
      <c r="R771" s="467"/>
      <c r="S771" s="467"/>
      <c r="T771" s="497"/>
      <c r="U771" s="467"/>
      <c r="V771" s="467"/>
      <c r="W771" s="467"/>
      <c r="X771" s="467"/>
      <c r="Y771" s="467"/>
      <c r="Z771" s="467"/>
      <c r="AA771" s="467"/>
      <c r="AB771" s="467"/>
      <c r="AC771" s="467"/>
      <c r="AD771" s="467"/>
      <c r="AE771" s="467"/>
      <c r="AF771" s="467"/>
    </row>
    <row r="772" spans="1:32" s="495" customFormat="1" ht="32.450000000000003" customHeight="1">
      <c r="A772" s="467"/>
      <c r="B772" s="467"/>
      <c r="C772" s="467"/>
      <c r="D772" s="545"/>
      <c r="E772" s="467"/>
      <c r="F772" s="467"/>
      <c r="G772" s="467"/>
      <c r="H772" s="467"/>
      <c r="I772" s="547"/>
      <c r="J772" s="547"/>
      <c r="K772" s="547"/>
      <c r="L772" s="547"/>
      <c r="M772" s="547"/>
      <c r="N772" s="547"/>
      <c r="O772" s="554"/>
      <c r="R772" s="467"/>
      <c r="S772" s="467"/>
      <c r="T772" s="497"/>
      <c r="U772" s="467"/>
      <c r="V772" s="467"/>
      <c r="W772" s="467"/>
      <c r="X772" s="467"/>
      <c r="Y772" s="467"/>
      <c r="Z772" s="467"/>
      <c r="AA772" s="467"/>
      <c r="AB772" s="467"/>
      <c r="AC772" s="467"/>
      <c r="AD772" s="467"/>
      <c r="AE772" s="467"/>
      <c r="AF772" s="467"/>
    </row>
    <row r="773" spans="1:32" s="495" customFormat="1" ht="32.450000000000003" customHeight="1">
      <c r="A773" s="467"/>
      <c r="B773" s="467"/>
      <c r="C773" s="467"/>
      <c r="D773" s="545"/>
      <c r="E773" s="467"/>
      <c r="F773" s="467"/>
      <c r="G773" s="467"/>
      <c r="H773" s="467"/>
      <c r="I773" s="547"/>
      <c r="J773" s="547"/>
      <c r="K773" s="547"/>
      <c r="L773" s="547"/>
      <c r="M773" s="547"/>
      <c r="N773" s="547"/>
      <c r="O773" s="554"/>
      <c r="R773" s="467"/>
      <c r="S773" s="467"/>
      <c r="T773" s="497"/>
      <c r="U773" s="467"/>
      <c r="V773" s="467"/>
      <c r="W773" s="467"/>
      <c r="X773" s="467"/>
      <c r="Y773" s="467"/>
      <c r="Z773" s="467"/>
      <c r="AA773" s="467"/>
      <c r="AB773" s="467"/>
      <c r="AC773" s="467"/>
      <c r="AD773" s="467"/>
      <c r="AE773" s="467"/>
      <c r="AF773" s="467"/>
    </row>
    <row r="774" spans="1:32" s="495" customFormat="1" ht="32.450000000000003" customHeight="1">
      <c r="A774" s="467"/>
      <c r="B774" s="467"/>
      <c r="C774" s="467"/>
      <c r="D774" s="545"/>
      <c r="E774" s="467"/>
      <c r="F774" s="467"/>
      <c r="G774" s="467"/>
      <c r="H774" s="467"/>
      <c r="I774" s="547"/>
      <c r="J774" s="547"/>
      <c r="K774" s="547"/>
      <c r="L774" s="547"/>
      <c r="M774" s="547"/>
      <c r="N774" s="547"/>
      <c r="O774" s="554"/>
      <c r="R774" s="467"/>
      <c r="S774" s="467"/>
      <c r="T774" s="497"/>
      <c r="U774" s="467"/>
      <c r="V774" s="467"/>
      <c r="W774" s="467"/>
      <c r="X774" s="467"/>
      <c r="Y774" s="467"/>
      <c r="Z774" s="467"/>
      <c r="AA774" s="467"/>
      <c r="AB774" s="467"/>
      <c r="AC774" s="467"/>
      <c r="AD774" s="467"/>
      <c r="AE774" s="467"/>
      <c r="AF774" s="467"/>
    </row>
    <row r="775" spans="1:32" s="495" customFormat="1" ht="32.450000000000003" customHeight="1">
      <c r="A775" s="467"/>
      <c r="B775" s="467"/>
      <c r="C775" s="467"/>
      <c r="D775" s="545"/>
      <c r="E775" s="467"/>
      <c r="F775" s="467"/>
      <c r="G775" s="467"/>
      <c r="H775" s="467"/>
      <c r="I775" s="547"/>
      <c r="J775" s="547"/>
      <c r="K775" s="547"/>
      <c r="L775" s="547"/>
      <c r="M775" s="547"/>
      <c r="N775" s="547"/>
      <c r="O775" s="554"/>
      <c r="R775" s="467"/>
      <c r="S775" s="467"/>
      <c r="T775" s="497"/>
      <c r="U775" s="467"/>
      <c r="V775" s="467"/>
      <c r="W775" s="467"/>
      <c r="X775" s="467"/>
      <c r="Y775" s="467"/>
      <c r="Z775" s="467"/>
      <c r="AA775" s="467"/>
      <c r="AB775" s="467"/>
      <c r="AC775" s="467"/>
      <c r="AD775" s="467"/>
      <c r="AE775" s="467"/>
      <c r="AF775" s="467"/>
    </row>
    <row r="776" spans="1:32" s="495" customFormat="1" ht="32.450000000000003" customHeight="1">
      <c r="A776" s="467"/>
      <c r="B776" s="467"/>
      <c r="C776" s="467"/>
      <c r="D776" s="545"/>
      <c r="E776" s="467"/>
      <c r="F776" s="467"/>
      <c r="G776" s="467"/>
      <c r="H776" s="467"/>
      <c r="I776" s="547"/>
      <c r="J776" s="547"/>
      <c r="K776" s="547"/>
      <c r="L776" s="547"/>
      <c r="M776" s="547"/>
      <c r="N776" s="547"/>
      <c r="O776" s="554"/>
      <c r="R776" s="467"/>
      <c r="S776" s="467"/>
      <c r="T776" s="497"/>
      <c r="U776" s="467"/>
      <c r="V776" s="467"/>
      <c r="W776" s="467"/>
      <c r="X776" s="467"/>
      <c r="Y776" s="467"/>
      <c r="Z776" s="467"/>
      <c r="AA776" s="467"/>
      <c r="AB776" s="467"/>
      <c r="AC776" s="467"/>
      <c r="AD776" s="467"/>
      <c r="AE776" s="467"/>
      <c r="AF776" s="467"/>
    </row>
    <row r="777" spans="1:32" s="495" customFormat="1" ht="32.450000000000003" customHeight="1">
      <c r="A777" s="467"/>
      <c r="B777" s="467"/>
      <c r="C777" s="467"/>
      <c r="D777" s="545"/>
      <c r="E777" s="467"/>
      <c r="F777" s="467"/>
      <c r="G777" s="467"/>
      <c r="H777" s="467"/>
      <c r="I777" s="547"/>
      <c r="J777" s="547"/>
      <c r="K777" s="547"/>
      <c r="L777" s="547"/>
      <c r="M777" s="547"/>
      <c r="N777" s="547"/>
      <c r="O777" s="554"/>
      <c r="R777" s="467"/>
      <c r="S777" s="467"/>
      <c r="T777" s="497"/>
      <c r="U777" s="467"/>
      <c r="V777" s="467"/>
      <c r="W777" s="467"/>
      <c r="X777" s="467"/>
      <c r="Y777" s="467"/>
      <c r="Z777" s="467"/>
      <c r="AA777" s="467"/>
      <c r="AB777" s="467"/>
      <c r="AC777" s="467"/>
      <c r="AD777" s="467"/>
      <c r="AE777" s="467"/>
      <c r="AF777" s="467"/>
    </row>
    <row r="778" spans="1:32" s="495" customFormat="1" ht="32.450000000000003" customHeight="1">
      <c r="A778" s="467"/>
      <c r="B778" s="467"/>
      <c r="C778" s="467"/>
      <c r="D778" s="545"/>
      <c r="E778" s="467"/>
      <c r="F778" s="467"/>
      <c r="G778" s="467"/>
      <c r="H778" s="467"/>
      <c r="I778" s="547"/>
      <c r="J778" s="547"/>
      <c r="K778" s="547"/>
      <c r="L778" s="547"/>
      <c r="M778" s="547"/>
      <c r="N778" s="547"/>
      <c r="O778" s="554"/>
      <c r="R778" s="467"/>
      <c r="S778" s="467"/>
      <c r="T778" s="497"/>
      <c r="U778" s="467"/>
      <c r="V778" s="467"/>
      <c r="W778" s="467"/>
      <c r="X778" s="467"/>
      <c r="Y778" s="467"/>
      <c r="Z778" s="467"/>
      <c r="AA778" s="467"/>
      <c r="AB778" s="467"/>
      <c r="AC778" s="467"/>
      <c r="AD778" s="467"/>
      <c r="AE778" s="467"/>
      <c r="AF778" s="467"/>
    </row>
    <row r="779" spans="1:32" s="495" customFormat="1" ht="32.450000000000003" customHeight="1">
      <c r="A779" s="467"/>
      <c r="B779" s="467"/>
      <c r="C779" s="467"/>
      <c r="D779" s="545"/>
      <c r="E779" s="467"/>
      <c r="F779" s="467"/>
      <c r="G779" s="467"/>
      <c r="H779" s="467"/>
      <c r="I779" s="547"/>
      <c r="J779" s="547"/>
      <c r="K779" s="547"/>
      <c r="L779" s="547"/>
      <c r="M779" s="547"/>
      <c r="N779" s="547"/>
      <c r="O779" s="554"/>
      <c r="R779" s="467"/>
      <c r="S779" s="467"/>
      <c r="T779" s="497"/>
      <c r="U779" s="467"/>
      <c r="V779" s="467"/>
      <c r="W779" s="467"/>
      <c r="X779" s="467"/>
      <c r="Y779" s="467"/>
      <c r="Z779" s="467"/>
      <c r="AA779" s="467"/>
      <c r="AB779" s="467"/>
      <c r="AC779" s="467"/>
      <c r="AD779" s="467"/>
      <c r="AE779" s="467"/>
      <c r="AF779" s="467"/>
    </row>
    <row r="780" spans="1:32" s="495" customFormat="1" ht="32.450000000000003" customHeight="1">
      <c r="A780" s="467"/>
      <c r="B780" s="467"/>
      <c r="C780" s="467"/>
      <c r="D780" s="545"/>
      <c r="E780" s="467"/>
      <c r="F780" s="467"/>
      <c r="G780" s="467"/>
      <c r="H780" s="467"/>
      <c r="I780" s="547"/>
      <c r="J780" s="547"/>
      <c r="K780" s="547"/>
      <c r="L780" s="547"/>
      <c r="M780" s="547"/>
      <c r="N780" s="547"/>
      <c r="O780" s="554"/>
      <c r="R780" s="467"/>
      <c r="S780" s="467"/>
      <c r="T780" s="497"/>
      <c r="U780" s="467"/>
      <c r="V780" s="467"/>
      <c r="W780" s="467"/>
      <c r="X780" s="467"/>
      <c r="Y780" s="467"/>
      <c r="Z780" s="467"/>
      <c r="AA780" s="467"/>
      <c r="AB780" s="467"/>
      <c r="AC780" s="467"/>
      <c r="AD780" s="467"/>
      <c r="AE780" s="467"/>
      <c r="AF780" s="467"/>
    </row>
    <row r="781" spans="1:32" s="495" customFormat="1" ht="32.450000000000003" customHeight="1">
      <c r="A781" s="467"/>
      <c r="B781" s="467"/>
      <c r="C781" s="467"/>
      <c r="D781" s="545"/>
      <c r="E781" s="467"/>
      <c r="F781" s="467"/>
      <c r="G781" s="467"/>
      <c r="H781" s="467"/>
      <c r="I781" s="547"/>
      <c r="J781" s="547"/>
      <c r="K781" s="547"/>
      <c r="L781" s="547"/>
      <c r="M781" s="547"/>
      <c r="N781" s="547"/>
      <c r="O781" s="554"/>
      <c r="R781" s="467"/>
      <c r="S781" s="467"/>
      <c r="T781" s="497"/>
      <c r="U781" s="467"/>
      <c r="V781" s="467"/>
      <c r="W781" s="467"/>
      <c r="X781" s="467"/>
      <c r="Y781" s="467"/>
      <c r="Z781" s="467"/>
      <c r="AA781" s="467"/>
      <c r="AB781" s="467"/>
      <c r="AC781" s="467"/>
      <c r="AD781" s="467"/>
      <c r="AE781" s="467"/>
      <c r="AF781" s="467"/>
    </row>
    <row r="782" spans="1:32" s="495" customFormat="1" ht="32.450000000000003" customHeight="1">
      <c r="A782" s="467"/>
      <c r="B782" s="467"/>
      <c r="C782" s="467"/>
      <c r="D782" s="545"/>
      <c r="E782" s="467"/>
      <c r="F782" s="467"/>
      <c r="G782" s="467"/>
      <c r="H782" s="467"/>
      <c r="I782" s="547"/>
      <c r="J782" s="547"/>
      <c r="K782" s="547"/>
      <c r="L782" s="547"/>
      <c r="M782" s="547"/>
      <c r="N782" s="547"/>
      <c r="O782" s="554"/>
      <c r="R782" s="467"/>
      <c r="S782" s="467"/>
      <c r="T782" s="497"/>
      <c r="U782" s="467"/>
      <c r="V782" s="467"/>
      <c r="W782" s="467"/>
      <c r="X782" s="467"/>
      <c r="Y782" s="467"/>
      <c r="Z782" s="467"/>
      <c r="AA782" s="467"/>
      <c r="AB782" s="467"/>
      <c r="AC782" s="467"/>
      <c r="AD782" s="467"/>
      <c r="AE782" s="467"/>
      <c r="AF782" s="467"/>
    </row>
    <row r="783" spans="1:32" s="495" customFormat="1" ht="32.450000000000003" customHeight="1">
      <c r="A783" s="467"/>
      <c r="B783" s="467"/>
      <c r="C783" s="467"/>
      <c r="D783" s="545"/>
      <c r="E783" s="467"/>
      <c r="F783" s="467"/>
      <c r="G783" s="467"/>
      <c r="H783" s="467"/>
      <c r="I783" s="547"/>
      <c r="J783" s="547"/>
      <c r="K783" s="547"/>
      <c r="L783" s="547"/>
      <c r="M783" s="547"/>
      <c r="N783" s="547"/>
      <c r="O783" s="554"/>
      <c r="R783" s="467"/>
      <c r="S783" s="467"/>
      <c r="T783" s="497"/>
      <c r="U783" s="467"/>
      <c r="V783" s="467"/>
      <c r="W783" s="467"/>
      <c r="X783" s="467"/>
      <c r="Y783" s="467"/>
      <c r="Z783" s="467"/>
      <c r="AA783" s="467"/>
      <c r="AB783" s="467"/>
      <c r="AC783" s="467"/>
      <c r="AD783" s="467"/>
      <c r="AE783" s="467"/>
      <c r="AF783" s="467"/>
    </row>
    <row r="784" spans="1:32" s="495" customFormat="1" ht="32.450000000000003" customHeight="1">
      <c r="A784" s="467"/>
      <c r="B784" s="467"/>
      <c r="C784" s="467"/>
      <c r="D784" s="545"/>
      <c r="E784" s="467"/>
      <c r="F784" s="467"/>
      <c r="G784" s="467"/>
      <c r="H784" s="467"/>
      <c r="I784" s="547"/>
      <c r="J784" s="547"/>
      <c r="K784" s="547"/>
      <c r="L784" s="547"/>
      <c r="M784" s="547"/>
      <c r="N784" s="547"/>
      <c r="O784" s="554"/>
      <c r="R784" s="467"/>
      <c r="S784" s="467"/>
      <c r="T784" s="497"/>
      <c r="U784" s="467"/>
      <c r="V784" s="467"/>
      <c r="W784" s="467"/>
      <c r="X784" s="467"/>
      <c r="Y784" s="467"/>
      <c r="Z784" s="467"/>
      <c r="AA784" s="467"/>
      <c r="AB784" s="467"/>
      <c r="AC784" s="467"/>
      <c r="AD784" s="467"/>
      <c r="AE784" s="467"/>
      <c r="AF784" s="467"/>
    </row>
    <row r="785" spans="1:32" s="495" customFormat="1" ht="32.450000000000003" customHeight="1">
      <c r="A785" s="467"/>
      <c r="B785" s="467"/>
      <c r="C785" s="467"/>
      <c r="D785" s="545"/>
      <c r="E785" s="467"/>
      <c r="F785" s="467"/>
      <c r="G785" s="467"/>
      <c r="H785" s="467"/>
      <c r="I785" s="547"/>
      <c r="J785" s="547"/>
      <c r="K785" s="547"/>
      <c r="L785" s="547"/>
      <c r="M785" s="547"/>
      <c r="N785" s="547"/>
      <c r="O785" s="554"/>
      <c r="R785" s="467"/>
      <c r="S785" s="467"/>
      <c r="T785" s="497"/>
      <c r="U785" s="467"/>
      <c r="V785" s="467"/>
      <c r="W785" s="467"/>
      <c r="X785" s="467"/>
      <c r="Y785" s="467"/>
      <c r="Z785" s="467"/>
      <c r="AA785" s="467"/>
      <c r="AB785" s="467"/>
      <c r="AC785" s="467"/>
      <c r="AD785" s="467"/>
      <c r="AE785" s="467"/>
      <c r="AF785" s="467"/>
    </row>
    <row r="786" spans="1:32" s="495" customFormat="1" ht="32.450000000000003" customHeight="1">
      <c r="A786" s="467"/>
      <c r="B786" s="467"/>
      <c r="C786" s="467"/>
      <c r="D786" s="545"/>
      <c r="E786" s="467"/>
      <c r="F786" s="467"/>
      <c r="G786" s="467"/>
      <c r="H786" s="467"/>
      <c r="I786" s="547"/>
      <c r="J786" s="547"/>
      <c r="K786" s="547"/>
      <c r="L786" s="547"/>
      <c r="M786" s="547"/>
      <c r="N786" s="547"/>
      <c r="O786" s="554"/>
      <c r="R786" s="467"/>
      <c r="S786" s="467"/>
      <c r="T786" s="497"/>
      <c r="U786" s="467"/>
      <c r="V786" s="467"/>
      <c r="W786" s="467"/>
      <c r="X786" s="467"/>
      <c r="Y786" s="467"/>
      <c r="Z786" s="467"/>
      <c r="AA786" s="467"/>
      <c r="AB786" s="467"/>
      <c r="AC786" s="467"/>
      <c r="AD786" s="467"/>
      <c r="AE786" s="467"/>
      <c r="AF786" s="467"/>
    </row>
    <row r="787" spans="1:32" s="495" customFormat="1" ht="32.450000000000003" customHeight="1">
      <c r="A787" s="467"/>
      <c r="B787" s="467"/>
      <c r="C787" s="467"/>
      <c r="D787" s="545"/>
      <c r="E787" s="467"/>
      <c r="F787" s="467"/>
      <c r="G787" s="467"/>
      <c r="H787" s="467"/>
      <c r="I787" s="547"/>
      <c r="J787" s="547"/>
      <c r="K787" s="547"/>
      <c r="L787" s="547"/>
      <c r="M787" s="547"/>
      <c r="N787" s="547"/>
      <c r="O787" s="554"/>
      <c r="R787" s="467"/>
      <c r="S787" s="467"/>
      <c r="T787" s="497"/>
      <c r="U787" s="467"/>
      <c r="V787" s="467"/>
      <c r="W787" s="467"/>
      <c r="X787" s="467"/>
      <c r="Y787" s="467"/>
      <c r="Z787" s="467"/>
      <c r="AA787" s="467"/>
      <c r="AB787" s="467"/>
      <c r="AC787" s="467"/>
      <c r="AD787" s="467"/>
      <c r="AE787" s="467"/>
      <c r="AF787" s="467"/>
    </row>
    <row r="788" spans="1:32" s="495" customFormat="1" ht="32.450000000000003" customHeight="1">
      <c r="A788" s="467"/>
      <c r="B788" s="467"/>
      <c r="C788" s="467"/>
      <c r="D788" s="545"/>
      <c r="E788" s="467"/>
      <c r="F788" s="467"/>
      <c r="G788" s="467"/>
      <c r="H788" s="467"/>
      <c r="I788" s="547"/>
      <c r="J788" s="547"/>
      <c r="K788" s="547"/>
      <c r="L788" s="547"/>
      <c r="M788" s="547"/>
      <c r="N788" s="547"/>
      <c r="O788" s="554"/>
      <c r="R788" s="467"/>
      <c r="S788" s="467"/>
      <c r="T788" s="497"/>
      <c r="U788" s="467"/>
      <c r="V788" s="467"/>
      <c r="W788" s="467"/>
      <c r="X788" s="467"/>
      <c r="Y788" s="467"/>
      <c r="Z788" s="467"/>
      <c r="AA788" s="467"/>
      <c r="AB788" s="467"/>
      <c r="AC788" s="467"/>
      <c r="AD788" s="467"/>
      <c r="AE788" s="467"/>
      <c r="AF788" s="467"/>
    </row>
    <row r="789" spans="1:32" s="495" customFormat="1" ht="32.450000000000003" customHeight="1">
      <c r="A789" s="467"/>
      <c r="B789" s="467"/>
      <c r="C789" s="467"/>
      <c r="D789" s="545"/>
      <c r="E789" s="467"/>
      <c r="F789" s="467"/>
      <c r="G789" s="467"/>
      <c r="H789" s="467"/>
      <c r="I789" s="547"/>
      <c r="J789" s="547"/>
      <c r="K789" s="547"/>
      <c r="L789" s="547"/>
      <c r="M789" s="547"/>
      <c r="N789" s="547"/>
      <c r="O789" s="554"/>
      <c r="R789" s="467"/>
      <c r="S789" s="467"/>
      <c r="T789" s="497"/>
      <c r="U789" s="467"/>
      <c r="V789" s="467"/>
      <c r="W789" s="467"/>
      <c r="X789" s="467"/>
      <c r="Y789" s="467"/>
      <c r="Z789" s="467"/>
      <c r="AA789" s="467"/>
      <c r="AB789" s="467"/>
      <c r="AC789" s="467"/>
      <c r="AD789" s="467"/>
      <c r="AE789" s="467"/>
      <c r="AF789" s="467"/>
    </row>
    <row r="790" spans="1:32" s="495" customFormat="1" ht="32.450000000000003" customHeight="1">
      <c r="A790" s="467"/>
      <c r="B790" s="467"/>
      <c r="C790" s="467"/>
      <c r="D790" s="545"/>
      <c r="E790" s="467"/>
      <c r="F790" s="467"/>
      <c r="G790" s="467"/>
      <c r="H790" s="467"/>
      <c r="I790" s="547"/>
      <c r="J790" s="547"/>
      <c r="K790" s="547"/>
      <c r="L790" s="547"/>
      <c r="M790" s="547"/>
      <c r="N790" s="547"/>
      <c r="O790" s="554"/>
      <c r="R790" s="467"/>
      <c r="S790" s="467"/>
      <c r="T790" s="497"/>
      <c r="U790" s="467"/>
      <c r="V790" s="467"/>
      <c r="W790" s="467"/>
      <c r="X790" s="467"/>
      <c r="Y790" s="467"/>
      <c r="Z790" s="467"/>
      <c r="AA790" s="467"/>
      <c r="AB790" s="467"/>
      <c r="AC790" s="467"/>
      <c r="AD790" s="467"/>
      <c r="AE790" s="467"/>
      <c r="AF790" s="467"/>
    </row>
    <row r="791" spans="1:32" s="495" customFormat="1" ht="32.450000000000003" customHeight="1">
      <c r="A791" s="467"/>
      <c r="B791" s="467"/>
      <c r="C791" s="467"/>
      <c r="D791" s="545"/>
      <c r="E791" s="467"/>
      <c r="F791" s="467"/>
      <c r="G791" s="467"/>
      <c r="H791" s="467"/>
      <c r="I791" s="547"/>
      <c r="J791" s="547"/>
      <c r="K791" s="547"/>
      <c r="L791" s="547"/>
      <c r="M791" s="547"/>
      <c r="N791" s="547"/>
      <c r="O791" s="554"/>
      <c r="R791" s="467"/>
      <c r="S791" s="467"/>
      <c r="T791" s="497"/>
      <c r="U791" s="467"/>
      <c r="V791" s="467"/>
      <c r="W791" s="467"/>
      <c r="X791" s="467"/>
      <c r="Y791" s="467"/>
      <c r="Z791" s="467"/>
      <c r="AA791" s="467"/>
      <c r="AB791" s="467"/>
      <c r="AC791" s="467"/>
      <c r="AD791" s="467"/>
      <c r="AE791" s="467"/>
      <c r="AF791" s="467"/>
    </row>
    <row r="792" spans="1:32" s="495" customFormat="1" ht="32.450000000000003" customHeight="1">
      <c r="A792" s="467"/>
      <c r="B792" s="467"/>
      <c r="C792" s="467"/>
      <c r="D792" s="545"/>
      <c r="E792" s="467"/>
      <c r="F792" s="467"/>
      <c r="G792" s="467"/>
      <c r="H792" s="467"/>
      <c r="I792" s="547"/>
      <c r="J792" s="547"/>
      <c r="K792" s="547"/>
      <c r="L792" s="547"/>
      <c r="M792" s="547"/>
      <c r="N792" s="547"/>
      <c r="O792" s="554"/>
      <c r="R792" s="467"/>
      <c r="S792" s="467"/>
      <c r="T792" s="497"/>
      <c r="U792" s="467"/>
      <c r="V792" s="467"/>
      <c r="W792" s="467"/>
      <c r="X792" s="467"/>
      <c r="Y792" s="467"/>
      <c r="Z792" s="467"/>
      <c r="AA792" s="467"/>
      <c r="AB792" s="467"/>
      <c r="AC792" s="467"/>
      <c r="AD792" s="467"/>
      <c r="AE792" s="467"/>
      <c r="AF792" s="467"/>
    </row>
    <row r="793" spans="1:32" s="495" customFormat="1" ht="32.450000000000003" customHeight="1">
      <c r="A793" s="467"/>
      <c r="B793" s="467"/>
      <c r="C793" s="467"/>
      <c r="D793" s="545"/>
      <c r="E793" s="467"/>
      <c r="F793" s="467"/>
      <c r="G793" s="467"/>
      <c r="H793" s="467"/>
      <c r="I793" s="547"/>
      <c r="J793" s="547"/>
      <c r="K793" s="547"/>
      <c r="L793" s="547"/>
      <c r="M793" s="547"/>
      <c r="N793" s="547"/>
      <c r="O793" s="554"/>
      <c r="R793" s="467"/>
      <c r="S793" s="467"/>
      <c r="T793" s="497"/>
      <c r="U793" s="467"/>
      <c r="V793" s="467"/>
      <c r="W793" s="467"/>
      <c r="X793" s="467"/>
      <c r="Y793" s="467"/>
      <c r="Z793" s="467"/>
      <c r="AA793" s="467"/>
      <c r="AB793" s="467"/>
      <c r="AC793" s="467"/>
      <c r="AD793" s="467"/>
      <c r="AE793" s="467"/>
      <c r="AF793" s="467"/>
    </row>
    <row r="794" spans="1:32" s="495" customFormat="1" ht="32.450000000000003" customHeight="1">
      <c r="A794" s="467"/>
      <c r="B794" s="467"/>
      <c r="C794" s="467"/>
      <c r="D794" s="545"/>
      <c r="E794" s="467"/>
      <c r="F794" s="467"/>
      <c r="G794" s="467"/>
      <c r="H794" s="467"/>
      <c r="I794" s="547"/>
      <c r="J794" s="547"/>
      <c r="K794" s="547"/>
      <c r="L794" s="547"/>
      <c r="M794" s="547"/>
      <c r="N794" s="547"/>
      <c r="O794" s="554"/>
      <c r="R794" s="467"/>
      <c r="S794" s="467"/>
      <c r="T794" s="497"/>
      <c r="U794" s="467"/>
      <c r="V794" s="467"/>
      <c r="W794" s="467"/>
      <c r="X794" s="467"/>
      <c r="Y794" s="467"/>
      <c r="Z794" s="467"/>
      <c r="AA794" s="467"/>
      <c r="AB794" s="467"/>
      <c r="AC794" s="467"/>
      <c r="AD794" s="467"/>
      <c r="AE794" s="467"/>
      <c r="AF794" s="467"/>
    </row>
    <row r="795" spans="1:32" s="495" customFormat="1" ht="32.450000000000003" customHeight="1">
      <c r="A795" s="467"/>
      <c r="B795" s="467"/>
      <c r="C795" s="467"/>
      <c r="D795" s="545"/>
      <c r="E795" s="467"/>
      <c r="F795" s="467"/>
      <c r="G795" s="467"/>
      <c r="H795" s="467"/>
      <c r="I795" s="547"/>
      <c r="J795" s="547"/>
      <c r="K795" s="547"/>
      <c r="L795" s="547"/>
      <c r="M795" s="547"/>
      <c r="N795" s="547"/>
      <c r="O795" s="554"/>
      <c r="R795" s="467"/>
      <c r="S795" s="467"/>
      <c r="T795" s="497"/>
      <c r="U795" s="467"/>
      <c r="V795" s="467"/>
      <c r="W795" s="467"/>
      <c r="X795" s="467"/>
      <c r="Y795" s="467"/>
      <c r="Z795" s="467"/>
      <c r="AA795" s="467"/>
      <c r="AB795" s="467"/>
      <c r="AC795" s="467"/>
      <c r="AD795" s="467"/>
      <c r="AE795" s="467"/>
      <c r="AF795" s="467"/>
    </row>
    <row r="796" spans="1:32" s="495" customFormat="1" ht="32.450000000000003" customHeight="1">
      <c r="A796" s="467"/>
      <c r="B796" s="467"/>
      <c r="C796" s="467"/>
      <c r="D796" s="545"/>
      <c r="E796" s="467"/>
      <c r="F796" s="467"/>
      <c r="G796" s="467"/>
      <c r="H796" s="467"/>
      <c r="I796" s="547"/>
      <c r="J796" s="547"/>
      <c r="K796" s="547"/>
      <c r="L796" s="547"/>
      <c r="M796" s="547"/>
      <c r="N796" s="547"/>
      <c r="O796" s="554"/>
      <c r="R796" s="467"/>
      <c r="S796" s="467"/>
      <c r="T796" s="497"/>
      <c r="U796" s="467"/>
      <c r="V796" s="467"/>
      <c r="W796" s="467"/>
      <c r="X796" s="467"/>
      <c r="Y796" s="467"/>
      <c r="Z796" s="467"/>
      <c r="AA796" s="467"/>
      <c r="AB796" s="467"/>
      <c r="AC796" s="467"/>
      <c r="AD796" s="467"/>
      <c r="AE796" s="467"/>
      <c r="AF796" s="467"/>
    </row>
    <row r="797" spans="1:32" s="495" customFormat="1" ht="32.450000000000003" customHeight="1">
      <c r="A797" s="467"/>
      <c r="B797" s="467"/>
      <c r="C797" s="467"/>
      <c r="D797" s="545"/>
      <c r="E797" s="467"/>
      <c r="F797" s="467"/>
      <c r="G797" s="467"/>
      <c r="H797" s="467"/>
      <c r="I797" s="547"/>
      <c r="J797" s="547"/>
      <c r="K797" s="547"/>
      <c r="L797" s="547"/>
      <c r="M797" s="547"/>
      <c r="N797" s="547"/>
      <c r="O797" s="554"/>
      <c r="R797" s="467"/>
      <c r="S797" s="467"/>
      <c r="T797" s="497"/>
      <c r="U797" s="467"/>
      <c r="V797" s="467"/>
      <c r="W797" s="467"/>
      <c r="X797" s="467"/>
      <c r="Y797" s="467"/>
      <c r="Z797" s="467"/>
      <c r="AA797" s="467"/>
      <c r="AB797" s="467"/>
      <c r="AC797" s="467"/>
      <c r="AD797" s="467"/>
      <c r="AE797" s="467"/>
      <c r="AF797" s="467"/>
    </row>
    <row r="799" spans="1:32" ht="32.450000000000003" customHeight="1">
      <c r="G799" s="537"/>
    </row>
    <row r="804" spans="7:7" ht="32.450000000000003" customHeight="1">
      <c r="G804" s="582"/>
    </row>
    <row r="805" spans="7:7" ht="32.450000000000003" customHeight="1">
      <c r="G805" s="582"/>
    </row>
    <row r="806" spans="7:7" ht="32.450000000000003" customHeight="1">
      <c r="G806" s="582"/>
    </row>
    <row r="807" spans="7:7" ht="32.450000000000003" customHeight="1">
      <c r="G807" s="582"/>
    </row>
    <row r="808" spans="7:7" ht="32.450000000000003" customHeight="1">
      <c r="G808" s="582"/>
    </row>
    <row r="809" spans="7:7" ht="32.450000000000003" customHeight="1">
      <c r="G809" s="582"/>
    </row>
    <row r="810" spans="7:7" ht="32.450000000000003" customHeight="1">
      <c r="G810" s="582"/>
    </row>
    <row r="812" spans="7:7" ht="32.450000000000003" customHeight="1">
      <c r="G812" s="582"/>
    </row>
    <row r="813" spans="7:7" ht="32.450000000000003" customHeight="1">
      <c r="G813" s="582"/>
    </row>
    <row r="814" spans="7:7" ht="32.450000000000003" customHeight="1">
      <c r="G814" s="582"/>
    </row>
    <row r="815" spans="7:7" ht="32.450000000000003" customHeight="1">
      <c r="G815" s="582"/>
    </row>
    <row r="816" spans="7:7" ht="32.450000000000003" customHeight="1">
      <c r="G816" s="582"/>
    </row>
    <row r="817" spans="7:7" ht="32.450000000000003" customHeight="1">
      <c r="G817" s="582"/>
    </row>
    <row r="818" spans="7:7" ht="32.450000000000003" customHeight="1">
      <c r="G818" s="583"/>
    </row>
    <row r="819" spans="7:7" ht="32.450000000000003" customHeight="1">
      <c r="G819" s="583"/>
    </row>
    <row r="820" spans="7:7" ht="32.450000000000003" customHeight="1">
      <c r="G820" s="583"/>
    </row>
  </sheetData>
  <mergeCells count="56">
    <mergeCell ref="G763:I763"/>
    <mergeCell ref="M764:N764"/>
    <mergeCell ref="M765:N765"/>
    <mergeCell ref="O576:O577"/>
    <mergeCell ref="O552:O553"/>
    <mergeCell ref="O555:O556"/>
    <mergeCell ref="O562:O563"/>
    <mergeCell ref="O566:O567"/>
    <mergeCell ref="O606:O607"/>
    <mergeCell ref="O584:O585"/>
    <mergeCell ref="O588:O589"/>
    <mergeCell ref="O592:O593"/>
    <mergeCell ref="O596:O597"/>
    <mergeCell ref="M760:N760"/>
    <mergeCell ref="M761:N761"/>
    <mergeCell ref="M762:N762"/>
    <mergeCell ref="O344:O345"/>
    <mergeCell ref="O354:O355"/>
    <mergeCell ref="O364:O365"/>
    <mergeCell ref="O371:O372"/>
    <mergeCell ref="O387:O388"/>
    <mergeCell ref="O394:O395"/>
    <mergeCell ref="O409:O410"/>
    <mergeCell ref="O455:O456"/>
    <mergeCell ref="O467:O468"/>
    <mergeCell ref="O580:O581"/>
    <mergeCell ref="O495:O496"/>
    <mergeCell ref="O499:O500"/>
    <mergeCell ref="O506:O507"/>
    <mergeCell ref="O522:O523"/>
    <mergeCell ref="O538:O539"/>
    <mergeCell ref="O548:O549"/>
    <mergeCell ref="O320:O321"/>
    <mergeCell ref="O327:O328"/>
    <mergeCell ref="A1:O1"/>
    <mergeCell ref="A2:A3"/>
    <mergeCell ref="B2:B3"/>
    <mergeCell ref="C2:C3"/>
    <mergeCell ref="D2:D3"/>
    <mergeCell ref="E2:H2"/>
    <mergeCell ref="I2:L2"/>
    <mergeCell ref="M2:M3"/>
    <mergeCell ref="N2:N3"/>
    <mergeCell ref="O2:O3"/>
    <mergeCell ref="O150:O151"/>
    <mergeCell ref="O156:O157"/>
    <mergeCell ref="O282:O283"/>
    <mergeCell ref="O286:O287"/>
    <mergeCell ref="O188:O189"/>
    <mergeCell ref="O197:O198"/>
    <mergeCell ref="O219:O220"/>
    <mergeCell ref="O312:O313"/>
    <mergeCell ref="O316:O317"/>
    <mergeCell ref="O290:O291"/>
    <mergeCell ref="O294:O295"/>
    <mergeCell ref="O308:O309"/>
  </mergeCells>
  <pageMargins left="0.33" right="0.32" top="0.54" bottom="0.6" header="0.3" footer="0.3"/>
  <pageSetup paperSize="9" scale="63" fitToHeight="81" orientation="landscape" r:id="rId1"/>
  <headerFooter>
    <oddFooter>Page &amp;P of &amp;N</oddFooter>
  </headerFooter>
  <colBreaks count="1" manualBreakCount="1">
    <brk id="1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L50"/>
  <sheetViews>
    <sheetView view="pageBreakPreview" topLeftCell="A16" zoomScaleSheetLayoutView="100" workbookViewId="0">
      <selection activeCell="C33" sqref="C33"/>
    </sheetView>
  </sheetViews>
  <sheetFormatPr defaultColWidth="9.28515625" defaultRowHeight="13.6"/>
  <cols>
    <col min="1" max="1" width="9.28515625" style="12"/>
    <col min="2" max="2" width="5.42578125" style="12" bestFit="1" customWidth="1"/>
    <col min="3" max="3" width="44.7109375" style="12" customWidth="1"/>
    <col min="4" max="4" width="7.7109375" style="12" customWidth="1"/>
    <col min="5" max="5" width="17.42578125" style="12" customWidth="1"/>
    <col min="6" max="6" width="17.28515625" style="12" customWidth="1"/>
    <col min="7" max="8" width="14.7109375" style="12" customWidth="1"/>
    <col min="9" max="9" width="15" style="12" customWidth="1"/>
    <col min="10" max="10" width="19.42578125" style="12" customWidth="1"/>
    <col min="11" max="11" width="9.28515625" style="12"/>
    <col min="12" max="12" width="11.140625" style="12" bestFit="1" customWidth="1"/>
    <col min="13" max="16384" width="9.28515625" style="12"/>
  </cols>
  <sheetData>
    <row r="2" spans="2:12" ht="27" customHeight="1">
      <c r="B2" s="615" t="s">
        <v>888</v>
      </c>
      <c r="C2" s="615"/>
      <c r="D2" s="615"/>
      <c r="E2" s="615"/>
      <c r="F2" s="615"/>
      <c r="G2" s="615"/>
      <c r="H2" s="615"/>
      <c r="I2" s="615"/>
    </row>
    <row r="3" spans="2:12" ht="37.9" customHeight="1">
      <c r="B3" s="616" t="s">
        <v>935</v>
      </c>
      <c r="C3" s="617"/>
      <c r="D3" s="617"/>
      <c r="E3" s="617"/>
      <c r="F3" s="617"/>
      <c r="G3" s="617"/>
      <c r="H3" s="617"/>
      <c r="I3" s="618"/>
      <c r="L3" s="12" t="s">
        <v>936</v>
      </c>
    </row>
    <row r="4" spans="2:12" ht="28.55">
      <c r="B4" s="13" t="s">
        <v>205</v>
      </c>
      <c r="C4" s="14" t="s">
        <v>243</v>
      </c>
      <c r="D4" s="14"/>
      <c r="E4" s="14" t="s">
        <v>244</v>
      </c>
      <c r="F4" s="14" t="s">
        <v>245</v>
      </c>
      <c r="G4" s="14" t="s">
        <v>246</v>
      </c>
      <c r="H4" s="14" t="s">
        <v>247</v>
      </c>
      <c r="I4" s="14" t="s">
        <v>903</v>
      </c>
      <c r="J4" s="15"/>
    </row>
    <row r="5" spans="2:12" ht="20.75" customHeight="1">
      <c r="B5" s="13"/>
      <c r="C5" s="14" t="s">
        <v>732</v>
      </c>
      <c r="D5" s="14"/>
      <c r="E5" s="14"/>
      <c r="F5" s="14"/>
      <c r="G5" s="14"/>
      <c r="H5" s="14"/>
      <c r="I5" s="14"/>
      <c r="J5" s="15"/>
    </row>
    <row r="6" spans="2:12">
      <c r="B6" s="16">
        <v>1</v>
      </c>
      <c r="C6" s="17" t="s">
        <v>196</v>
      </c>
      <c r="D6" s="17"/>
      <c r="E6" s="18">
        <f>'Revised Estimate-SECTIONS'!R6</f>
        <v>26018225</v>
      </c>
      <c r="F6" s="18">
        <f>'Revised Estimate-SECTIONS'!S6</f>
        <v>25908225</v>
      </c>
      <c r="G6" s="18">
        <f>'Revised Estimate-SECTIONS'!M143</f>
        <v>0</v>
      </c>
      <c r="H6" s="18">
        <f>'Revised Estimate-SECTIONS'!N143</f>
        <v>110000</v>
      </c>
      <c r="I6" s="17"/>
      <c r="J6" s="15"/>
    </row>
    <row r="7" spans="2:12">
      <c r="B7" s="16">
        <v>2</v>
      </c>
      <c r="C7" s="17" t="s">
        <v>249</v>
      </c>
      <c r="D7" s="17"/>
      <c r="E7" s="18">
        <f>'Revised Estimate-SECTIONS'!R7</f>
        <v>7431553</v>
      </c>
      <c r="F7" s="18">
        <f>'Revised Estimate-SECTIONS'!S7</f>
        <v>5612831</v>
      </c>
      <c r="G7" s="18">
        <f>'Revised Estimate-SECTIONS'!M238</f>
        <v>459997</v>
      </c>
      <c r="H7" s="18">
        <f>'Revised Estimate-SECTIONS'!N238</f>
        <v>2278719</v>
      </c>
      <c r="I7" s="17"/>
      <c r="J7" s="15"/>
    </row>
    <row r="8" spans="2:12">
      <c r="B8" s="16">
        <v>3</v>
      </c>
      <c r="C8" s="17" t="s">
        <v>250</v>
      </c>
      <c r="D8" s="17"/>
      <c r="E8" s="18">
        <f>'Revised Estimate-SECTIONS'!R8</f>
        <v>204480</v>
      </c>
      <c r="F8" s="18">
        <f>'Revised Estimate-SECTIONS'!S8</f>
        <v>126489</v>
      </c>
      <c r="G8" s="18">
        <f>'Revised Estimate-SECTIONS'!M280</f>
        <v>6962</v>
      </c>
      <c r="H8" s="18">
        <f>'Revised Estimate-SECTIONS'!N280</f>
        <v>84953</v>
      </c>
      <c r="I8" s="17"/>
      <c r="J8" s="15"/>
    </row>
    <row r="9" spans="2:12">
      <c r="B9" s="16">
        <v>4</v>
      </c>
      <c r="C9" s="17" t="s">
        <v>251</v>
      </c>
      <c r="D9" s="17"/>
      <c r="E9" s="18">
        <f>'Revised Estimate-SECTIONS'!R9</f>
        <v>3732008</v>
      </c>
      <c r="F9" s="18">
        <f>'Revised Estimate-SECTIONS'!S9</f>
        <v>4027908</v>
      </c>
      <c r="G9" s="18">
        <f>'Revised Estimate-SECTIONS'!M422</f>
        <v>878126</v>
      </c>
      <c r="H9" s="18">
        <f>'Revised Estimate-SECTIONS'!N422</f>
        <v>582226</v>
      </c>
      <c r="I9" s="17"/>
      <c r="J9" s="15"/>
    </row>
    <row r="10" spans="2:12">
      <c r="B10" s="16">
        <v>5</v>
      </c>
      <c r="C10" s="17" t="s">
        <v>252</v>
      </c>
      <c r="D10" s="17"/>
      <c r="E10" s="18">
        <f>'Revised Estimate-SECTIONS'!R10</f>
        <v>827000</v>
      </c>
      <c r="F10" s="18">
        <f>'Revised Estimate-SECTIONS'!S10</f>
        <v>827000</v>
      </c>
      <c r="G10" s="18">
        <f>'Revised Estimate-SECTIONS'!M436</f>
        <v>0</v>
      </c>
      <c r="H10" s="18">
        <f>'Revised Estimate-SECTIONS'!N436</f>
        <v>0</v>
      </c>
      <c r="I10" s="17"/>
      <c r="J10" s="15"/>
    </row>
    <row r="11" spans="2:12">
      <c r="B11" s="16">
        <v>6</v>
      </c>
      <c r="C11" s="17" t="s">
        <v>253</v>
      </c>
      <c r="D11" s="17"/>
      <c r="E11" s="18">
        <f>'Revised Estimate-SECTIONS'!R11</f>
        <v>735880</v>
      </c>
      <c r="F11" s="18">
        <f>'Revised Estimate-SECTIONS'!S11</f>
        <v>735880</v>
      </c>
      <c r="G11" s="18">
        <f>'Revised Estimate-SECTIONS'!M453</f>
        <v>0</v>
      </c>
      <c r="H11" s="18">
        <f>'Revised Estimate-SECTIONS'!N453</f>
        <v>0</v>
      </c>
      <c r="I11" s="17"/>
      <c r="J11" s="15"/>
    </row>
    <row r="12" spans="2:12">
      <c r="B12" s="16">
        <v>7</v>
      </c>
      <c r="C12" s="17" t="s">
        <v>254</v>
      </c>
      <c r="D12" s="17"/>
      <c r="E12" s="18">
        <f>'Revised Estimate-SECTIONS'!R12</f>
        <v>3879885</v>
      </c>
      <c r="F12" s="18">
        <f>'Revised Estimate-SECTIONS'!S12</f>
        <v>3839121</v>
      </c>
      <c r="G12" s="18">
        <f>'Revised Estimate-SECTIONS'!M557</f>
        <v>355055</v>
      </c>
      <c r="H12" s="18">
        <f>'Revised Estimate-SECTIONS'!N557</f>
        <v>395819</v>
      </c>
      <c r="I12" s="17"/>
      <c r="J12" s="15"/>
    </row>
    <row r="13" spans="2:12">
      <c r="B13" s="16">
        <v>8</v>
      </c>
      <c r="C13" s="17" t="s">
        <v>255</v>
      </c>
      <c r="D13" s="17"/>
      <c r="E13" s="18">
        <f>'Revised Estimate-SECTIONS'!R13</f>
        <v>1025822</v>
      </c>
      <c r="F13" s="18">
        <f>'Revised Estimate-SECTIONS'!S13</f>
        <v>1180151.6000000001</v>
      </c>
      <c r="G13" s="18">
        <f>'Revised Estimate-SECTIONS'!M619</f>
        <v>154329.60000000001</v>
      </c>
      <c r="H13" s="18">
        <f>'Revised Estimate-SECTIONS'!N619</f>
        <v>0</v>
      </c>
      <c r="I13" s="17"/>
      <c r="J13" s="15"/>
    </row>
    <row r="14" spans="2:12" ht="14.3">
      <c r="B14" s="16"/>
      <c r="C14" s="24" t="s">
        <v>915</v>
      </c>
      <c r="D14" s="24"/>
      <c r="E14" s="19">
        <f>SUM(E6:E13)</f>
        <v>43854853</v>
      </c>
      <c r="F14" s="19">
        <f>SUM(F6:F13)</f>
        <v>42257605.600000001</v>
      </c>
      <c r="G14" s="19">
        <f>SUM(G6:G13)</f>
        <v>1854469.6</v>
      </c>
      <c r="H14" s="19">
        <f>SUM(H6:H13)</f>
        <v>3451717</v>
      </c>
      <c r="I14" s="18"/>
      <c r="J14" s="15"/>
    </row>
    <row r="15" spans="2:12" ht="19.899999999999999" customHeight="1">
      <c r="B15" s="16"/>
      <c r="C15" s="14" t="s">
        <v>916</v>
      </c>
      <c r="D15" s="24"/>
      <c r="E15" s="19"/>
      <c r="F15" s="19"/>
      <c r="G15" s="19"/>
      <c r="H15" s="19"/>
      <c r="I15" s="17"/>
      <c r="J15" s="15"/>
    </row>
    <row r="16" spans="2:12">
      <c r="B16" s="16">
        <v>9</v>
      </c>
      <c r="C16" s="17" t="s">
        <v>912</v>
      </c>
      <c r="D16" s="17"/>
      <c r="E16" s="18">
        <f>'Revised Estimate-SECTIONS'!R14</f>
        <v>0</v>
      </c>
      <c r="F16" s="18">
        <f>'Revised Estimate-SECTIONS'!S14</f>
        <v>931300</v>
      </c>
      <c r="G16" s="18">
        <f>IF(F16&gt;E16,F16-E16,0)</f>
        <v>931300</v>
      </c>
      <c r="H16" s="18">
        <f>IF(F16&lt;E16,E16-F16,0)</f>
        <v>0</v>
      </c>
      <c r="I16" s="17"/>
      <c r="J16" s="15"/>
    </row>
    <row r="17" spans="2:12">
      <c r="B17" s="16">
        <v>10</v>
      </c>
      <c r="C17" s="17" t="s">
        <v>913</v>
      </c>
      <c r="D17" s="17"/>
      <c r="E17" s="18">
        <f>'Revised Estimate-SECTIONS'!R15</f>
        <v>0</v>
      </c>
      <c r="F17" s="18">
        <f>'Revised Estimate-SECTIONS'!S15</f>
        <v>1912429</v>
      </c>
      <c r="G17" s="18">
        <f t="shared" ref="G17:G22" si="0">IF(F17&gt;E17,F17-E17,0)</f>
        <v>1912429</v>
      </c>
      <c r="H17" s="18">
        <f t="shared" ref="H17:H22" si="1">IF(F17&lt;E17,E17-F17,0)</f>
        <v>0</v>
      </c>
      <c r="I17" s="17"/>
      <c r="J17" s="15"/>
    </row>
    <row r="18" spans="2:12">
      <c r="B18" s="16">
        <v>11</v>
      </c>
      <c r="C18" s="17" t="s">
        <v>250</v>
      </c>
      <c r="D18" s="17"/>
      <c r="E18" s="18">
        <f>'Revised Estimate-SECTIONS'!R16</f>
        <v>0</v>
      </c>
      <c r="F18" s="18">
        <f>'Revised Estimate-SECTIONS'!S16</f>
        <v>21690</v>
      </c>
      <c r="G18" s="18">
        <f t="shared" si="0"/>
        <v>21690</v>
      </c>
      <c r="H18" s="18">
        <f t="shared" si="1"/>
        <v>0</v>
      </c>
      <c r="I18" s="17"/>
      <c r="J18" s="15"/>
    </row>
    <row r="19" spans="2:12">
      <c r="B19" s="16">
        <v>12</v>
      </c>
      <c r="C19" s="17" t="s">
        <v>251</v>
      </c>
      <c r="D19" s="17"/>
      <c r="E19" s="18">
        <f>'Revised Estimate-SECTIONS'!R17</f>
        <v>0</v>
      </c>
      <c r="F19" s="18">
        <f>'Revised Estimate-SECTIONS'!S17</f>
        <v>456452.1</v>
      </c>
      <c r="G19" s="18">
        <f t="shared" si="0"/>
        <v>456452.1</v>
      </c>
      <c r="H19" s="18">
        <f t="shared" si="1"/>
        <v>0</v>
      </c>
      <c r="I19" s="17"/>
      <c r="J19" s="15"/>
    </row>
    <row r="20" spans="2:12">
      <c r="B20" s="16">
        <v>13</v>
      </c>
      <c r="C20" s="17" t="s">
        <v>253</v>
      </c>
      <c r="D20" s="17"/>
      <c r="E20" s="18">
        <f>'Revised Estimate-SECTIONS'!R18</f>
        <v>0</v>
      </c>
      <c r="F20" s="18">
        <f>'Revised Estimate-SECTIONS'!S18</f>
        <v>291366</v>
      </c>
      <c r="G20" s="18">
        <f t="shared" si="0"/>
        <v>291366</v>
      </c>
      <c r="H20" s="18">
        <f t="shared" si="1"/>
        <v>0</v>
      </c>
      <c r="I20" s="17"/>
      <c r="J20" s="15"/>
    </row>
    <row r="21" spans="2:12">
      <c r="B21" s="16">
        <v>14</v>
      </c>
      <c r="C21" s="17" t="s">
        <v>254</v>
      </c>
      <c r="D21" s="17"/>
      <c r="E21" s="18">
        <f>'Revised Estimate-SECTIONS'!R19</f>
        <v>0</v>
      </c>
      <c r="F21" s="18">
        <f>'Revised Estimate-SECTIONS'!S19</f>
        <v>120788</v>
      </c>
      <c r="G21" s="18">
        <f t="shared" si="0"/>
        <v>120788</v>
      </c>
      <c r="H21" s="18">
        <f t="shared" si="1"/>
        <v>0</v>
      </c>
      <c r="I21" s="17"/>
      <c r="J21" s="15"/>
    </row>
    <row r="22" spans="2:12">
      <c r="B22" s="16">
        <v>15</v>
      </c>
      <c r="C22" s="17" t="s">
        <v>255</v>
      </c>
      <c r="D22" s="17"/>
      <c r="E22" s="18">
        <f>'Revised Estimate-SECTIONS'!R20</f>
        <v>0</v>
      </c>
      <c r="F22" s="18">
        <f>'Revised Estimate-SECTIONS'!S20</f>
        <v>814670</v>
      </c>
      <c r="G22" s="18">
        <f t="shared" si="0"/>
        <v>814670</v>
      </c>
      <c r="H22" s="18">
        <f t="shared" si="1"/>
        <v>0</v>
      </c>
      <c r="I22" s="17"/>
      <c r="J22" s="15"/>
    </row>
    <row r="23" spans="2:12" ht="14.3">
      <c r="B23" s="16"/>
      <c r="C23" s="24" t="s">
        <v>914</v>
      </c>
      <c r="D23" s="24"/>
      <c r="E23" s="19">
        <f>SUM(E16:E22)</f>
        <v>0</v>
      </c>
      <c r="F23" s="19">
        <f>SUM(F16:F22)</f>
        <v>4548695.0999999996</v>
      </c>
      <c r="G23" s="19">
        <f t="shared" ref="G23:H23" si="2">SUM(G16:G22)</f>
        <v>4548695.0999999996</v>
      </c>
      <c r="H23" s="19">
        <f t="shared" si="2"/>
        <v>0</v>
      </c>
      <c r="I23" s="17"/>
      <c r="J23" s="15"/>
    </row>
    <row r="24" spans="2:12" ht="14.3">
      <c r="B24" s="16"/>
      <c r="C24" s="25" t="s">
        <v>277</v>
      </c>
      <c r="D24" s="25"/>
      <c r="E24" s="19">
        <f>SUM(E23,E14)</f>
        <v>43854853</v>
      </c>
      <c r="F24" s="19">
        <f t="shared" ref="F24:H24" si="3">SUM(F23,F14)</f>
        <v>46806300.700000003</v>
      </c>
      <c r="G24" s="19">
        <f t="shared" si="3"/>
        <v>6403164.6999999993</v>
      </c>
      <c r="H24" s="19">
        <f t="shared" si="3"/>
        <v>3451717</v>
      </c>
      <c r="I24" s="18">
        <f>G24-H24</f>
        <v>2951447.6999999993</v>
      </c>
      <c r="J24" s="15"/>
      <c r="L24" s="97"/>
    </row>
    <row r="25" spans="2:12" ht="27.2">
      <c r="B25" s="16">
        <v>16</v>
      </c>
      <c r="C25" s="21" t="s">
        <v>273</v>
      </c>
      <c r="D25" s="76">
        <v>0.04</v>
      </c>
      <c r="E25" s="18">
        <f>D25*E24</f>
        <v>1754194.12</v>
      </c>
      <c r="F25" s="18">
        <f>D25*F24</f>
        <v>1872252.0280000002</v>
      </c>
      <c r="G25" s="18">
        <f>IF(F25&gt;E25,F25-E25,0)</f>
        <v>118057.90800000005</v>
      </c>
      <c r="H25" s="18">
        <f>IF(F25&lt;E25,E25-F25,0)</f>
        <v>0</v>
      </c>
      <c r="I25" s="17"/>
      <c r="J25" s="15"/>
    </row>
    <row r="26" spans="2:12" ht="14.3">
      <c r="B26" s="16"/>
      <c r="C26" s="25" t="s">
        <v>574</v>
      </c>
      <c r="D26" s="25"/>
      <c r="E26" s="18">
        <f>(E24+E25)*18%</f>
        <v>8209628.4815999996</v>
      </c>
      <c r="F26" s="18">
        <f>(F24+F25)*18%</f>
        <v>8762139.4910399988</v>
      </c>
      <c r="G26" s="18">
        <f>ROUND(IF(F26&gt;E26,F26-E26,0),0)</f>
        <v>552511</v>
      </c>
      <c r="H26" s="18">
        <f t="shared" ref="H26" si="4">ROUND(IF(F26&lt;E26,E26-F26,0),0)</f>
        <v>0</v>
      </c>
      <c r="I26" s="17"/>
      <c r="J26" s="15"/>
    </row>
    <row r="27" spans="2:12" ht="14.3">
      <c r="B27" s="16"/>
      <c r="C27" s="25" t="s">
        <v>526</v>
      </c>
      <c r="D27" s="25"/>
      <c r="E27" s="19">
        <f>SUM(E24:E26)</f>
        <v>53818675.601599999</v>
      </c>
      <c r="F27" s="19">
        <f>SUM(F24:F26)</f>
        <v>57440692.219039999</v>
      </c>
      <c r="G27" s="19">
        <f>SUM(G24:G26)</f>
        <v>7073733.6079999991</v>
      </c>
      <c r="H27" s="19">
        <f>SUM(H24:H26)</f>
        <v>3451717</v>
      </c>
      <c r="I27" s="17"/>
      <c r="J27" s="15"/>
    </row>
    <row r="28" spans="2:12" ht="27.2">
      <c r="B28" s="16">
        <v>17</v>
      </c>
      <c r="C28" s="23" t="s">
        <v>265</v>
      </c>
      <c r="D28" s="586">
        <v>0.01</v>
      </c>
      <c r="E28" s="18"/>
      <c r="F28" s="18">
        <f>F24*D28</f>
        <v>468063.00700000004</v>
      </c>
      <c r="G28" s="18">
        <f>IF(F28&gt;E28,F28-E28,0)</f>
        <v>468063.00700000004</v>
      </c>
      <c r="H28" s="18">
        <f t="shared" ref="H28:H33" si="5">IF(F28&lt;E28,E28-F28,0)</f>
        <v>0</v>
      </c>
      <c r="I28" s="17"/>
      <c r="J28" s="15"/>
    </row>
    <row r="29" spans="2:12" ht="27.2">
      <c r="B29" s="16">
        <v>18</v>
      </c>
      <c r="C29" s="23" t="s">
        <v>266</v>
      </c>
      <c r="D29" s="587">
        <v>1E-3</v>
      </c>
      <c r="E29" s="18"/>
      <c r="F29" s="18">
        <f>F24*D29</f>
        <v>46806.300700000007</v>
      </c>
      <c r="G29" s="18">
        <f t="shared" ref="G29:G33" si="6">IF(F29&gt;E29,F29-E29,0)</f>
        <v>46806.300700000007</v>
      </c>
      <c r="H29" s="18">
        <f t="shared" si="5"/>
        <v>0</v>
      </c>
      <c r="I29" s="17"/>
      <c r="J29" s="15"/>
    </row>
    <row r="30" spans="2:12" ht="27.2">
      <c r="B30" s="16">
        <v>19</v>
      </c>
      <c r="C30" s="23" t="s">
        <v>906</v>
      </c>
      <c r="D30" s="588"/>
      <c r="E30" s="18"/>
      <c r="F30" s="18">
        <f>seignorage!T18</f>
        <v>308</v>
      </c>
      <c r="G30" s="18">
        <f t="shared" si="6"/>
        <v>308</v>
      </c>
      <c r="H30" s="18">
        <f t="shared" si="5"/>
        <v>0</v>
      </c>
      <c r="I30" s="17"/>
      <c r="J30" s="15"/>
    </row>
    <row r="31" spans="2:12" ht="27.2">
      <c r="B31" s="16">
        <v>20</v>
      </c>
      <c r="C31" s="23" t="s">
        <v>268</v>
      </c>
      <c r="D31" s="586">
        <v>0.3</v>
      </c>
      <c r="E31" s="18"/>
      <c r="F31" s="18">
        <f>F30*D31</f>
        <v>92.399999999999991</v>
      </c>
      <c r="G31" s="18">
        <f t="shared" si="6"/>
        <v>92.399999999999991</v>
      </c>
      <c r="H31" s="18">
        <f t="shared" si="5"/>
        <v>0</v>
      </c>
      <c r="I31" s="17"/>
      <c r="J31" s="15"/>
    </row>
    <row r="32" spans="2:12" ht="27.2">
      <c r="B32" s="16">
        <v>21</v>
      </c>
      <c r="C32" s="23" t="s">
        <v>907</v>
      </c>
      <c r="D32" s="586">
        <v>0.02</v>
      </c>
      <c r="E32" s="18"/>
      <c r="F32" s="18">
        <f>F30*D32</f>
        <v>6.16</v>
      </c>
      <c r="G32" s="18">
        <f t="shared" si="6"/>
        <v>6.16</v>
      </c>
      <c r="H32" s="18">
        <f t="shared" si="5"/>
        <v>0</v>
      </c>
      <c r="I32" s="17"/>
      <c r="J32" s="15"/>
    </row>
    <row r="33" spans="1:11">
      <c r="B33" s="16">
        <v>22</v>
      </c>
      <c r="C33" s="23" t="s">
        <v>908</v>
      </c>
      <c r="D33" s="587">
        <v>1E-4</v>
      </c>
      <c r="E33" s="18"/>
      <c r="F33" s="18">
        <f>F24*D33</f>
        <v>4680.6300700000002</v>
      </c>
      <c r="G33" s="18">
        <f t="shared" si="6"/>
        <v>4680.6300700000002</v>
      </c>
      <c r="H33" s="18">
        <f t="shared" si="5"/>
        <v>0</v>
      </c>
      <c r="I33" s="17"/>
      <c r="J33" s="15"/>
    </row>
    <row r="34" spans="1:11" ht="14.3">
      <c r="B34" s="16">
        <v>23</v>
      </c>
      <c r="C34" s="23" t="s">
        <v>909</v>
      </c>
      <c r="D34" s="588"/>
      <c r="E34" s="18"/>
      <c r="F34" s="19">
        <f>SUM(F28:F33)</f>
        <v>519956.49777000007</v>
      </c>
      <c r="G34" s="19">
        <f>SUM(G28:G33)</f>
        <v>519956.49777000007</v>
      </c>
      <c r="H34" s="19">
        <f t="shared" ref="H34" si="7">SUM(H28:H33)</f>
        <v>0</v>
      </c>
      <c r="I34" s="17"/>
      <c r="J34" s="15"/>
    </row>
    <row r="35" spans="1:11" ht="27.2">
      <c r="B35" s="16">
        <v>24</v>
      </c>
      <c r="C35" s="23" t="s">
        <v>910</v>
      </c>
      <c r="D35" s="586">
        <v>0.18</v>
      </c>
      <c r="E35" s="18"/>
      <c r="F35" s="18">
        <f>F34*D35</f>
        <v>93592.169598600012</v>
      </c>
      <c r="G35" s="18">
        <f>IF(F35&gt;E35,F35-E35,0)</f>
        <v>93592.169598600012</v>
      </c>
      <c r="H35" s="18">
        <f t="shared" ref="H35:H37" si="8">IF(F35&lt;E35,E35-F35,0)</f>
        <v>0</v>
      </c>
      <c r="I35" s="17"/>
      <c r="J35" s="15"/>
    </row>
    <row r="36" spans="1:11">
      <c r="B36" s="16">
        <v>25</v>
      </c>
      <c r="C36" s="23" t="s">
        <v>883</v>
      </c>
      <c r="D36" s="586"/>
      <c r="E36" s="18"/>
      <c r="F36" s="18">
        <v>200000</v>
      </c>
      <c r="G36" s="18">
        <f t="shared" ref="G36:G37" si="9">IF(F36&gt;E36,F36-E36,0)</f>
        <v>200000</v>
      </c>
      <c r="H36" s="18">
        <f t="shared" si="8"/>
        <v>0</v>
      </c>
      <c r="I36" s="17"/>
      <c r="J36" s="15"/>
    </row>
    <row r="37" spans="1:11" ht="27.2">
      <c r="B37" s="16">
        <v>26</v>
      </c>
      <c r="C37" s="23" t="s">
        <v>911</v>
      </c>
      <c r="D37" s="589"/>
      <c r="E37" s="18">
        <v>1181324</v>
      </c>
      <c r="F37" s="18"/>
      <c r="G37" s="18">
        <f t="shared" si="9"/>
        <v>0</v>
      </c>
      <c r="H37" s="18">
        <f t="shared" si="8"/>
        <v>1181324</v>
      </c>
      <c r="I37" s="17"/>
      <c r="J37" s="584"/>
    </row>
    <row r="38" spans="1:11" ht="14.3">
      <c r="B38" s="16"/>
      <c r="C38" s="22" t="s">
        <v>886</v>
      </c>
      <c r="D38" s="590"/>
      <c r="E38" s="26"/>
      <c r="F38" s="75">
        <f>SUM(F34:F37)</f>
        <v>813548.66736860014</v>
      </c>
      <c r="G38" s="75">
        <f>SUM(G34:G37)</f>
        <v>813548.66736860014</v>
      </c>
      <c r="H38" s="75">
        <f>SUM(H34:H37)</f>
        <v>1181324</v>
      </c>
      <c r="I38" s="23"/>
      <c r="J38" s="585"/>
    </row>
    <row r="39" spans="1:11" s="15" customFormat="1" ht="19.2" customHeight="1">
      <c r="B39" s="16"/>
      <c r="C39" s="25" t="s">
        <v>738</v>
      </c>
      <c r="D39" s="17"/>
      <c r="E39" s="19">
        <f>SUM(E27:E38)</f>
        <v>54999999.601599999</v>
      </c>
      <c r="F39" s="19">
        <f>F38+F27</f>
        <v>58254240.886408597</v>
      </c>
      <c r="G39" s="19">
        <f>G38+G27</f>
        <v>7887282.2753685992</v>
      </c>
      <c r="H39" s="19">
        <f>H38+H27</f>
        <v>4633041</v>
      </c>
      <c r="I39" s="18">
        <f>G39-H39</f>
        <v>3254241.2753685992</v>
      </c>
    </row>
    <row r="40" spans="1:11" ht="14.3">
      <c r="B40" s="20"/>
      <c r="E40" s="91"/>
      <c r="F40" s="91"/>
      <c r="G40" s="91"/>
      <c r="H40" s="91"/>
    </row>
    <row r="41" spans="1:11">
      <c r="A41" s="79"/>
      <c r="B41" s="80"/>
      <c r="C41" s="79"/>
      <c r="D41" s="81" t="s">
        <v>904</v>
      </c>
      <c r="E41" s="81"/>
      <c r="F41" s="82">
        <f>E39</f>
        <v>54999999.601599999</v>
      </c>
      <c r="G41" s="81" t="s">
        <v>246</v>
      </c>
      <c r="H41" s="82">
        <f>G39</f>
        <v>7887282.2753685992</v>
      </c>
      <c r="K41" s="83"/>
    </row>
    <row r="42" spans="1:11">
      <c r="A42" s="79"/>
      <c r="B42" s="80"/>
      <c r="C42" s="84"/>
      <c r="D42" s="85" t="s">
        <v>905</v>
      </c>
      <c r="E42" s="81"/>
      <c r="F42" s="82">
        <f>F39</f>
        <v>58254240.886408597</v>
      </c>
      <c r="G42" s="81" t="s">
        <v>247</v>
      </c>
      <c r="H42" s="82">
        <f>H39</f>
        <v>4633041</v>
      </c>
      <c r="I42" s="93"/>
      <c r="K42" s="83"/>
    </row>
    <row r="43" spans="1:11" ht="16.3" thickBot="1">
      <c r="A43" s="79"/>
      <c r="B43" s="80"/>
      <c r="C43" s="86"/>
      <c r="D43" s="87" t="s">
        <v>726</v>
      </c>
      <c r="E43" s="88"/>
      <c r="F43" s="89">
        <f>F42-F41</f>
        <v>3254241.2848085985</v>
      </c>
      <c r="G43" s="88" t="s">
        <v>726</v>
      </c>
      <c r="H43" s="90">
        <f>H41-H42</f>
        <v>3254241.2753685992</v>
      </c>
      <c r="I43" s="94"/>
      <c r="K43" s="83"/>
    </row>
    <row r="44" spans="1:11" ht="14.3" thickTop="1">
      <c r="B44" s="20"/>
      <c r="H44" s="614" t="s">
        <v>939</v>
      </c>
      <c r="I44" s="614"/>
    </row>
    <row r="45" spans="1:11" ht="14.3" customHeight="1">
      <c r="B45" s="20"/>
      <c r="H45" s="614" t="s">
        <v>938</v>
      </c>
      <c r="I45" s="614"/>
    </row>
    <row r="46" spans="1:11" ht="14.3" customHeight="1">
      <c r="B46" s="20"/>
      <c r="H46" s="614" t="s">
        <v>940</v>
      </c>
      <c r="I46" s="614"/>
    </row>
    <row r="47" spans="1:11" ht="14.3" customHeight="1">
      <c r="B47" s="20"/>
      <c r="D47" s="614" t="s">
        <v>941</v>
      </c>
      <c r="E47" s="614"/>
      <c r="F47" s="614"/>
      <c r="H47" s="614"/>
      <c r="I47" s="614"/>
    </row>
    <row r="48" spans="1:11" ht="14.3" customHeight="1">
      <c r="B48" s="462" t="s">
        <v>937</v>
      </c>
      <c r="C48" s="462"/>
      <c r="D48" s="462"/>
      <c r="E48" s="462"/>
      <c r="F48" s="462"/>
      <c r="G48" s="462"/>
      <c r="H48" s="614"/>
      <c r="I48" s="614"/>
    </row>
    <row r="49" spans="2:9" ht="28.55" customHeight="1">
      <c r="B49" s="592"/>
      <c r="C49" s="592"/>
      <c r="D49" s="592"/>
      <c r="E49" s="592"/>
      <c r="F49" s="614" t="s">
        <v>942</v>
      </c>
      <c r="G49" s="614"/>
      <c r="H49" s="592"/>
      <c r="I49" s="592"/>
    </row>
    <row r="50" spans="2:9">
      <c r="C50" s="92"/>
      <c r="D50" s="92"/>
      <c r="E50" s="92"/>
      <c r="F50" s="92"/>
      <c r="G50" s="92"/>
      <c r="H50" s="92"/>
      <c r="I50" s="92"/>
    </row>
  </sheetData>
  <mergeCells count="9">
    <mergeCell ref="F49:G49"/>
    <mergeCell ref="B2:I2"/>
    <mergeCell ref="B3:I3"/>
    <mergeCell ref="H45:I45"/>
    <mergeCell ref="H47:I47"/>
    <mergeCell ref="H48:I48"/>
    <mergeCell ref="H46:I46"/>
    <mergeCell ref="H44:I44"/>
    <mergeCell ref="D47:F47"/>
  </mergeCells>
  <printOptions horizontalCentered="1"/>
  <pageMargins left="0.70866141732283505" right="0.70866141732283505" top="0.52" bottom="0.54" header="0.31496062992126" footer="0.31496062992126"/>
  <pageSetup paperSize="9" fitToHeight="2" orientation="landscape" r:id="rId1"/>
  <headerFooter>
    <oddFooter>Page &amp;P of &amp;N</oddFooter>
  </headerFooter>
  <rowBreaks count="2" manualBreakCount="2">
    <brk id="16" min="1" max="8" man="1"/>
    <brk id="30" min="1"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2:L55"/>
  <sheetViews>
    <sheetView view="pageBreakPreview" zoomScaleSheetLayoutView="100" workbookViewId="0">
      <selection activeCell="G6" sqref="G6"/>
    </sheetView>
  </sheetViews>
  <sheetFormatPr defaultColWidth="9.28515625" defaultRowHeight="13.6"/>
  <cols>
    <col min="1" max="1" width="9.28515625" style="12"/>
    <col min="2" max="2" width="5.42578125" style="12" bestFit="1" customWidth="1"/>
    <col min="3" max="3" width="44.7109375" style="12" customWidth="1"/>
    <col min="4" max="4" width="7.7109375" style="12" customWidth="1"/>
    <col min="5" max="5" width="17.42578125" style="12" customWidth="1"/>
    <col min="6" max="6" width="17.28515625" style="12" customWidth="1"/>
    <col min="7" max="8" width="14.7109375" style="12" customWidth="1"/>
    <col min="9" max="9" width="15" style="12" customWidth="1"/>
    <col min="10" max="10" width="15.42578125" style="12" bestFit="1" customWidth="1"/>
    <col min="11" max="11" width="9.28515625" style="12"/>
    <col min="12" max="12" width="11.140625" style="12" bestFit="1" customWidth="1"/>
    <col min="13" max="16384" width="9.28515625" style="12"/>
  </cols>
  <sheetData>
    <row r="2" spans="2:10" ht="27" customHeight="1">
      <c r="B2" s="615" t="s">
        <v>888</v>
      </c>
      <c r="C2" s="615"/>
      <c r="D2" s="615"/>
      <c r="E2" s="615"/>
      <c r="F2" s="615"/>
      <c r="G2" s="615"/>
      <c r="H2" s="615"/>
      <c r="I2" s="615"/>
    </row>
    <row r="3" spans="2:10" ht="37.9" customHeight="1">
      <c r="B3" s="616" t="s">
        <v>891</v>
      </c>
      <c r="C3" s="617"/>
      <c r="D3" s="617"/>
      <c r="E3" s="617"/>
      <c r="F3" s="617"/>
      <c r="G3" s="617"/>
      <c r="H3" s="617"/>
      <c r="I3" s="618"/>
    </row>
    <row r="4" spans="2:10" ht="28.55">
      <c r="B4" s="13" t="s">
        <v>205</v>
      </c>
      <c r="C4" s="14" t="s">
        <v>243</v>
      </c>
      <c r="D4" s="14"/>
      <c r="E4" s="14" t="s">
        <v>244</v>
      </c>
      <c r="F4" s="14" t="s">
        <v>245</v>
      </c>
      <c r="G4" s="14" t="s">
        <v>246</v>
      </c>
      <c r="H4" s="14" t="s">
        <v>247</v>
      </c>
      <c r="I4" s="14" t="s">
        <v>903</v>
      </c>
      <c r="J4" s="15"/>
    </row>
    <row r="5" spans="2:10" ht="20.75" customHeight="1">
      <c r="B5" s="13"/>
      <c r="C5" s="14" t="s">
        <v>732</v>
      </c>
      <c r="D5" s="14"/>
      <c r="E5" s="14"/>
      <c r="F5" s="14"/>
      <c r="G5" s="14"/>
      <c r="H5" s="14"/>
      <c r="I5" s="14"/>
      <c r="J5" s="15"/>
    </row>
    <row r="6" spans="2:10">
      <c r="B6" s="16">
        <v>1</v>
      </c>
      <c r="C6" s="17" t="s">
        <v>196</v>
      </c>
      <c r="D6" s="17"/>
      <c r="E6" s="18">
        <f>'Revised Estimate-SECTIONS'!R6</f>
        <v>26018225</v>
      </c>
      <c r="F6" s="18">
        <f>'Revised Estimate-SECTIONS'!S6</f>
        <v>25908225</v>
      </c>
      <c r="G6" s="18">
        <f>IF(F6&gt;E6,F6-E6,0)</f>
        <v>0</v>
      </c>
      <c r="H6" s="18">
        <f>IF(F6&lt;E6,E6-F6,0)</f>
        <v>110000</v>
      </c>
      <c r="I6" s="17"/>
      <c r="J6" s="15"/>
    </row>
    <row r="7" spans="2:10">
      <c r="B7" s="16">
        <v>2</v>
      </c>
      <c r="C7" s="17" t="s">
        <v>249</v>
      </c>
      <c r="D7" s="17"/>
      <c r="E7" s="18">
        <f>'Revised Estimate-SECTIONS'!R7</f>
        <v>7431553</v>
      </c>
      <c r="F7" s="18">
        <f>'Revised Estimate-SECTIONS'!S7</f>
        <v>5612831</v>
      </c>
      <c r="G7" s="18">
        <f t="shared" ref="G7:G12" si="0">IF(F7&gt;E7,F7-E7,0)</f>
        <v>0</v>
      </c>
      <c r="H7" s="18">
        <f>IF(F7&lt;E7,E7-F7,0)</f>
        <v>1818722</v>
      </c>
      <c r="I7" s="17"/>
      <c r="J7" s="15"/>
    </row>
    <row r="8" spans="2:10">
      <c r="B8" s="16">
        <v>3</v>
      </c>
      <c r="C8" s="17" t="s">
        <v>250</v>
      </c>
      <c r="D8" s="17"/>
      <c r="E8" s="18">
        <f>'Revised Estimate-SECTIONS'!R8</f>
        <v>204480</v>
      </c>
      <c r="F8" s="18">
        <f>'Revised Estimate-SECTIONS'!S8</f>
        <v>126489</v>
      </c>
      <c r="G8" s="18">
        <f t="shared" si="0"/>
        <v>0</v>
      </c>
      <c r="H8" s="18">
        <f>IF(F8&lt;E8,E8-F8,0)</f>
        <v>77991</v>
      </c>
      <c r="I8" s="17"/>
      <c r="J8" s="15"/>
    </row>
    <row r="9" spans="2:10">
      <c r="B9" s="16">
        <v>4</v>
      </c>
      <c r="C9" s="17" t="s">
        <v>251</v>
      </c>
      <c r="D9" s="17"/>
      <c r="E9" s="18">
        <f>'Revised Estimate-SECTIONS'!R9</f>
        <v>3732008</v>
      </c>
      <c r="F9" s="18">
        <f>'Revised Estimate-SECTIONS'!S9</f>
        <v>4027908</v>
      </c>
      <c r="G9" s="18">
        <f>IF(F9&gt;E9,F9-E9,0)</f>
        <v>295900</v>
      </c>
      <c r="H9" s="18">
        <f t="shared" ref="H9:H13" si="1">IF(F9&lt;E9,E9-F9,0)</f>
        <v>0</v>
      </c>
      <c r="I9" s="17"/>
      <c r="J9" s="15"/>
    </row>
    <row r="10" spans="2:10">
      <c r="B10" s="16">
        <v>5</v>
      </c>
      <c r="C10" s="17" t="s">
        <v>252</v>
      </c>
      <c r="D10" s="17"/>
      <c r="E10" s="18">
        <f>'Revised Estimate-SECTIONS'!R10</f>
        <v>827000</v>
      </c>
      <c r="F10" s="18">
        <f>'Revised Estimate-SECTIONS'!S10</f>
        <v>827000</v>
      </c>
      <c r="G10" s="18">
        <f t="shared" si="0"/>
        <v>0</v>
      </c>
      <c r="H10" s="18">
        <f t="shared" si="1"/>
        <v>0</v>
      </c>
      <c r="I10" s="17"/>
      <c r="J10" s="15"/>
    </row>
    <row r="11" spans="2:10">
      <c r="B11" s="16">
        <v>6</v>
      </c>
      <c r="C11" s="17" t="s">
        <v>253</v>
      </c>
      <c r="D11" s="17"/>
      <c r="E11" s="18">
        <f>'Revised Estimate-SECTIONS'!R11</f>
        <v>735880</v>
      </c>
      <c r="F11" s="18">
        <f>'Revised Estimate-SECTIONS'!S11</f>
        <v>735880</v>
      </c>
      <c r="G11" s="18">
        <f t="shared" si="0"/>
        <v>0</v>
      </c>
      <c r="H11" s="18">
        <f t="shared" si="1"/>
        <v>0</v>
      </c>
      <c r="I11" s="17"/>
      <c r="J11" s="15"/>
    </row>
    <row r="12" spans="2:10">
      <c r="B12" s="16">
        <v>7</v>
      </c>
      <c r="C12" s="17" t="s">
        <v>254</v>
      </c>
      <c r="D12" s="17"/>
      <c r="E12" s="18">
        <f>'Revised Estimate-SECTIONS'!R12</f>
        <v>3879885</v>
      </c>
      <c r="F12" s="18">
        <f>'Revised Estimate-SECTIONS'!S12</f>
        <v>3839121</v>
      </c>
      <c r="G12" s="18">
        <f t="shared" si="0"/>
        <v>0</v>
      </c>
      <c r="H12" s="18">
        <f>IF(F12&lt;E12,E12-F12,0)</f>
        <v>40764</v>
      </c>
      <c r="I12" s="17"/>
      <c r="J12" s="15"/>
    </row>
    <row r="13" spans="2:10">
      <c r="B13" s="16">
        <v>8</v>
      </c>
      <c r="C13" s="17" t="s">
        <v>255</v>
      </c>
      <c r="D13" s="17"/>
      <c r="E13" s="18">
        <f>'Revised Estimate-SECTIONS'!R13</f>
        <v>1025822</v>
      </c>
      <c r="F13" s="18">
        <f>'Revised Estimate-SECTIONS'!S13</f>
        <v>1180151.6000000001</v>
      </c>
      <c r="G13" s="18">
        <f>IF(F13&gt;E13,F13-E13,0)</f>
        <v>154329.60000000009</v>
      </c>
      <c r="H13" s="18">
        <f t="shared" si="1"/>
        <v>0</v>
      </c>
      <c r="I13" s="17"/>
      <c r="J13" s="15"/>
    </row>
    <row r="14" spans="2:10" ht="14.3">
      <c r="B14" s="16"/>
      <c r="C14" s="24" t="s">
        <v>915</v>
      </c>
      <c r="D14" s="24"/>
      <c r="E14" s="19">
        <f>SUM(E6:E13)</f>
        <v>43854853</v>
      </c>
      <c r="F14" s="19">
        <f>SUM(F6:F13)</f>
        <v>42257605.600000001</v>
      </c>
      <c r="G14" s="19">
        <f t="shared" ref="G14:H14" si="2">SUM(G6:G13)</f>
        <v>450229.60000000009</v>
      </c>
      <c r="H14" s="19">
        <f t="shared" si="2"/>
        <v>2047477</v>
      </c>
      <c r="I14" s="18"/>
      <c r="J14" s="15"/>
    </row>
    <row r="15" spans="2:10" ht="19.899999999999999" customHeight="1">
      <c r="B15" s="16"/>
      <c r="C15" s="14" t="s">
        <v>916</v>
      </c>
      <c r="D15" s="24"/>
      <c r="E15" s="19"/>
      <c r="F15" s="19"/>
      <c r="G15" s="19"/>
      <c r="H15" s="19"/>
      <c r="I15" s="17"/>
      <c r="J15" s="15"/>
    </row>
    <row r="16" spans="2:10">
      <c r="B16" s="16">
        <v>9</v>
      </c>
      <c r="C16" s="17" t="s">
        <v>912</v>
      </c>
      <c r="D16" s="17"/>
      <c r="E16" s="18">
        <f>'Revised Estimate-SECTIONS'!R14</f>
        <v>0</v>
      </c>
      <c r="F16" s="18">
        <f>'Revised Estimate-SECTIONS'!S14</f>
        <v>931300</v>
      </c>
      <c r="G16" s="18">
        <f>IF(F16&gt;E16,F16-E16,0)</f>
        <v>931300</v>
      </c>
      <c r="H16" s="18">
        <f>IF(F16&lt;E16,E16-F16,0)</f>
        <v>0</v>
      </c>
      <c r="I16" s="17"/>
      <c r="J16" s="15"/>
    </row>
    <row r="17" spans="2:12">
      <c r="B17" s="16">
        <v>10</v>
      </c>
      <c r="C17" s="17" t="s">
        <v>913</v>
      </c>
      <c r="D17" s="17"/>
      <c r="E17" s="18">
        <f>'Revised Estimate-SECTIONS'!R15</f>
        <v>0</v>
      </c>
      <c r="F17" s="18">
        <f>'Revised Estimate-SECTIONS'!S15</f>
        <v>1912429</v>
      </c>
      <c r="G17" s="18">
        <f t="shared" ref="G17:G22" si="3">IF(F17&gt;E17,F17-E17,0)</f>
        <v>1912429</v>
      </c>
      <c r="H17" s="18">
        <f t="shared" ref="H17:H22" si="4">IF(F17&lt;E17,E17-F17,0)</f>
        <v>0</v>
      </c>
      <c r="I17" s="17"/>
      <c r="J17" s="15"/>
    </row>
    <row r="18" spans="2:12">
      <c r="B18" s="16">
        <v>11</v>
      </c>
      <c r="C18" s="17" t="s">
        <v>250</v>
      </c>
      <c r="D18" s="17"/>
      <c r="E18" s="18">
        <f>'Revised Estimate-SECTIONS'!R16</f>
        <v>0</v>
      </c>
      <c r="F18" s="18">
        <f>'Revised Estimate-SECTIONS'!S16</f>
        <v>21690</v>
      </c>
      <c r="G18" s="18">
        <f t="shared" si="3"/>
        <v>21690</v>
      </c>
      <c r="H18" s="18">
        <f t="shared" si="4"/>
        <v>0</v>
      </c>
      <c r="I18" s="17"/>
      <c r="J18" s="15"/>
    </row>
    <row r="19" spans="2:12">
      <c r="B19" s="16">
        <v>12</v>
      </c>
      <c r="C19" s="17" t="s">
        <v>251</v>
      </c>
      <c r="D19" s="17"/>
      <c r="E19" s="18">
        <f>'Revised Estimate-SECTIONS'!R17</f>
        <v>0</v>
      </c>
      <c r="F19" s="18">
        <f>'Revised Estimate-SECTIONS'!S17</f>
        <v>456452.1</v>
      </c>
      <c r="G19" s="18">
        <f t="shared" si="3"/>
        <v>456452.1</v>
      </c>
      <c r="H19" s="18">
        <f t="shared" si="4"/>
        <v>0</v>
      </c>
      <c r="I19" s="17"/>
      <c r="J19" s="15"/>
    </row>
    <row r="20" spans="2:12">
      <c r="B20" s="16">
        <v>13</v>
      </c>
      <c r="C20" s="17" t="s">
        <v>253</v>
      </c>
      <c r="D20" s="17"/>
      <c r="E20" s="18">
        <f>'Revised Estimate-SECTIONS'!R18</f>
        <v>0</v>
      </c>
      <c r="F20" s="18">
        <f>'Revised Estimate-SECTIONS'!S18</f>
        <v>291366</v>
      </c>
      <c r="G20" s="18">
        <f t="shared" si="3"/>
        <v>291366</v>
      </c>
      <c r="H20" s="18">
        <f t="shared" si="4"/>
        <v>0</v>
      </c>
      <c r="I20" s="17"/>
      <c r="J20" s="15"/>
    </row>
    <row r="21" spans="2:12">
      <c r="B21" s="16">
        <v>14</v>
      </c>
      <c r="C21" s="17" t="s">
        <v>254</v>
      </c>
      <c r="D21" s="17"/>
      <c r="E21" s="18">
        <f>'Revised Estimate-SECTIONS'!R19</f>
        <v>0</v>
      </c>
      <c r="F21" s="18">
        <f>'Revised Estimate-SECTIONS'!S19</f>
        <v>120788</v>
      </c>
      <c r="G21" s="18">
        <f t="shared" si="3"/>
        <v>120788</v>
      </c>
      <c r="H21" s="18">
        <f t="shared" si="4"/>
        <v>0</v>
      </c>
      <c r="I21" s="17"/>
      <c r="J21" s="15"/>
    </row>
    <row r="22" spans="2:12">
      <c r="B22" s="16">
        <v>15</v>
      </c>
      <c r="C22" s="17" t="s">
        <v>255</v>
      </c>
      <c r="D22" s="17"/>
      <c r="E22" s="18">
        <f>'Revised Estimate-SECTIONS'!R20</f>
        <v>0</v>
      </c>
      <c r="F22" s="18">
        <f>'Revised Estimate-SECTIONS'!S20</f>
        <v>814670</v>
      </c>
      <c r="G22" s="18">
        <f t="shared" si="3"/>
        <v>814670</v>
      </c>
      <c r="H22" s="18">
        <f t="shared" si="4"/>
        <v>0</v>
      </c>
      <c r="I22" s="17"/>
      <c r="J22" s="15"/>
    </row>
    <row r="23" spans="2:12" ht="14.3">
      <c r="B23" s="16"/>
      <c r="C23" s="24" t="s">
        <v>914</v>
      </c>
      <c r="D23" s="24"/>
      <c r="E23" s="19">
        <f>SUM(E16:E22)</f>
        <v>0</v>
      </c>
      <c r="F23" s="19">
        <f>SUM(F16:F22)</f>
        <v>4548695.0999999996</v>
      </c>
      <c r="G23" s="19">
        <f t="shared" ref="G23:H23" si="5">SUM(G16:G22)</f>
        <v>4548695.0999999996</v>
      </c>
      <c r="H23" s="19">
        <f t="shared" si="5"/>
        <v>0</v>
      </c>
      <c r="I23" s="17"/>
      <c r="J23" s="15"/>
    </row>
    <row r="24" spans="2:12" ht="14.3">
      <c r="B24" s="16"/>
      <c r="C24" s="25" t="s">
        <v>277</v>
      </c>
      <c r="D24" s="25"/>
      <c r="E24" s="19">
        <f>SUM(E23,E14)</f>
        <v>43854853</v>
      </c>
      <c r="F24" s="19">
        <f t="shared" ref="F24:H24" si="6">SUM(F23,F14)</f>
        <v>46806300.700000003</v>
      </c>
      <c r="G24" s="19">
        <f t="shared" si="6"/>
        <v>4998924.6999999993</v>
      </c>
      <c r="H24" s="19">
        <f t="shared" si="6"/>
        <v>2047477</v>
      </c>
      <c r="I24" s="18">
        <f>G24-H24</f>
        <v>2951447.6999999993</v>
      </c>
      <c r="J24" s="15"/>
      <c r="L24" s="97"/>
    </row>
    <row r="25" spans="2:12" ht="27.2">
      <c r="B25" s="16">
        <v>16</v>
      </c>
      <c r="C25" s="21" t="s">
        <v>273</v>
      </c>
      <c r="D25" s="76">
        <v>0.04</v>
      </c>
      <c r="E25" s="18">
        <f>D25*E24</f>
        <v>1754194.12</v>
      </c>
      <c r="F25" s="18">
        <f>D25*F24</f>
        <v>1872252.0280000002</v>
      </c>
      <c r="G25" s="18">
        <f>IF(F25&gt;E25,F25-E25,0)</f>
        <v>118057.90800000005</v>
      </c>
      <c r="H25" s="18">
        <f>IF(F25&lt;E25,E25-F25,0)</f>
        <v>0</v>
      </c>
      <c r="I25" s="17"/>
      <c r="J25" s="15"/>
    </row>
    <row r="26" spans="2:12" ht="14.3">
      <c r="B26" s="16"/>
      <c r="C26" s="25" t="s">
        <v>574</v>
      </c>
      <c r="D26" s="25"/>
      <c r="E26" s="18">
        <f>(E24+E25)*18%</f>
        <v>8209628.4815999996</v>
      </c>
      <c r="F26" s="18">
        <f>(F24+F25)*18%</f>
        <v>8762139.4910399988</v>
      </c>
      <c r="G26" s="18">
        <f>ROUND(IF(F26&gt;E26,F26-E26,0),0)</f>
        <v>552511</v>
      </c>
      <c r="H26" s="18">
        <f t="shared" ref="H26" si="7">ROUND(IF(F26&lt;E26,E26-F26,0),0)</f>
        <v>0</v>
      </c>
      <c r="I26" s="17"/>
      <c r="J26" s="15"/>
    </row>
    <row r="27" spans="2:12" ht="14.3">
      <c r="B27" s="16"/>
      <c r="C27" s="25" t="s">
        <v>526</v>
      </c>
      <c r="D27" s="25"/>
      <c r="E27" s="19">
        <f>SUM(E24:E26)</f>
        <v>53818675.601599999</v>
      </c>
      <c r="F27" s="19">
        <f>SUM(F24:F26)</f>
        <v>57440692.219039999</v>
      </c>
      <c r="G27" s="19">
        <f>SUM(G24:G26)</f>
        <v>5669493.6079999991</v>
      </c>
      <c r="H27" s="19">
        <f>SUM(H24:H26)</f>
        <v>2047477</v>
      </c>
      <c r="I27" s="17"/>
      <c r="J27" s="15"/>
    </row>
    <row r="28" spans="2:12" ht="27.2">
      <c r="B28" s="16">
        <v>17</v>
      </c>
      <c r="C28" s="23" t="s">
        <v>265</v>
      </c>
      <c r="D28" s="586">
        <v>0.01</v>
      </c>
      <c r="E28" s="18"/>
      <c r="F28" s="18">
        <f>F24*D28</f>
        <v>468063.00700000004</v>
      </c>
      <c r="G28" s="18">
        <f>IF(F28&gt;E28,F28-E28,0)</f>
        <v>468063.00700000004</v>
      </c>
      <c r="H28" s="18">
        <f t="shared" ref="H28:H33" si="8">IF(F28&lt;E28,E28-F28,0)</f>
        <v>0</v>
      </c>
      <c r="I28" s="17"/>
      <c r="J28" s="15"/>
    </row>
    <row r="29" spans="2:12" ht="27.2">
      <c r="B29" s="16">
        <v>18</v>
      </c>
      <c r="C29" s="23" t="s">
        <v>266</v>
      </c>
      <c r="D29" s="587">
        <v>1E-3</v>
      </c>
      <c r="E29" s="18"/>
      <c r="F29" s="18">
        <f>F24*D29</f>
        <v>46806.300700000007</v>
      </c>
      <c r="G29" s="18">
        <f t="shared" ref="G29:G33" si="9">IF(F29&gt;E29,F29-E29,0)</f>
        <v>46806.300700000007</v>
      </c>
      <c r="H29" s="18">
        <f t="shared" si="8"/>
        <v>0</v>
      </c>
      <c r="I29" s="17"/>
      <c r="J29" s="15"/>
    </row>
    <row r="30" spans="2:12" ht="27.2">
      <c r="B30" s="16">
        <v>19</v>
      </c>
      <c r="C30" s="23" t="s">
        <v>906</v>
      </c>
      <c r="D30" s="588"/>
      <c r="E30" s="18"/>
      <c r="F30" s="18">
        <f>seignorage!T18</f>
        <v>308</v>
      </c>
      <c r="G30" s="18">
        <f t="shared" si="9"/>
        <v>308</v>
      </c>
      <c r="H30" s="18">
        <f t="shared" si="8"/>
        <v>0</v>
      </c>
      <c r="I30" s="17"/>
      <c r="J30" s="15"/>
    </row>
    <row r="31" spans="2:12" ht="27.2">
      <c r="B31" s="16">
        <v>20</v>
      </c>
      <c r="C31" s="23" t="s">
        <v>268</v>
      </c>
      <c r="D31" s="586">
        <v>0.3</v>
      </c>
      <c r="E31" s="18"/>
      <c r="F31" s="18">
        <f>F30*D31</f>
        <v>92.399999999999991</v>
      </c>
      <c r="G31" s="18">
        <f t="shared" si="9"/>
        <v>92.399999999999991</v>
      </c>
      <c r="H31" s="18">
        <f t="shared" si="8"/>
        <v>0</v>
      </c>
      <c r="I31" s="17"/>
      <c r="J31" s="15"/>
    </row>
    <row r="32" spans="2:12" ht="27.2">
      <c r="B32" s="16">
        <v>21</v>
      </c>
      <c r="C32" s="23" t="s">
        <v>907</v>
      </c>
      <c r="D32" s="586">
        <v>0.02</v>
      </c>
      <c r="E32" s="18"/>
      <c r="F32" s="18">
        <f>F30*D32</f>
        <v>6.16</v>
      </c>
      <c r="G32" s="18">
        <f t="shared" si="9"/>
        <v>6.16</v>
      </c>
      <c r="H32" s="18">
        <f t="shared" si="8"/>
        <v>0</v>
      </c>
      <c r="I32" s="17"/>
      <c r="J32" s="15"/>
    </row>
    <row r="33" spans="1:11">
      <c r="B33" s="16">
        <v>22</v>
      </c>
      <c r="C33" s="23" t="s">
        <v>908</v>
      </c>
      <c r="D33" s="587">
        <v>1E-4</v>
      </c>
      <c r="E33" s="18"/>
      <c r="F33" s="18">
        <f>F24*D33</f>
        <v>4680.6300700000002</v>
      </c>
      <c r="G33" s="18">
        <f t="shared" si="9"/>
        <v>4680.6300700000002</v>
      </c>
      <c r="H33" s="18">
        <f t="shared" si="8"/>
        <v>0</v>
      </c>
      <c r="I33" s="17"/>
      <c r="J33" s="15"/>
    </row>
    <row r="34" spans="1:11" ht="14.3">
      <c r="B34" s="16">
        <v>23</v>
      </c>
      <c r="C34" s="23" t="s">
        <v>909</v>
      </c>
      <c r="D34" s="588"/>
      <c r="E34" s="18"/>
      <c r="F34" s="19">
        <f>SUM(F28:F33)</f>
        <v>519956.49777000007</v>
      </c>
      <c r="G34" s="19">
        <f>SUM(G28:G33)</f>
        <v>519956.49777000007</v>
      </c>
      <c r="H34" s="19">
        <f t="shared" ref="H34" si="10">SUM(H28:H33)</f>
        <v>0</v>
      </c>
      <c r="I34" s="17"/>
      <c r="J34" s="15"/>
    </row>
    <row r="35" spans="1:11" ht="27.2">
      <c r="B35" s="16">
        <v>24</v>
      </c>
      <c r="C35" s="23" t="s">
        <v>910</v>
      </c>
      <c r="D35" s="586">
        <v>0.18</v>
      </c>
      <c r="E35" s="18"/>
      <c r="F35" s="18">
        <f>F34*D35</f>
        <v>93592.169598600012</v>
      </c>
      <c r="G35" s="18">
        <f>IF(F35&gt;E35,F35-E35,0)</f>
        <v>93592.169598600012</v>
      </c>
      <c r="H35" s="18">
        <f t="shared" ref="H35:H37" si="11">IF(F35&lt;E35,E35-F35,0)</f>
        <v>0</v>
      </c>
      <c r="I35" s="17"/>
      <c r="J35" s="15"/>
    </row>
    <row r="36" spans="1:11">
      <c r="B36" s="16">
        <v>25</v>
      </c>
      <c r="C36" s="23" t="s">
        <v>883</v>
      </c>
      <c r="D36" s="586"/>
      <c r="E36" s="18"/>
      <c r="F36" s="18">
        <v>200000</v>
      </c>
      <c r="G36" s="18">
        <f t="shared" ref="G36:G37" si="12">IF(F36&gt;E36,F36-E36,0)</f>
        <v>200000</v>
      </c>
      <c r="H36" s="18">
        <f t="shared" si="11"/>
        <v>0</v>
      </c>
      <c r="I36" s="17"/>
      <c r="J36" s="15"/>
    </row>
    <row r="37" spans="1:11" ht="27.2">
      <c r="B37" s="16">
        <v>26</v>
      </c>
      <c r="C37" s="23" t="s">
        <v>911</v>
      </c>
      <c r="D37" s="589"/>
      <c r="E37" s="18">
        <v>1181324</v>
      </c>
      <c r="F37" s="18"/>
      <c r="G37" s="18">
        <f t="shared" si="12"/>
        <v>0</v>
      </c>
      <c r="H37" s="18">
        <f t="shared" si="11"/>
        <v>1181324</v>
      </c>
      <c r="I37" s="17"/>
      <c r="J37" s="584">
        <v>55000000</v>
      </c>
    </row>
    <row r="38" spans="1:11" ht="14.3">
      <c r="B38" s="16"/>
      <c r="C38" s="22" t="s">
        <v>886</v>
      </c>
      <c r="D38" s="590"/>
      <c r="E38" s="26"/>
      <c r="F38" s="75">
        <f>SUM(F34:F37)</f>
        <v>813548.66736860014</v>
      </c>
      <c r="G38" s="75">
        <f>SUM(G34:G37)</f>
        <v>813548.66736860014</v>
      </c>
      <c r="H38" s="75">
        <f>SUM(H34:H37)</f>
        <v>1181324</v>
      </c>
      <c r="I38" s="23"/>
      <c r="J38" s="585">
        <f>J37-E39</f>
        <v>0.39840000122785568</v>
      </c>
    </row>
    <row r="39" spans="1:11" s="15" customFormat="1" ht="19.2" customHeight="1">
      <c r="B39" s="16"/>
      <c r="C39" s="25" t="s">
        <v>738</v>
      </c>
      <c r="D39" s="17"/>
      <c r="E39" s="19">
        <f>SUM(E27:E38)</f>
        <v>54999999.601599999</v>
      </c>
      <c r="F39" s="19">
        <f>F38+F27</f>
        <v>58254240.886408597</v>
      </c>
      <c r="G39" s="19">
        <f>G38+G27</f>
        <v>6483042.2753685992</v>
      </c>
      <c r="H39" s="19">
        <f>H38+H27</f>
        <v>3228801</v>
      </c>
      <c r="I39" s="18">
        <f>G39-H39</f>
        <v>3254241.2753685992</v>
      </c>
    </row>
    <row r="40" spans="1:11" ht="14.3">
      <c r="B40" s="20"/>
      <c r="E40" s="91"/>
      <c r="F40" s="91"/>
      <c r="G40" s="91"/>
      <c r="H40" s="91"/>
      <c r="J40" s="12">
        <f>H43/E39</f>
        <v>5.9168023617111633E-2</v>
      </c>
    </row>
    <row r="41" spans="1:11">
      <c r="A41" s="79"/>
      <c r="B41" s="80"/>
      <c r="C41" s="79"/>
      <c r="D41" s="81" t="s">
        <v>904</v>
      </c>
      <c r="E41" s="81"/>
      <c r="F41" s="82">
        <f>E39</f>
        <v>54999999.601599999</v>
      </c>
      <c r="G41" s="81" t="s">
        <v>246</v>
      </c>
      <c r="H41" s="82">
        <f>G39</f>
        <v>6483042.2753685992</v>
      </c>
      <c r="K41" s="83"/>
    </row>
    <row r="42" spans="1:11">
      <c r="A42" s="79"/>
      <c r="B42" s="80"/>
      <c r="C42" s="84"/>
      <c r="D42" s="85" t="s">
        <v>905</v>
      </c>
      <c r="E42" s="81"/>
      <c r="F42" s="82">
        <f>F39</f>
        <v>58254240.886408597</v>
      </c>
      <c r="G42" s="81" t="s">
        <v>247</v>
      </c>
      <c r="H42" s="82">
        <f>H39</f>
        <v>3228801</v>
      </c>
      <c r="I42" s="93"/>
      <c r="K42" s="83"/>
    </row>
    <row r="43" spans="1:11" ht="16.3" thickBot="1">
      <c r="A43" s="79"/>
      <c r="B43" s="80"/>
      <c r="C43" s="86"/>
      <c r="D43" s="87" t="s">
        <v>726</v>
      </c>
      <c r="E43" s="88"/>
      <c r="F43" s="89">
        <f>F42-F41</f>
        <v>3254241.2848085985</v>
      </c>
      <c r="G43" s="88" t="s">
        <v>726</v>
      </c>
      <c r="H43" s="90">
        <f>H41-H42</f>
        <v>3254241.2753685992</v>
      </c>
      <c r="I43" s="94"/>
      <c r="K43" s="83"/>
    </row>
    <row r="44" spans="1:11" ht="14.3" thickTop="1">
      <c r="B44" s="20"/>
    </row>
    <row r="45" spans="1:11">
      <c r="B45" s="20"/>
    </row>
    <row r="46" spans="1:11">
      <c r="B46" s="20"/>
    </row>
    <row r="47" spans="1:11">
      <c r="B47" s="20"/>
    </row>
    <row r="48" spans="1:11">
      <c r="B48" s="619" t="s">
        <v>900</v>
      </c>
      <c r="C48" s="619"/>
      <c r="D48" s="619"/>
      <c r="E48" s="619"/>
      <c r="F48" s="619"/>
      <c r="G48" s="619"/>
      <c r="H48" s="619"/>
      <c r="I48" s="619"/>
    </row>
    <row r="49" spans="2:12">
      <c r="B49" s="614"/>
      <c r="C49" s="614"/>
      <c r="D49" s="614"/>
      <c r="E49" s="614"/>
      <c r="F49" s="614"/>
      <c r="G49" s="614"/>
      <c r="H49" s="614"/>
      <c r="I49" s="614"/>
    </row>
    <row r="50" spans="2:12">
      <c r="C50" s="92"/>
      <c r="D50" s="92"/>
      <c r="E50" s="92"/>
      <c r="F50" s="92"/>
      <c r="G50" s="92"/>
      <c r="H50" s="92"/>
      <c r="I50" s="92"/>
    </row>
    <row r="55" spans="2:12" ht="27.2">
      <c r="L55" s="12" t="s">
        <v>566</v>
      </c>
    </row>
  </sheetData>
  <mergeCells count="4">
    <mergeCell ref="B3:I3"/>
    <mergeCell ref="B2:I2"/>
    <mergeCell ref="B48:I48"/>
    <mergeCell ref="B49:I49"/>
  </mergeCells>
  <printOptions horizontalCentered="1"/>
  <pageMargins left="0.70866141732283505" right="0.70866141732283505" top="0.52" bottom="0.54" header="0.31496062992126" footer="0.31496062992126"/>
  <pageSetup paperSize="9" fitToHeight="2" orientation="landscape" r:id="rId1"/>
  <headerFooter>
    <oddFooter>Page &amp;P of &amp;N</oddFooter>
  </headerFooter>
  <rowBreaks count="2" manualBreakCount="2">
    <brk id="16" min="1" max="8" man="1"/>
    <brk id="30" min="1"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I53"/>
  <sheetViews>
    <sheetView view="pageBreakPreview" topLeftCell="A22" zoomScale="115" zoomScaleSheetLayoutView="115" workbookViewId="0">
      <selection activeCell="C53" sqref="C53"/>
    </sheetView>
  </sheetViews>
  <sheetFormatPr defaultColWidth="9.28515625" defaultRowHeight="13.6"/>
  <cols>
    <col min="1" max="1" width="9.28515625" style="12"/>
    <col min="2" max="2" width="8.42578125" style="12" customWidth="1"/>
    <col min="3" max="3" width="50.7109375" style="12" customWidth="1"/>
    <col min="4" max="4" width="25.140625" style="12" customWidth="1"/>
    <col min="5" max="16384" width="9.28515625" style="12"/>
  </cols>
  <sheetData>
    <row r="2" spans="2:5" ht="48.1" customHeight="1">
      <c r="B2" s="609" t="s">
        <v>892</v>
      </c>
      <c r="C2" s="609"/>
      <c r="D2" s="609"/>
    </row>
    <row r="3" spans="2:5" ht="17" customHeight="1">
      <c r="B3" s="620" t="s">
        <v>735</v>
      </c>
      <c r="C3" s="620"/>
      <c r="D3" s="620"/>
    </row>
    <row r="4" spans="2:5" ht="15.65">
      <c r="B4" s="458" t="s">
        <v>205</v>
      </c>
      <c r="C4" s="438" t="s">
        <v>243</v>
      </c>
      <c r="D4" s="438" t="s">
        <v>245</v>
      </c>
      <c r="E4" s="15"/>
    </row>
    <row r="5" spans="2:5" ht="15.65">
      <c r="B5" s="440">
        <v>1</v>
      </c>
      <c r="C5" s="78" t="s">
        <v>196</v>
      </c>
      <c r="D5" s="459">
        <f>'CS-1'!F6</f>
        <v>25908225</v>
      </c>
      <c r="E5" s="15"/>
    </row>
    <row r="6" spans="2:5" ht="15.65">
      <c r="B6" s="440">
        <v>2</v>
      </c>
      <c r="C6" s="78" t="s">
        <v>249</v>
      </c>
      <c r="D6" s="459">
        <f>'CS-1'!F7</f>
        <v>5612831</v>
      </c>
      <c r="E6" s="15"/>
    </row>
    <row r="7" spans="2:5" ht="15.65">
      <c r="B7" s="440">
        <v>3</v>
      </c>
      <c r="C7" s="78" t="s">
        <v>250</v>
      </c>
      <c r="D7" s="459">
        <f>'CS-1'!F8</f>
        <v>126489</v>
      </c>
      <c r="E7" s="15"/>
    </row>
    <row r="8" spans="2:5" ht="15.65">
      <c r="B8" s="440">
        <v>4</v>
      </c>
      <c r="C8" s="78" t="s">
        <v>251</v>
      </c>
      <c r="D8" s="459">
        <f>'CS-1'!F9</f>
        <v>4027908</v>
      </c>
      <c r="E8" s="15"/>
    </row>
    <row r="9" spans="2:5" ht="15.65">
      <c r="B9" s="440">
        <v>5</v>
      </c>
      <c r="C9" s="78" t="s">
        <v>252</v>
      </c>
      <c r="D9" s="459">
        <f>'CS-1'!F10</f>
        <v>827000</v>
      </c>
      <c r="E9" s="15"/>
    </row>
    <row r="10" spans="2:5" ht="15.65">
      <c r="B10" s="440">
        <v>6</v>
      </c>
      <c r="C10" s="78" t="s">
        <v>253</v>
      </c>
      <c r="D10" s="459">
        <f>'CS-1'!F11</f>
        <v>735880</v>
      </c>
      <c r="E10" s="15"/>
    </row>
    <row r="11" spans="2:5" ht="15.65">
      <c r="B11" s="440">
        <v>7</v>
      </c>
      <c r="C11" s="78" t="s">
        <v>254</v>
      </c>
      <c r="D11" s="459">
        <f>'CS-1'!F12</f>
        <v>3839121</v>
      </c>
      <c r="E11" s="15"/>
    </row>
    <row r="12" spans="2:5" ht="15.65">
      <c r="B12" s="440">
        <v>8</v>
      </c>
      <c r="C12" s="78" t="s">
        <v>255</v>
      </c>
      <c r="D12" s="459">
        <f>'CS-1'!F13</f>
        <v>1180151.6000000001</v>
      </c>
      <c r="E12" s="15"/>
    </row>
    <row r="13" spans="2:5" ht="15.65">
      <c r="B13" s="440"/>
      <c r="C13" s="443" t="s">
        <v>901</v>
      </c>
      <c r="D13" s="96">
        <f t="shared" ref="D13" si="0">SUM(D5:D12)</f>
        <v>42257605.600000001</v>
      </c>
      <c r="E13" s="15"/>
    </row>
    <row r="14" spans="2:5" ht="15.65">
      <c r="B14" s="440">
        <v>9</v>
      </c>
      <c r="C14" s="78" t="s">
        <v>893</v>
      </c>
      <c r="D14" s="459">
        <f>'CS-1'!F16</f>
        <v>931300</v>
      </c>
      <c r="E14" s="15"/>
    </row>
    <row r="15" spans="2:5" ht="15.65">
      <c r="B15" s="440">
        <v>10</v>
      </c>
      <c r="C15" s="78" t="s">
        <v>894</v>
      </c>
      <c r="D15" s="459">
        <f>'CS-1'!F17</f>
        <v>1912429</v>
      </c>
      <c r="E15" s="15"/>
    </row>
    <row r="16" spans="2:5" ht="15.65">
      <c r="B16" s="440">
        <v>11</v>
      </c>
      <c r="C16" s="78" t="s">
        <v>895</v>
      </c>
      <c r="D16" s="459">
        <f>'CS-1'!F18</f>
        <v>21690</v>
      </c>
      <c r="E16" s="15"/>
    </row>
    <row r="17" spans="2:5" ht="15.65">
      <c r="B17" s="440">
        <v>12</v>
      </c>
      <c r="C17" s="78" t="s">
        <v>896</v>
      </c>
      <c r="D17" s="459">
        <f>'CS-1'!F19</f>
        <v>456452.1</v>
      </c>
      <c r="E17" s="15"/>
    </row>
    <row r="18" spans="2:5" ht="15.65">
      <c r="B18" s="440">
        <v>13</v>
      </c>
      <c r="C18" s="78" t="s">
        <v>897</v>
      </c>
      <c r="D18" s="459">
        <f>'CS-1'!F20</f>
        <v>291366</v>
      </c>
      <c r="E18" s="15"/>
    </row>
    <row r="19" spans="2:5" ht="15.65">
      <c r="B19" s="440">
        <v>14</v>
      </c>
      <c r="C19" s="78" t="s">
        <v>898</v>
      </c>
      <c r="D19" s="459">
        <f>'CS-1'!F21</f>
        <v>120788</v>
      </c>
      <c r="E19" s="15"/>
    </row>
    <row r="20" spans="2:5" ht="15.65">
      <c r="B20" s="440">
        <v>15</v>
      </c>
      <c r="C20" s="78" t="s">
        <v>899</v>
      </c>
      <c r="D20" s="459">
        <f>'CS-1'!F22</f>
        <v>814670</v>
      </c>
      <c r="E20" s="15"/>
    </row>
    <row r="21" spans="2:5" ht="15.65">
      <c r="B21" s="440"/>
      <c r="C21" s="443" t="s">
        <v>902</v>
      </c>
      <c r="D21" s="96">
        <f>SUM(D14:D20)</f>
        <v>4548695.0999999996</v>
      </c>
      <c r="E21" s="15"/>
    </row>
    <row r="22" spans="2:5" ht="15.65">
      <c r="B22" s="440"/>
      <c r="C22" s="95" t="s">
        <v>277</v>
      </c>
      <c r="D22" s="96">
        <f>SUM(D21,D13)</f>
        <v>46806300.700000003</v>
      </c>
      <c r="E22" s="15"/>
    </row>
    <row r="23" spans="2:5" ht="31.25">
      <c r="B23" s="440">
        <v>16</v>
      </c>
      <c r="C23" s="460" t="s">
        <v>273</v>
      </c>
      <c r="D23" s="459">
        <f>'CS-1'!F25</f>
        <v>1872252.0280000002</v>
      </c>
      <c r="E23" s="15"/>
    </row>
    <row r="24" spans="2:5" ht="15.65">
      <c r="B24" s="440"/>
      <c r="C24" s="95" t="s">
        <v>574</v>
      </c>
      <c r="D24" s="459">
        <f>(D22+D23)*18%</f>
        <v>8762139.4910399988</v>
      </c>
      <c r="E24" s="15"/>
    </row>
    <row r="25" spans="2:5" ht="15.65">
      <c r="B25" s="440"/>
      <c r="C25" s="95" t="s">
        <v>526</v>
      </c>
      <c r="D25" s="96">
        <f t="shared" ref="D25" si="1">SUM(D22:D24)</f>
        <v>57440692.219039999</v>
      </c>
      <c r="E25" s="15"/>
    </row>
    <row r="26" spans="2:5" ht="31.25">
      <c r="B26" s="440">
        <v>17</v>
      </c>
      <c r="C26" s="460" t="s">
        <v>265</v>
      </c>
      <c r="D26" s="459">
        <f>'CS-1'!F28</f>
        <v>468063.00700000004</v>
      </c>
      <c r="E26" s="15"/>
    </row>
    <row r="27" spans="2:5" ht="31.25">
      <c r="B27" s="440">
        <v>18</v>
      </c>
      <c r="C27" s="460" t="s">
        <v>266</v>
      </c>
      <c r="D27" s="459">
        <f>'CS-1'!F29</f>
        <v>46806.300700000007</v>
      </c>
      <c r="E27" s="15"/>
    </row>
    <row r="28" spans="2:5" ht="31.25">
      <c r="B28" s="440">
        <v>19</v>
      </c>
      <c r="C28" s="460" t="s">
        <v>267</v>
      </c>
      <c r="D28" s="459">
        <f>'CS-1'!F30</f>
        <v>308</v>
      </c>
      <c r="E28" s="15"/>
    </row>
    <row r="29" spans="2:5" ht="31.25">
      <c r="B29" s="440">
        <v>20</v>
      </c>
      <c r="C29" s="460" t="s">
        <v>268</v>
      </c>
      <c r="D29" s="459">
        <f>'CS-1'!F31</f>
        <v>92.399999999999991</v>
      </c>
      <c r="E29" s="15"/>
    </row>
    <row r="30" spans="2:5" ht="31.25">
      <c r="B30" s="440">
        <v>21</v>
      </c>
      <c r="C30" s="460" t="s">
        <v>269</v>
      </c>
      <c r="D30" s="459">
        <f>'CS-1'!F32</f>
        <v>6.16</v>
      </c>
      <c r="E30" s="15"/>
    </row>
    <row r="31" spans="2:5" ht="15.65">
      <c r="B31" s="440">
        <v>22</v>
      </c>
      <c r="C31" s="460" t="s">
        <v>270</v>
      </c>
      <c r="D31" s="459">
        <f>'CS-1'!F33</f>
        <v>4680.6300700000002</v>
      </c>
      <c r="E31" s="15"/>
    </row>
    <row r="32" spans="2:5" ht="15.65">
      <c r="B32" s="440">
        <v>23</v>
      </c>
      <c r="C32" s="461" t="s">
        <v>884</v>
      </c>
      <c r="D32" s="96">
        <f>SUM(D26:D31)</f>
        <v>519956.49777000007</v>
      </c>
      <c r="E32" s="15"/>
    </row>
    <row r="33" spans="1:9" ht="31.25">
      <c r="B33" s="440">
        <v>24</v>
      </c>
      <c r="C33" s="460" t="s">
        <v>272</v>
      </c>
      <c r="D33" s="459">
        <f>'CS-1'!F35</f>
        <v>93592.169598600012</v>
      </c>
      <c r="E33" s="15"/>
    </row>
    <row r="34" spans="1:9" ht="15.65">
      <c r="B34" s="440">
        <v>25</v>
      </c>
      <c r="C34" s="460" t="s">
        <v>887</v>
      </c>
      <c r="D34" s="459">
        <v>200000</v>
      </c>
      <c r="E34" s="15"/>
    </row>
    <row r="35" spans="1:9" ht="15.65">
      <c r="B35" s="440"/>
      <c r="C35" s="461" t="s">
        <v>885</v>
      </c>
      <c r="D35" s="96">
        <f>SUM(D32:D34)</f>
        <v>813548.66736860014</v>
      </c>
    </row>
    <row r="36" spans="1:9" ht="15.65">
      <c r="B36" s="440"/>
      <c r="C36" s="95" t="s">
        <v>738</v>
      </c>
      <c r="D36" s="96">
        <f>D35+D25</f>
        <v>58254240.886408597</v>
      </c>
    </row>
    <row r="37" spans="1:9" ht="15.65">
      <c r="B37" s="463"/>
      <c r="C37" s="464"/>
      <c r="D37" s="592" t="s">
        <v>939</v>
      </c>
      <c r="E37" s="592"/>
    </row>
    <row r="38" spans="1:9" ht="15.65">
      <c r="B38" s="463"/>
      <c r="C38" s="464"/>
      <c r="D38" s="592" t="s">
        <v>944</v>
      </c>
      <c r="E38" s="592"/>
    </row>
    <row r="39" spans="1:9" ht="14.3" customHeight="1">
      <c r="B39" s="20"/>
      <c r="D39" s="592" t="s">
        <v>943</v>
      </c>
      <c r="E39" s="592"/>
    </row>
    <row r="40" spans="1:9" ht="14.3" customHeight="1">
      <c r="B40" s="20"/>
      <c r="D40" s="592"/>
      <c r="E40" s="592"/>
    </row>
    <row r="41" spans="1:9">
      <c r="A41" s="79"/>
      <c r="B41" s="80"/>
      <c r="C41" s="591" t="s">
        <v>941</v>
      </c>
      <c r="D41" s="592"/>
      <c r="E41" s="592"/>
      <c r="F41" s="83"/>
    </row>
    <row r="42" spans="1:9" ht="30.75" customHeight="1">
      <c r="A42" s="79"/>
      <c r="B42" s="462"/>
      <c r="C42" s="619" t="s">
        <v>945</v>
      </c>
      <c r="D42" s="619"/>
      <c r="E42" s="462"/>
      <c r="F42" s="462"/>
      <c r="G42" s="462"/>
      <c r="H42" s="462"/>
      <c r="I42" s="462"/>
    </row>
    <row r="43" spans="1:9" ht="15.65">
      <c r="A43" s="79"/>
      <c r="B43" s="80"/>
      <c r="C43" s="79"/>
      <c r="D43" s="457"/>
      <c r="F43" s="83"/>
    </row>
    <row r="44" spans="1:9">
      <c r="B44" s="20"/>
    </row>
    <row r="45" spans="1:9">
      <c r="B45" s="20"/>
    </row>
    <row r="46" spans="1:9">
      <c r="B46" s="20"/>
    </row>
    <row r="47" spans="1:9">
      <c r="B47" s="20"/>
    </row>
    <row r="48" spans="1:9">
      <c r="B48" s="20"/>
      <c r="C48" s="92"/>
      <c r="D48" s="92"/>
    </row>
    <row r="49" spans="3:7">
      <c r="C49" s="92"/>
      <c r="D49" s="92"/>
    </row>
    <row r="53" spans="3:7" ht="40.75">
      <c r="G53" s="12" t="s">
        <v>566</v>
      </c>
    </row>
  </sheetData>
  <mergeCells count="3">
    <mergeCell ref="B2:D2"/>
    <mergeCell ref="B3:D3"/>
    <mergeCell ref="C42:D42"/>
  </mergeCells>
  <printOptions horizontalCentered="1"/>
  <pageMargins left="0.57999999999999996" right="0.70866141732283505" top="0.54" bottom="0.57999999999999996" header="0.31496062992126" footer="0.31496062992126"/>
  <pageSetup paperSize="9" scale="96"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2:L54"/>
  <sheetViews>
    <sheetView view="pageBreakPreview" zoomScale="88" zoomScaleSheetLayoutView="88" workbookViewId="0">
      <selection activeCell="L31" sqref="L31"/>
    </sheetView>
  </sheetViews>
  <sheetFormatPr defaultColWidth="9.28515625" defaultRowHeight="13.6"/>
  <cols>
    <col min="1" max="1" width="9.28515625" style="12"/>
    <col min="2" max="2" width="5.42578125" style="12" bestFit="1" customWidth="1"/>
    <col min="3" max="3" width="44.7109375" style="12" customWidth="1"/>
    <col min="4" max="4" width="7.7109375" style="12" customWidth="1"/>
    <col min="5" max="5" width="23.42578125" style="12" customWidth="1"/>
    <col min="6" max="8" width="14.7109375" style="12" customWidth="1"/>
    <col min="9" max="9" width="23.7109375" style="12" customWidth="1"/>
    <col min="10" max="11" width="9.28515625" style="12"/>
    <col min="12" max="12" width="11.140625" style="12" bestFit="1" customWidth="1"/>
    <col min="13" max="16384" width="9.28515625" style="12"/>
  </cols>
  <sheetData>
    <row r="2" spans="2:10" ht="49.95" customHeight="1">
      <c r="B2" s="621" t="s">
        <v>264</v>
      </c>
      <c r="C2" s="622"/>
      <c r="D2" s="622"/>
      <c r="E2" s="622"/>
      <c r="F2" s="622"/>
      <c r="G2" s="622"/>
      <c r="H2" s="622"/>
      <c r="I2" s="623"/>
    </row>
    <row r="3" spans="2:10" ht="22.25" customHeight="1">
      <c r="B3" s="624" t="s">
        <v>263</v>
      </c>
      <c r="C3" s="624"/>
      <c r="D3" s="624"/>
      <c r="E3" s="624"/>
      <c r="F3" s="624"/>
      <c r="G3" s="624"/>
      <c r="H3" s="624"/>
      <c r="I3" s="624"/>
    </row>
    <row r="4" spans="2:10" ht="28.55">
      <c r="B4" s="13" t="s">
        <v>205</v>
      </c>
      <c r="C4" s="14" t="s">
        <v>243</v>
      </c>
      <c r="D4" s="14"/>
      <c r="E4" s="14" t="s">
        <v>244</v>
      </c>
      <c r="F4" s="14" t="s">
        <v>245</v>
      </c>
      <c r="G4" s="14" t="s">
        <v>246</v>
      </c>
      <c r="H4" s="14" t="s">
        <v>247</v>
      </c>
      <c r="I4" s="14" t="s">
        <v>248</v>
      </c>
      <c r="J4" s="15"/>
    </row>
    <row r="5" spans="2:10" ht="20.75" customHeight="1">
      <c r="B5" s="13"/>
      <c r="C5" s="14" t="s">
        <v>732</v>
      </c>
      <c r="D5" s="14"/>
      <c r="E5" s="14"/>
      <c r="F5" s="14"/>
      <c r="G5" s="14"/>
      <c r="H5" s="14"/>
      <c r="I5" s="14"/>
      <c r="J5" s="15"/>
    </row>
    <row r="6" spans="2:10" ht="40.75">
      <c r="B6" s="16">
        <v>1</v>
      </c>
      <c r="C6" s="17" t="s">
        <v>196</v>
      </c>
      <c r="D6" s="17"/>
      <c r="E6" s="18">
        <f>'CS-1'!E6</f>
        <v>26018225</v>
      </c>
      <c r="F6" s="18">
        <f>'CS-1'!F6</f>
        <v>25908225</v>
      </c>
      <c r="G6" s="18">
        <f>IF(F6&gt;E6,F6-E6,0)</f>
        <v>0</v>
      </c>
      <c r="H6" s="18">
        <f>IF(F6&lt;E6,E6-F6,0)</f>
        <v>110000</v>
      </c>
      <c r="I6" s="17" t="s">
        <v>740</v>
      </c>
      <c r="J6" s="15"/>
    </row>
    <row r="7" spans="2:10" ht="40.75">
      <c r="B7" s="16">
        <v>2</v>
      </c>
      <c r="C7" s="17" t="s">
        <v>249</v>
      </c>
      <c r="D7" s="17"/>
      <c r="E7" s="18">
        <f>'CS-1'!E7</f>
        <v>7431553</v>
      </c>
      <c r="F7" s="18">
        <f>'CS-1'!F7</f>
        <v>5612831</v>
      </c>
      <c r="G7" s="18">
        <f t="shared" ref="G7:G13" si="0">IF(F7&gt;E7,F7-E7,0)</f>
        <v>0</v>
      </c>
      <c r="H7" s="18">
        <f t="shared" ref="H7:H13" si="1">IF(F7&lt;E7,E7-F7,0)</f>
        <v>1818722</v>
      </c>
      <c r="I7" s="17" t="s">
        <v>740</v>
      </c>
      <c r="J7" s="15"/>
    </row>
    <row r="8" spans="2:10" ht="40.75">
      <c r="B8" s="16">
        <v>3</v>
      </c>
      <c r="C8" s="17" t="s">
        <v>250</v>
      </c>
      <c r="D8" s="17"/>
      <c r="E8" s="18">
        <f>'CS-1'!E8</f>
        <v>204480</v>
      </c>
      <c r="F8" s="18">
        <f>'CS-1'!F8</f>
        <v>126489</v>
      </c>
      <c r="G8" s="18">
        <f t="shared" si="0"/>
        <v>0</v>
      </c>
      <c r="H8" s="18">
        <f t="shared" si="1"/>
        <v>77991</v>
      </c>
      <c r="I8" s="17" t="s">
        <v>740</v>
      </c>
      <c r="J8" s="15"/>
    </row>
    <row r="9" spans="2:10" ht="40.75">
      <c r="B9" s="16">
        <v>4</v>
      </c>
      <c r="C9" s="17" t="s">
        <v>251</v>
      </c>
      <c r="D9" s="17"/>
      <c r="E9" s="18">
        <f>'CS-1'!E9</f>
        <v>3732008</v>
      </c>
      <c r="F9" s="18">
        <f>'CS-1'!F9</f>
        <v>4027908</v>
      </c>
      <c r="G9" s="18">
        <f t="shared" si="0"/>
        <v>295900</v>
      </c>
      <c r="H9" s="18">
        <f t="shared" si="1"/>
        <v>0</v>
      </c>
      <c r="I9" s="17" t="s">
        <v>740</v>
      </c>
      <c r="J9" s="15"/>
    </row>
    <row r="10" spans="2:10" ht="40.75">
      <c r="B10" s="16">
        <v>5</v>
      </c>
      <c r="C10" s="17" t="s">
        <v>252</v>
      </c>
      <c r="D10" s="17"/>
      <c r="E10" s="18">
        <f>'CS-1'!E10</f>
        <v>827000</v>
      </c>
      <c r="F10" s="18">
        <f>'CS-1'!F10</f>
        <v>827000</v>
      </c>
      <c r="G10" s="18">
        <f t="shared" si="0"/>
        <v>0</v>
      </c>
      <c r="H10" s="18">
        <f t="shared" si="1"/>
        <v>0</v>
      </c>
      <c r="I10" s="17" t="s">
        <v>740</v>
      </c>
      <c r="J10" s="15"/>
    </row>
    <row r="11" spans="2:10" ht="40.75">
      <c r="B11" s="16">
        <v>6</v>
      </c>
      <c r="C11" s="17" t="s">
        <v>253</v>
      </c>
      <c r="D11" s="17"/>
      <c r="E11" s="18">
        <f>'CS-1'!E11</f>
        <v>735880</v>
      </c>
      <c r="F11" s="18">
        <f>'CS-1'!F11</f>
        <v>735880</v>
      </c>
      <c r="G11" s="18">
        <f t="shared" si="0"/>
        <v>0</v>
      </c>
      <c r="H11" s="18">
        <f t="shared" si="1"/>
        <v>0</v>
      </c>
      <c r="I11" s="17" t="s">
        <v>740</v>
      </c>
      <c r="J11" s="15"/>
    </row>
    <row r="12" spans="2:10" ht="40.75">
      <c r="B12" s="16">
        <v>7</v>
      </c>
      <c r="C12" s="17" t="s">
        <v>254</v>
      </c>
      <c r="D12" s="17"/>
      <c r="E12" s="18">
        <f>'CS-1'!E12</f>
        <v>3879885</v>
      </c>
      <c r="F12" s="18">
        <f>'CS-1'!F12</f>
        <v>3839121</v>
      </c>
      <c r="G12" s="18">
        <f t="shared" si="0"/>
        <v>0</v>
      </c>
      <c r="H12" s="18">
        <f t="shared" si="1"/>
        <v>40764</v>
      </c>
      <c r="I12" s="17" t="s">
        <v>740</v>
      </c>
      <c r="J12" s="15"/>
    </row>
    <row r="13" spans="2:10" ht="40.75">
      <c r="B13" s="16">
        <v>8</v>
      </c>
      <c r="C13" s="17" t="s">
        <v>255</v>
      </c>
      <c r="D13" s="17"/>
      <c r="E13" s="18">
        <f>'CS-1'!E13</f>
        <v>1025822</v>
      </c>
      <c r="F13" s="18">
        <f>'CS-1'!F13</f>
        <v>1180151.6000000001</v>
      </c>
      <c r="G13" s="18">
        <f t="shared" si="0"/>
        <v>154329.60000000009</v>
      </c>
      <c r="H13" s="18">
        <f t="shared" si="1"/>
        <v>0</v>
      </c>
      <c r="I13" s="17" t="s">
        <v>740</v>
      </c>
      <c r="J13" s="15"/>
    </row>
    <row r="14" spans="2:10" ht="14.3">
      <c r="B14" s="16"/>
      <c r="C14" s="24" t="s">
        <v>275</v>
      </c>
      <c r="D14" s="24"/>
      <c r="E14" s="19">
        <f>SUM(E6:E13)</f>
        <v>43854853</v>
      </c>
      <c r="F14" s="19">
        <f t="shared" ref="F14:H14" si="2">SUM(F6:F13)</f>
        <v>42257605.600000001</v>
      </c>
      <c r="G14" s="19">
        <f t="shared" si="2"/>
        <v>450229.60000000009</v>
      </c>
      <c r="H14" s="19">
        <f t="shared" si="2"/>
        <v>2047477</v>
      </c>
      <c r="I14" s="17"/>
      <c r="J14" s="15"/>
    </row>
    <row r="15" spans="2:10" ht="19.899999999999999" customHeight="1">
      <c r="B15" s="16"/>
      <c r="C15" s="14" t="s">
        <v>733</v>
      </c>
      <c r="D15" s="24"/>
      <c r="E15" s="19"/>
      <c r="F15" s="19"/>
      <c r="G15" s="19"/>
      <c r="H15" s="19"/>
      <c r="I15" s="17"/>
      <c r="J15" s="15"/>
    </row>
    <row r="16" spans="2:10" ht="40.75">
      <c r="B16" s="16">
        <v>9</v>
      </c>
      <c r="C16" s="17" t="s">
        <v>256</v>
      </c>
      <c r="D16" s="17"/>
      <c r="E16" s="18">
        <f>'CS-1'!E16</f>
        <v>0</v>
      </c>
      <c r="F16" s="18">
        <f>'CS-1'!F16</f>
        <v>931300</v>
      </c>
      <c r="G16" s="18">
        <f>IF(F16&gt;E16,F16-E16,0)</f>
        <v>931300</v>
      </c>
      <c r="H16" s="18">
        <f>IF(F16&lt;E16,E16-F16,0)</f>
        <v>0</v>
      </c>
      <c r="I16" s="17" t="s">
        <v>740</v>
      </c>
      <c r="J16" s="15"/>
    </row>
    <row r="17" spans="2:12" ht="40.75">
      <c r="B17" s="16">
        <v>10</v>
      </c>
      <c r="C17" s="17" t="s">
        <v>257</v>
      </c>
      <c r="D17" s="17"/>
      <c r="E17" s="18">
        <f>'CS-1'!E17</f>
        <v>0</v>
      </c>
      <c r="F17" s="18">
        <f>'CS-1'!F17</f>
        <v>1912429</v>
      </c>
      <c r="G17" s="18">
        <f t="shared" ref="G17:G22" si="3">IF(F17&gt;E17,F17-E17,0)</f>
        <v>1912429</v>
      </c>
      <c r="H17" s="18">
        <f t="shared" ref="H17:H22" si="4">IF(F17&lt;E17,E17-F17,0)</f>
        <v>0</v>
      </c>
      <c r="I17" s="17" t="s">
        <v>740</v>
      </c>
      <c r="J17" s="15"/>
    </row>
    <row r="18" spans="2:12" ht="40.75">
      <c r="B18" s="16">
        <v>11</v>
      </c>
      <c r="C18" s="17" t="s">
        <v>258</v>
      </c>
      <c r="D18" s="17"/>
      <c r="E18" s="18">
        <f>'CS-1'!E18</f>
        <v>0</v>
      </c>
      <c r="F18" s="18">
        <f>'CS-1'!F18</f>
        <v>21690</v>
      </c>
      <c r="G18" s="18">
        <f t="shared" si="3"/>
        <v>21690</v>
      </c>
      <c r="H18" s="18">
        <f t="shared" si="4"/>
        <v>0</v>
      </c>
      <c r="I18" s="17" t="s">
        <v>740</v>
      </c>
      <c r="J18" s="15"/>
    </row>
    <row r="19" spans="2:12" ht="40.75">
      <c r="B19" s="16">
        <v>12</v>
      </c>
      <c r="C19" s="17" t="s">
        <v>259</v>
      </c>
      <c r="D19" s="17"/>
      <c r="E19" s="18">
        <f>'CS-1'!E19</f>
        <v>0</v>
      </c>
      <c r="F19" s="18">
        <f>'CS-1'!F19</f>
        <v>456452.1</v>
      </c>
      <c r="G19" s="18">
        <f t="shared" si="3"/>
        <v>456452.1</v>
      </c>
      <c r="H19" s="18">
        <f t="shared" si="4"/>
        <v>0</v>
      </c>
      <c r="I19" s="17" t="s">
        <v>740</v>
      </c>
      <c r="J19" s="15"/>
    </row>
    <row r="20" spans="2:12" ht="40.75">
      <c r="B20" s="16">
        <v>13</v>
      </c>
      <c r="C20" s="17" t="s">
        <v>260</v>
      </c>
      <c r="D20" s="17"/>
      <c r="E20" s="18">
        <f>'CS-1'!E20</f>
        <v>0</v>
      </c>
      <c r="F20" s="18">
        <f>'CS-1'!F20</f>
        <v>291366</v>
      </c>
      <c r="G20" s="18">
        <f t="shared" si="3"/>
        <v>291366</v>
      </c>
      <c r="H20" s="18">
        <f t="shared" si="4"/>
        <v>0</v>
      </c>
      <c r="I20" s="17" t="s">
        <v>740</v>
      </c>
      <c r="J20" s="15"/>
    </row>
    <row r="21" spans="2:12" ht="40.75">
      <c r="B21" s="16">
        <v>14</v>
      </c>
      <c r="C21" s="17" t="s">
        <v>261</v>
      </c>
      <c r="D21" s="17"/>
      <c r="E21" s="18">
        <f>'CS-1'!E21</f>
        <v>0</v>
      </c>
      <c r="F21" s="18">
        <f>'CS-1'!F21</f>
        <v>120788</v>
      </c>
      <c r="G21" s="18">
        <f t="shared" si="3"/>
        <v>120788</v>
      </c>
      <c r="H21" s="18">
        <f t="shared" si="4"/>
        <v>0</v>
      </c>
      <c r="I21" s="17" t="s">
        <v>740</v>
      </c>
      <c r="J21" s="15"/>
    </row>
    <row r="22" spans="2:12" ht="40.75">
      <c r="B22" s="16">
        <v>15</v>
      </c>
      <c r="C22" s="17" t="s">
        <v>262</v>
      </c>
      <c r="D22" s="17"/>
      <c r="E22" s="18">
        <f>'CS-1'!E22</f>
        <v>0</v>
      </c>
      <c r="F22" s="18">
        <f>'CS-1'!F22</f>
        <v>814670</v>
      </c>
      <c r="G22" s="18">
        <f t="shared" si="3"/>
        <v>814670</v>
      </c>
      <c r="H22" s="18">
        <f t="shared" si="4"/>
        <v>0</v>
      </c>
      <c r="I22" s="17" t="s">
        <v>740</v>
      </c>
      <c r="J22" s="15"/>
    </row>
    <row r="23" spans="2:12" ht="14.3">
      <c r="B23" s="16"/>
      <c r="C23" s="24" t="s">
        <v>276</v>
      </c>
      <c r="D23" s="24"/>
      <c r="E23" s="19">
        <f>SUM(E16:E22)</f>
        <v>0</v>
      </c>
      <c r="F23" s="19">
        <f>SUM(F16:F22)</f>
        <v>4548695.0999999996</v>
      </c>
      <c r="G23" s="19">
        <f t="shared" ref="G23:H23" si="5">SUM(G16:G22)</f>
        <v>4548695.0999999996</v>
      </c>
      <c r="H23" s="19">
        <f t="shared" si="5"/>
        <v>0</v>
      </c>
      <c r="I23" s="17"/>
      <c r="J23" s="15"/>
    </row>
    <row r="24" spans="2:12" ht="14.3">
      <c r="B24" s="16"/>
      <c r="C24" s="25" t="s">
        <v>277</v>
      </c>
      <c r="D24" s="25"/>
      <c r="E24" s="19">
        <f>SUM(E23,E14)</f>
        <v>43854853</v>
      </c>
      <c r="F24" s="19">
        <f>SUM(F23,F14)</f>
        <v>46806300.700000003</v>
      </c>
      <c r="G24" s="19">
        <f t="shared" ref="G24:H24" si="6">SUM(G23,G14)</f>
        <v>4998924.6999999993</v>
      </c>
      <c r="H24" s="19">
        <f t="shared" si="6"/>
        <v>2047477</v>
      </c>
      <c r="I24" s="17"/>
      <c r="J24" s="15"/>
      <c r="L24" s="97"/>
    </row>
    <row r="25" spans="2:12" ht="14.3">
      <c r="B25" s="16"/>
      <c r="C25" s="25" t="s">
        <v>574</v>
      </c>
      <c r="D25" s="25"/>
      <c r="E25" s="18">
        <f>E24*18%</f>
        <v>7893873.54</v>
      </c>
      <c r="F25" s="18">
        <f t="shared" ref="F25" si="7">F24*18%</f>
        <v>8425134.1260000002</v>
      </c>
      <c r="G25" s="18">
        <f t="shared" ref="G25" si="8">ROUND(IF(F25&gt;E25,F25-E25,0),0)</f>
        <v>531261</v>
      </c>
      <c r="H25" s="18">
        <f t="shared" ref="H25" si="9">ROUND(IF(F25&lt;E25,E25-F25,0),0)</f>
        <v>0</v>
      </c>
      <c r="I25" s="17"/>
      <c r="J25" s="15"/>
    </row>
    <row r="26" spans="2:12" ht="14.3">
      <c r="B26" s="16"/>
      <c r="C26" s="25" t="s">
        <v>526</v>
      </c>
      <c r="D26" s="25"/>
      <c r="E26" s="19">
        <f>SUM(E24:E25)</f>
        <v>51748726.539999999</v>
      </c>
      <c r="F26" s="19">
        <f t="shared" ref="F26:H26" si="10">SUM(F24:F25)</f>
        <v>55231434.826000005</v>
      </c>
      <c r="G26" s="19">
        <f t="shared" si="10"/>
        <v>5530185.6999999993</v>
      </c>
      <c r="H26" s="19">
        <f t="shared" si="10"/>
        <v>2047477</v>
      </c>
      <c r="I26" s="17"/>
      <c r="J26" s="15"/>
    </row>
    <row r="27" spans="2:12" ht="27.2">
      <c r="B27" s="16">
        <v>16</v>
      </c>
      <c r="C27" s="21" t="s">
        <v>265</v>
      </c>
      <c r="D27" s="76">
        <f>'CS-1'!D28</f>
        <v>0.01</v>
      </c>
      <c r="E27" s="18"/>
      <c r="F27" s="18">
        <f>'CS-1'!F28</f>
        <v>468063.00700000004</v>
      </c>
      <c r="G27" s="18">
        <f>IF(F27&gt;E27,F27-E27,0)</f>
        <v>468063.00700000004</v>
      </c>
      <c r="H27" s="18">
        <f t="shared" ref="H27:H32" si="11">IF(F27&lt;E27,E27-F27,0)</f>
        <v>0</v>
      </c>
      <c r="I27" s="17"/>
      <c r="J27" s="15"/>
    </row>
    <row r="28" spans="2:12" ht="27.2">
      <c r="B28" s="16">
        <v>17</v>
      </c>
      <c r="C28" s="21" t="s">
        <v>266</v>
      </c>
      <c r="D28" s="433">
        <f>'CS-1'!D29</f>
        <v>1E-3</v>
      </c>
      <c r="E28" s="18"/>
      <c r="F28" s="18">
        <f>'CS-1'!F29</f>
        <v>46806.300700000007</v>
      </c>
      <c r="G28" s="18">
        <f t="shared" ref="G28:G32" si="12">IF(F28&gt;E28,F28-E28,0)</f>
        <v>46806.300700000007</v>
      </c>
      <c r="H28" s="18">
        <f t="shared" si="11"/>
        <v>0</v>
      </c>
      <c r="I28" s="17"/>
      <c r="J28" s="15"/>
    </row>
    <row r="29" spans="2:12" ht="27.2">
      <c r="B29" s="16">
        <v>18</v>
      </c>
      <c r="C29" s="21" t="s">
        <v>267</v>
      </c>
      <c r="D29" s="433"/>
      <c r="E29" s="18"/>
      <c r="F29" s="18">
        <f>'CS-1'!F30</f>
        <v>308</v>
      </c>
      <c r="G29" s="18">
        <f t="shared" si="12"/>
        <v>308</v>
      </c>
      <c r="H29" s="18">
        <f t="shared" si="11"/>
        <v>0</v>
      </c>
      <c r="I29" s="17"/>
      <c r="J29" s="15"/>
    </row>
    <row r="30" spans="2:12" ht="27.2">
      <c r="B30" s="16">
        <v>19</v>
      </c>
      <c r="C30" s="21" t="s">
        <v>268</v>
      </c>
      <c r="D30" s="76">
        <f>'CS-1'!D31</f>
        <v>0.3</v>
      </c>
      <c r="E30" s="18"/>
      <c r="F30" s="18">
        <f>'CS-1'!F31</f>
        <v>92.399999999999991</v>
      </c>
      <c r="G30" s="18">
        <f t="shared" si="12"/>
        <v>92.399999999999991</v>
      </c>
      <c r="H30" s="18">
        <f t="shared" si="11"/>
        <v>0</v>
      </c>
      <c r="I30" s="17"/>
      <c r="J30" s="15"/>
    </row>
    <row r="31" spans="2:12" ht="27.2">
      <c r="B31" s="16">
        <v>20</v>
      </c>
      <c r="C31" s="21" t="s">
        <v>269</v>
      </c>
      <c r="D31" s="76">
        <f>'CS-1'!D32</f>
        <v>0.02</v>
      </c>
      <c r="E31" s="18"/>
      <c r="F31" s="18">
        <f>'CS-1'!F32</f>
        <v>6.16</v>
      </c>
      <c r="G31" s="18">
        <f t="shared" si="12"/>
        <v>6.16</v>
      </c>
      <c r="H31" s="18">
        <f t="shared" si="11"/>
        <v>0</v>
      </c>
      <c r="I31" s="17"/>
      <c r="J31" s="15"/>
    </row>
    <row r="32" spans="2:12">
      <c r="B32" s="16">
        <v>21</v>
      </c>
      <c r="C32" s="21" t="s">
        <v>270</v>
      </c>
      <c r="D32" s="77">
        <f>'CS-1'!D33</f>
        <v>1E-4</v>
      </c>
      <c r="E32" s="18"/>
      <c r="F32" s="18">
        <f>'CS-1'!F33</f>
        <v>4680.6300700000002</v>
      </c>
      <c r="G32" s="18">
        <f t="shared" si="12"/>
        <v>4680.6300700000002</v>
      </c>
      <c r="H32" s="18">
        <f t="shared" si="11"/>
        <v>0</v>
      </c>
      <c r="I32" s="17"/>
      <c r="J32" s="15"/>
    </row>
    <row r="33" spans="1:11" ht="14.3">
      <c r="B33" s="16">
        <v>22</v>
      </c>
      <c r="C33" s="22" t="s">
        <v>271</v>
      </c>
      <c r="D33" s="433"/>
      <c r="E33" s="18"/>
      <c r="F33" s="19">
        <f>SUM(F27:F32)</f>
        <v>519956.49777000007</v>
      </c>
      <c r="G33" s="19">
        <f t="shared" ref="G33:H33" si="13">SUM(G27:G32)</f>
        <v>519956.49777000007</v>
      </c>
      <c r="H33" s="19">
        <f t="shared" si="13"/>
        <v>0</v>
      </c>
      <c r="I33" s="17"/>
      <c r="J33" s="15"/>
    </row>
    <row r="34" spans="1:11" ht="27.2">
      <c r="B34" s="16">
        <v>23</v>
      </c>
      <c r="C34" s="21" t="s">
        <v>272</v>
      </c>
      <c r="D34" s="76">
        <f>'CS-1'!D35</f>
        <v>0.18</v>
      </c>
      <c r="E34" s="18"/>
      <c r="F34" s="18">
        <f>'CS-1'!F35</f>
        <v>93592.169598600012</v>
      </c>
      <c r="G34" s="18">
        <f t="shared" ref="G34:G36" si="14">IF(F34&gt;E34,F34-E34,0)</f>
        <v>93592.169598600012</v>
      </c>
      <c r="H34" s="18">
        <f t="shared" ref="H34:H36" si="15">IF(F34&lt;E34,E34-F34,0)</f>
        <v>0</v>
      </c>
      <c r="I34" s="17"/>
      <c r="J34" s="15"/>
    </row>
    <row r="35" spans="1:11" ht="27.2">
      <c r="B35" s="16">
        <v>24</v>
      </c>
      <c r="C35" s="21" t="s">
        <v>273</v>
      </c>
      <c r="D35" s="76">
        <f>'CS-1'!D25</f>
        <v>0.04</v>
      </c>
      <c r="E35" s="18">
        <f>D35*E26</f>
        <v>2069949.0615999999</v>
      </c>
      <c r="F35" s="18">
        <f>'CS-1'!F25</f>
        <v>1872252.0280000002</v>
      </c>
      <c r="G35" s="18">
        <f t="shared" si="14"/>
        <v>0</v>
      </c>
      <c r="H35" s="18">
        <f t="shared" si="15"/>
        <v>197697.03359999973</v>
      </c>
      <c r="I35" s="17"/>
      <c r="J35" s="15"/>
    </row>
    <row r="36" spans="1:11" ht="27.2">
      <c r="B36" s="16">
        <v>25</v>
      </c>
      <c r="C36" s="21" t="s">
        <v>274</v>
      </c>
      <c r="D36" s="21"/>
      <c r="E36" s="18"/>
      <c r="F36" s="18"/>
      <c r="G36" s="18">
        <f t="shared" si="14"/>
        <v>0</v>
      </c>
      <c r="H36" s="18">
        <f t="shared" si="15"/>
        <v>0</v>
      </c>
      <c r="I36" s="17"/>
      <c r="J36" s="15"/>
    </row>
    <row r="37" spans="1:11" ht="14.3">
      <c r="B37" s="16"/>
      <c r="C37" s="22" t="s">
        <v>608</v>
      </c>
      <c r="D37" s="23"/>
      <c r="E37" s="26"/>
      <c r="F37" s="75">
        <f>SUM(F33:F36)</f>
        <v>2485800.6953686001</v>
      </c>
      <c r="G37" s="75">
        <f t="shared" ref="G37:H37" si="16">SUM(G33:G36)</f>
        <v>613548.66736860014</v>
      </c>
      <c r="H37" s="75">
        <f t="shared" si="16"/>
        <v>197697.03359999973</v>
      </c>
      <c r="I37" s="23"/>
    </row>
    <row r="38" spans="1:11" s="15" customFormat="1" ht="19.2" customHeight="1">
      <c r="B38" s="16"/>
      <c r="C38" s="25" t="s">
        <v>738</v>
      </c>
      <c r="D38" s="17"/>
      <c r="E38" s="19">
        <f>SUM(E26:E37)</f>
        <v>53818675.601599999</v>
      </c>
      <c r="F38" s="19">
        <f>F37+F24+F25</f>
        <v>57717235.521368608</v>
      </c>
      <c r="G38" s="19">
        <f t="shared" ref="G38:H38" si="17">G37+G24+G25</f>
        <v>6143734.3673685994</v>
      </c>
      <c r="H38" s="19">
        <f t="shared" si="17"/>
        <v>2245174.0335999997</v>
      </c>
      <c r="I38" s="17"/>
    </row>
    <row r="39" spans="1:11" ht="14.3">
      <c r="B39" s="20"/>
      <c r="E39" s="91"/>
      <c r="F39" s="91"/>
      <c r="G39" s="91"/>
      <c r="H39" s="91"/>
    </row>
    <row r="40" spans="1:11">
      <c r="A40" s="79"/>
      <c r="B40" s="80"/>
      <c r="C40" s="79"/>
      <c r="D40" s="81" t="s">
        <v>724</v>
      </c>
      <c r="E40" s="81"/>
      <c r="F40" s="82">
        <f>E38</f>
        <v>53818675.601599999</v>
      </c>
      <c r="G40" s="81" t="s">
        <v>246</v>
      </c>
      <c r="H40" s="82">
        <f>G38</f>
        <v>6143734.3673685994</v>
      </c>
      <c r="K40" s="83"/>
    </row>
    <row r="41" spans="1:11">
      <c r="A41" s="79"/>
      <c r="B41" s="80"/>
      <c r="C41" s="84"/>
      <c r="D41" s="85" t="s">
        <v>725</v>
      </c>
      <c r="E41" s="81"/>
      <c r="F41" s="82">
        <f>F38</f>
        <v>57717235.521368608</v>
      </c>
      <c r="G41" s="81" t="s">
        <v>247</v>
      </c>
      <c r="H41" s="82">
        <f>H38</f>
        <v>2245174.0335999997</v>
      </c>
      <c r="I41" s="93"/>
      <c r="K41" s="83"/>
    </row>
    <row r="42" spans="1:11" ht="16.3" thickBot="1">
      <c r="A42" s="79"/>
      <c r="B42" s="80"/>
      <c r="C42" s="86"/>
      <c r="D42" s="87" t="s">
        <v>726</v>
      </c>
      <c r="E42" s="88"/>
      <c r="F42" s="89">
        <f>F41-F40</f>
        <v>3898559.9197686091</v>
      </c>
      <c r="G42" s="88" t="s">
        <v>726</v>
      </c>
      <c r="H42" s="90">
        <f>H40-H41</f>
        <v>3898560.3337685997</v>
      </c>
      <c r="I42" s="94"/>
      <c r="K42" s="83"/>
    </row>
    <row r="43" spans="1:11" ht="14.3" thickTop="1">
      <c r="B43" s="20"/>
    </row>
    <row r="44" spans="1:11">
      <c r="B44" s="20"/>
    </row>
    <row r="45" spans="1:11">
      <c r="B45" s="20"/>
    </row>
    <row r="46" spans="1:11">
      <c r="B46" s="20"/>
    </row>
    <row r="47" spans="1:11">
      <c r="B47" s="20"/>
      <c r="C47" s="92" t="s">
        <v>731</v>
      </c>
      <c r="D47" s="92"/>
      <c r="E47" s="92" t="s">
        <v>730</v>
      </c>
      <c r="F47" s="92"/>
      <c r="G47" s="92"/>
      <c r="H47" s="92" t="s">
        <v>739</v>
      </c>
      <c r="I47" s="92"/>
    </row>
    <row r="48" spans="1:11">
      <c r="C48" s="92" t="s">
        <v>727</v>
      </c>
      <c r="D48" s="92"/>
      <c r="E48" s="92" t="s">
        <v>728</v>
      </c>
      <c r="F48" s="92"/>
      <c r="G48" s="92"/>
      <c r="H48" s="92" t="s">
        <v>729</v>
      </c>
      <c r="I48" s="92"/>
    </row>
    <row r="49" spans="3:12">
      <c r="C49" s="92"/>
      <c r="D49" s="92"/>
      <c r="E49" s="92"/>
      <c r="F49" s="92"/>
      <c r="G49" s="92"/>
      <c r="H49" s="92"/>
      <c r="I49" s="92"/>
    </row>
    <row r="54" spans="3:12" ht="27.2">
      <c r="L54" s="12" t="s">
        <v>566</v>
      </c>
    </row>
  </sheetData>
  <mergeCells count="2">
    <mergeCell ref="B2:I2"/>
    <mergeCell ref="B3:I3"/>
  </mergeCells>
  <printOptions horizontalCentered="1"/>
  <pageMargins left="0.70866141732283472" right="0.70866141732283472" top="0.74803149606299213" bottom="0.74803149606299213" header="0.31496062992125984" footer="0.31496062992125984"/>
  <pageSetup paperSize="9" scale="81" fitToHeight="2" orientation="landscape" r:id="rId1"/>
  <rowBreaks count="2" manualBreakCount="2">
    <brk id="16" min="1" max="8" man="1"/>
    <brk id="29" min="1"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236"/>
  <sheetViews>
    <sheetView view="pageBreakPreview" topLeftCell="A196" zoomScale="110" zoomScaleSheetLayoutView="110" workbookViewId="0">
      <selection activeCell="C202" sqref="C202:I202"/>
    </sheetView>
  </sheetViews>
  <sheetFormatPr defaultColWidth="9.140625" defaultRowHeight="13.6"/>
  <cols>
    <col min="1" max="1" width="9.140625" style="99"/>
    <col min="2" max="2" width="4.42578125" style="132" customWidth="1"/>
    <col min="3" max="3" width="30.140625" style="99" customWidth="1"/>
    <col min="4" max="5" width="10" style="99" customWidth="1"/>
    <col min="6" max="6" width="12.28515625" style="99" customWidth="1"/>
    <col min="7" max="8" width="10" style="99" customWidth="1"/>
    <col min="9" max="9" width="12.28515625" style="99" customWidth="1"/>
    <col min="10" max="11" width="9.140625" style="99"/>
    <col min="12" max="12" width="12.28515625" style="99" bestFit="1" customWidth="1"/>
    <col min="13" max="13" width="9.140625" style="99"/>
    <col min="14" max="14" width="25.140625" style="99" customWidth="1"/>
    <col min="15" max="16" width="9.140625" style="99"/>
    <col min="17" max="17" width="13.7109375" style="99" bestFit="1" customWidth="1"/>
    <col min="18" max="16384" width="9.140625" style="99"/>
  </cols>
  <sheetData>
    <row r="2" spans="2:9" ht="17" customHeight="1">
      <c r="B2" s="629" t="s">
        <v>775</v>
      </c>
      <c r="C2" s="629"/>
      <c r="D2" s="629"/>
      <c r="E2" s="629"/>
      <c r="F2" s="629"/>
      <c r="G2" s="629"/>
      <c r="H2" s="629"/>
      <c r="I2" s="629"/>
    </row>
    <row r="3" spans="2:9" ht="52.5" customHeight="1">
      <c r="B3" s="630">
        <v>20</v>
      </c>
      <c r="C3" s="631" t="s">
        <v>928</v>
      </c>
      <c r="D3" s="631"/>
      <c r="E3" s="631"/>
      <c r="F3" s="631"/>
      <c r="G3" s="631"/>
      <c r="H3" s="631"/>
      <c r="I3" s="631"/>
    </row>
    <row r="4" spans="2:9" ht="14.3">
      <c r="B4" s="630"/>
      <c r="C4" s="38" t="s">
        <v>521</v>
      </c>
      <c r="D4" s="176"/>
      <c r="E4" s="33"/>
      <c r="F4" s="33"/>
      <c r="G4" s="33"/>
      <c r="H4" s="33"/>
      <c r="I4" s="33"/>
    </row>
    <row r="5" spans="2:9" ht="25.85">
      <c r="B5" s="630"/>
      <c r="C5" s="32" t="s">
        <v>522</v>
      </c>
      <c r="D5" s="41">
        <v>1</v>
      </c>
      <c r="E5" s="40" t="s">
        <v>191</v>
      </c>
      <c r="F5" s="41">
        <f>'[158]Civil-SOR'!$G$55</f>
        <v>173</v>
      </c>
      <c r="G5" s="42">
        <v>1</v>
      </c>
      <c r="H5" s="45" t="str">
        <f t="shared" ref="H5:H11" si="0">IF(E5="","",IF(E5="No.","Each",IF(E5="Nos.","Each",E5)))</f>
        <v>Kg</v>
      </c>
      <c r="I5" s="41">
        <f>IF(G5="",D5*F5,(D5*F5/G5))</f>
        <v>173</v>
      </c>
    </row>
    <row r="6" spans="2:9">
      <c r="B6" s="630"/>
      <c r="C6" s="32" t="s">
        <v>518</v>
      </c>
      <c r="D6" s="41">
        <v>0.21</v>
      </c>
      <c r="E6" s="40" t="s">
        <v>203</v>
      </c>
      <c r="F6" s="41">
        <f>'[158]Civil-SOR'!$G$296</f>
        <v>665</v>
      </c>
      <c r="G6" s="42">
        <v>1</v>
      </c>
      <c r="H6" s="45" t="str">
        <f t="shared" si="0"/>
        <v>Each</v>
      </c>
      <c r="I6" s="41">
        <f>IF(G6="",D6*F6,(D6*F6/G6))</f>
        <v>139.65</v>
      </c>
    </row>
    <row r="7" spans="2:9">
      <c r="B7" s="630"/>
      <c r="C7" s="32" t="s">
        <v>519</v>
      </c>
      <c r="D7" s="41">
        <v>0.49</v>
      </c>
      <c r="E7" s="40" t="s">
        <v>203</v>
      </c>
      <c r="F7" s="41">
        <f>'[158]Civil-SOR'!$G$303</f>
        <v>550</v>
      </c>
      <c r="G7" s="42">
        <v>1</v>
      </c>
      <c r="H7" s="45" t="str">
        <f t="shared" si="0"/>
        <v>Each</v>
      </c>
      <c r="I7" s="41">
        <f t="shared" ref="I7:I11" si="1">IF(G7="",D7*F7,(D7*F7/G7))</f>
        <v>269.5</v>
      </c>
    </row>
    <row r="8" spans="2:9" ht="25.85">
      <c r="B8" s="630"/>
      <c r="C8" s="32" t="s">
        <v>523</v>
      </c>
      <c r="D8" s="28"/>
      <c r="E8" s="37" t="s">
        <v>459</v>
      </c>
      <c r="F8" s="28"/>
      <c r="G8" s="35">
        <v>1</v>
      </c>
      <c r="H8" s="39" t="str">
        <f t="shared" si="0"/>
        <v>Kgs</v>
      </c>
      <c r="I8" s="28">
        <f t="shared" si="1"/>
        <v>0</v>
      </c>
    </row>
    <row r="9" spans="2:9">
      <c r="B9" s="630"/>
      <c r="C9" s="32" t="s">
        <v>518</v>
      </c>
      <c r="D9" s="28"/>
      <c r="E9" s="37" t="s">
        <v>203</v>
      </c>
      <c r="F9" s="28"/>
      <c r="G9" s="35">
        <v>1</v>
      </c>
      <c r="H9" s="39" t="str">
        <f t="shared" si="0"/>
        <v>Each</v>
      </c>
      <c r="I9" s="28">
        <f t="shared" si="1"/>
        <v>0</v>
      </c>
    </row>
    <row r="10" spans="2:9">
      <c r="B10" s="630"/>
      <c r="C10" s="32" t="s">
        <v>519</v>
      </c>
      <c r="D10" s="28"/>
      <c r="E10" s="37" t="s">
        <v>203</v>
      </c>
      <c r="F10" s="28"/>
      <c r="G10" s="35">
        <v>1</v>
      </c>
      <c r="H10" s="39" t="str">
        <f t="shared" si="0"/>
        <v>Each</v>
      </c>
      <c r="I10" s="28">
        <f t="shared" si="1"/>
        <v>0</v>
      </c>
    </row>
    <row r="11" spans="2:9">
      <c r="B11" s="630"/>
      <c r="C11" s="32" t="str">
        <f>[158]Input!$C$47</f>
        <v>Add for MA @ 40%</v>
      </c>
      <c r="D11" s="28"/>
      <c r="E11" s="37" t="s">
        <v>203</v>
      </c>
      <c r="F11" s="28"/>
      <c r="G11" s="35">
        <v>1</v>
      </c>
      <c r="H11" s="39" t="str">
        <f t="shared" si="0"/>
        <v>Each</v>
      </c>
      <c r="I11" s="28">
        <f t="shared" si="1"/>
        <v>0</v>
      </c>
    </row>
    <row r="12" spans="2:9">
      <c r="B12" s="630"/>
      <c r="C12" s="32" t="str">
        <f>[158]Input!$C$47</f>
        <v>Add for MA @ 40%</v>
      </c>
      <c r="D12" s="177">
        <f>[158]Input!$D$47</f>
        <v>0.4</v>
      </c>
      <c r="E12" s="37"/>
      <c r="F12" s="28">
        <f>SUM(I6:I7)+SUM(I9:I11)</f>
        <v>409.15</v>
      </c>
      <c r="G12" s="29"/>
      <c r="H12" s="33"/>
      <c r="I12" s="28">
        <f>IF(G12="",D12*F12,(D12*F12/G12))</f>
        <v>163.66</v>
      </c>
    </row>
    <row r="13" spans="2:9" ht="25.85">
      <c r="B13" s="630"/>
      <c r="C13" s="32" t="s">
        <v>520</v>
      </c>
      <c r="D13" s="27">
        <v>0.01</v>
      </c>
      <c r="E13" s="27"/>
      <c r="F13" s="36">
        <f>SUM(I5:I12)</f>
        <v>745.81</v>
      </c>
      <c r="G13" s="27"/>
      <c r="H13" s="27"/>
      <c r="I13" s="41"/>
    </row>
    <row r="14" spans="2:9">
      <c r="B14" s="630"/>
      <c r="C14" s="32"/>
      <c r="D14" s="27"/>
      <c r="E14" s="27"/>
      <c r="F14" s="36"/>
      <c r="G14" s="27"/>
      <c r="H14" s="27"/>
      <c r="I14" s="30">
        <f>SUM(I5:I13)</f>
        <v>745.81</v>
      </c>
    </row>
    <row r="15" spans="2:9" ht="25.85">
      <c r="B15" s="630"/>
      <c r="C15" s="32" t="str">
        <f>[158]Input!$C$48</f>
        <v>Overheads &amp; Contractors Profit @ 13.615%</v>
      </c>
      <c r="D15" s="43">
        <f>[158]Input!$D$48</f>
        <v>0.13614999999999999</v>
      </c>
      <c r="E15" s="28"/>
      <c r="F15" s="28">
        <f>I14</f>
        <v>745.81</v>
      </c>
      <c r="G15" s="35"/>
      <c r="H15" s="33"/>
      <c r="I15" s="28">
        <f>IF(G15="",D15*F15,(D15*F15/G15))</f>
        <v>101.54203149999999</v>
      </c>
    </row>
    <row r="16" spans="2:9">
      <c r="B16" s="630"/>
      <c r="C16" s="34" t="s">
        <v>452</v>
      </c>
      <c r="D16" s="27"/>
      <c r="E16" s="27"/>
      <c r="F16" s="36"/>
      <c r="G16" s="27"/>
      <c r="H16" s="27"/>
      <c r="I16" s="28">
        <f>SUM(I14:I15)</f>
        <v>847.35203149999995</v>
      </c>
    </row>
    <row r="17" spans="2:9">
      <c r="B17" s="630"/>
      <c r="C17" s="34" t="s">
        <v>453</v>
      </c>
      <c r="D17" s="27"/>
      <c r="E17" s="27"/>
      <c r="F17" s="36"/>
      <c r="G17" s="27"/>
      <c r="H17" s="27"/>
      <c r="I17" s="36">
        <f>I16/10</f>
        <v>84.73520314999999</v>
      </c>
    </row>
    <row r="18" spans="2:9">
      <c r="B18" s="630"/>
      <c r="C18" s="44"/>
      <c r="D18" s="28"/>
      <c r="E18" s="37"/>
      <c r="F18" s="28"/>
      <c r="G18" s="35"/>
      <c r="H18" s="31" t="s">
        <v>454</v>
      </c>
      <c r="I18" s="30">
        <f>ROUND(I17,0)</f>
        <v>85</v>
      </c>
    </row>
    <row r="20" spans="2:9" ht="56.75" customHeight="1">
      <c r="B20" s="625">
        <v>21</v>
      </c>
      <c r="C20" s="632" t="s">
        <v>193</v>
      </c>
      <c r="D20" s="633"/>
      <c r="E20" s="633"/>
      <c r="F20" s="633"/>
      <c r="G20" s="633"/>
      <c r="H20" s="633"/>
      <c r="I20" s="634"/>
    </row>
    <row r="21" spans="2:9" ht="17.350000000000001" customHeight="1">
      <c r="B21" s="625"/>
      <c r="C21" s="178" t="s">
        <v>448</v>
      </c>
      <c r="D21" s="106"/>
      <c r="E21" s="106"/>
      <c r="F21" s="106"/>
      <c r="G21" s="106"/>
      <c r="H21" s="103"/>
      <c r="I21" s="100"/>
    </row>
    <row r="22" spans="2:9" ht="17.350000000000001" customHeight="1">
      <c r="B22" s="625"/>
      <c r="C22" s="179" t="s">
        <v>444</v>
      </c>
      <c r="D22" s="100">
        <v>4.88</v>
      </c>
      <c r="E22" s="101" t="s">
        <v>203</v>
      </c>
      <c r="F22" s="100">
        <f>'[159]Civil-SOR'!$G$307</f>
        <v>520</v>
      </c>
      <c r="G22" s="102">
        <v>1</v>
      </c>
      <c r="H22" s="103" t="s">
        <v>346</v>
      </c>
      <c r="I22" s="104">
        <f>IF(G22="",D22*F22,(D22*F22/G22))</f>
        <v>2537.6</v>
      </c>
    </row>
    <row r="23" spans="2:9" ht="17.350000000000001" customHeight="1">
      <c r="B23" s="625"/>
      <c r="C23" s="179" t="str">
        <f>[159]Input!$C$47</f>
        <v>Add for MA @ 40%</v>
      </c>
      <c r="D23" s="100">
        <f>[159]Input!$D$47</f>
        <v>0.4</v>
      </c>
      <c r="E23" s="108"/>
      <c r="F23" s="100">
        <f>I22</f>
        <v>2537.6</v>
      </c>
      <c r="G23" s="109"/>
      <c r="H23" s="106"/>
      <c r="I23" s="104">
        <f>IF(G23="",D23*F23,(D23*F23/G23))</f>
        <v>1015.04</v>
      </c>
    </row>
    <row r="24" spans="2:9" ht="17.350000000000001" customHeight="1">
      <c r="B24" s="625"/>
      <c r="C24" s="178" t="s">
        <v>445</v>
      </c>
      <c r="D24" s="110"/>
      <c r="E24" s="108"/>
      <c r="F24" s="110"/>
      <c r="G24" s="109"/>
      <c r="H24" s="106"/>
      <c r="I24" s="104">
        <f>SUM(I22:I23)</f>
        <v>3552.64</v>
      </c>
    </row>
    <row r="25" spans="2:9" ht="27" customHeight="1">
      <c r="B25" s="625"/>
      <c r="C25" s="180" t="str">
        <f>[159]Input!$C$48</f>
        <v>Overheads &amp; Contractors Profit @ 13.615%</v>
      </c>
      <c r="D25" s="105">
        <f>[159]Input!$D$48</f>
        <v>0.13614999999999999</v>
      </c>
      <c r="E25" s="101"/>
      <c r="F25" s="100">
        <f>I24</f>
        <v>3552.64</v>
      </c>
      <c r="G25" s="102"/>
      <c r="H25" s="103"/>
      <c r="I25" s="104">
        <f>IF(G25="",D25*F25,(D25*F25/G25))</f>
        <v>483.69193599999994</v>
      </c>
    </row>
    <row r="26" spans="2:9" ht="17.350000000000001" customHeight="1">
      <c r="B26" s="625"/>
      <c r="C26" s="178" t="s">
        <v>445</v>
      </c>
      <c r="D26" s="110"/>
      <c r="E26" s="108"/>
      <c r="F26" s="110"/>
      <c r="G26" s="109"/>
      <c r="H26" s="104" t="s">
        <v>446</v>
      </c>
      <c r="I26" s="104">
        <f>SUM(I24:I25)</f>
        <v>4036.3319359999996</v>
      </c>
    </row>
    <row r="27" spans="2:9" ht="17.350000000000001" customHeight="1">
      <c r="B27" s="625"/>
      <c r="C27" s="106"/>
      <c r="D27" s="110"/>
      <c r="E27" s="108"/>
      <c r="F27" s="110"/>
      <c r="G27" s="109"/>
      <c r="H27" s="106" t="s">
        <v>447</v>
      </c>
      <c r="I27" s="107">
        <f>ROUND(I26,0)</f>
        <v>4036</v>
      </c>
    </row>
    <row r="29" spans="2:9" ht="61.5" customHeight="1">
      <c r="B29" s="625">
        <v>22</v>
      </c>
      <c r="C29" s="626" t="s">
        <v>929</v>
      </c>
      <c r="D29" s="627"/>
      <c r="E29" s="627"/>
      <c r="F29" s="627"/>
      <c r="G29" s="627"/>
      <c r="H29" s="627"/>
      <c r="I29" s="628"/>
    </row>
    <row r="30" spans="2:9" s="132" customFormat="1" ht="18.55" customHeight="1">
      <c r="B30" s="625"/>
      <c r="C30" s="179" t="s">
        <v>776</v>
      </c>
      <c r="D30" s="100">
        <v>10</v>
      </c>
      <c r="E30" s="101" t="s">
        <v>1</v>
      </c>
      <c r="F30" s="100">
        <v>8</v>
      </c>
      <c r="G30" s="102">
        <v>1</v>
      </c>
      <c r="H30" s="103" t="s">
        <v>1</v>
      </c>
      <c r="I30" s="104">
        <f>IF(G30="",D30*F30,(D30*F30/G30))</f>
        <v>80</v>
      </c>
    </row>
    <row r="31" spans="2:9" ht="17.350000000000001" customHeight="1">
      <c r="B31" s="625"/>
      <c r="C31" s="180" t="str">
        <f>[159]Input!$C$47</f>
        <v>Add for MA @ 40%</v>
      </c>
      <c r="D31" s="100">
        <f>[159]Input!$D$47</f>
        <v>0.4</v>
      </c>
      <c r="E31" s="101"/>
      <c r="F31" s="100">
        <f>I30</f>
        <v>80</v>
      </c>
      <c r="G31" s="102"/>
      <c r="H31" s="103"/>
      <c r="I31" s="104">
        <f>IF(G31="",D31*F31,(D31*F31/G31))</f>
        <v>32</v>
      </c>
    </row>
    <row r="32" spans="2:9" ht="17.350000000000001" customHeight="1">
      <c r="B32" s="625"/>
      <c r="C32" s="181" t="s">
        <v>452</v>
      </c>
      <c r="D32" s="100"/>
      <c r="E32" s="101"/>
      <c r="F32" s="100"/>
      <c r="G32" s="102"/>
      <c r="H32" s="103"/>
      <c r="I32" s="100">
        <f>SUM(I30:I31)</f>
        <v>112</v>
      </c>
    </row>
    <row r="33" spans="2:9" ht="17.350000000000001" customHeight="1">
      <c r="B33" s="625"/>
      <c r="C33" s="181" t="s">
        <v>453</v>
      </c>
      <c r="D33" s="100"/>
      <c r="E33" s="101"/>
      <c r="F33" s="100"/>
      <c r="G33" s="102"/>
      <c r="H33" s="103"/>
      <c r="I33" s="100">
        <f>I32/10</f>
        <v>11.2</v>
      </c>
    </row>
    <row r="34" spans="2:9" ht="27" customHeight="1">
      <c r="B34" s="625"/>
      <c r="C34" s="180" t="str">
        <f>[159]Input!$C$48</f>
        <v>Overheads &amp; Contractors Profit @ 13.615%</v>
      </c>
      <c r="D34" s="105">
        <f>[159]Input!$D$48</f>
        <v>0.13614999999999999</v>
      </c>
      <c r="E34" s="101"/>
      <c r="F34" s="100">
        <f>I33</f>
        <v>11.2</v>
      </c>
      <c r="G34" s="102"/>
      <c r="H34" s="103"/>
      <c r="I34" s="104">
        <f>IF(G34="",D34*F34,(D34*F34/G34))</f>
        <v>1.5248799999999998</v>
      </c>
    </row>
    <row r="35" spans="2:9" ht="17.350000000000001" customHeight="1">
      <c r="B35" s="625"/>
      <c r="C35" s="181" t="s">
        <v>453</v>
      </c>
      <c r="D35" s="100"/>
      <c r="E35" s="101"/>
      <c r="F35" s="100"/>
      <c r="G35" s="102"/>
      <c r="H35" s="104" t="s">
        <v>446</v>
      </c>
      <c r="I35" s="104">
        <f>SUM(I33:I34)</f>
        <v>12.724879999999999</v>
      </c>
    </row>
    <row r="36" spans="2:9" ht="17.350000000000001" customHeight="1">
      <c r="B36" s="625"/>
      <c r="C36" s="103"/>
      <c r="D36" s="100"/>
      <c r="E36" s="101"/>
      <c r="F36" s="100"/>
      <c r="G36" s="102"/>
      <c r="H36" s="106" t="s">
        <v>447</v>
      </c>
      <c r="I36" s="107">
        <f>ROUND(I35,0)</f>
        <v>13</v>
      </c>
    </row>
    <row r="37" spans="2:9" ht="12.75" customHeight="1"/>
    <row r="38" spans="2:9" ht="56.75" customHeight="1">
      <c r="B38" s="635">
        <v>23</v>
      </c>
      <c r="C38" s="632" t="s">
        <v>930</v>
      </c>
      <c r="D38" s="633"/>
      <c r="E38" s="633"/>
      <c r="F38" s="633"/>
      <c r="G38" s="633"/>
      <c r="H38" s="633"/>
      <c r="I38" s="634"/>
    </row>
    <row r="39" spans="2:9" ht="17.350000000000001" customHeight="1">
      <c r="B39" s="636"/>
      <c r="C39" s="178" t="s">
        <v>449</v>
      </c>
      <c r="D39" s="106"/>
      <c r="E39" s="106"/>
      <c r="F39" s="106"/>
      <c r="G39" s="106"/>
      <c r="H39" s="103"/>
      <c r="I39" s="100"/>
    </row>
    <row r="40" spans="2:9" ht="17.350000000000001" customHeight="1">
      <c r="B40" s="636"/>
      <c r="C40" s="179" t="s">
        <v>444</v>
      </c>
      <c r="D40" s="100">
        <v>4.32</v>
      </c>
      <c r="E40" s="101" t="s">
        <v>203</v>
      </c>
      <c r="F40" s="100">
        <f>'[159]Civil-SOR'!$G$307</f>
        <v>520</v>
      </c>
      <c r="G40" s="102">
        <v>1</v>
      </c>
      <c r="H40" s="103" t="s">
        <v>346</v>
      </c>
      <c r="I40" s="104">
        <f>IF(G40="",D40*F40,(D40*F40/G40))</f>
        <v>2246.4</v>
      </c>
    </row>
    <row r="41" spans="2:9" ht="17.350000000000001" customHeight="1">
      <c r="B41" s="636"/>
      <c r="C41" s="179" t="str">
        <f>[159]Input!$C$47</f>
        <v>Add for MA @ 40%</v>
      </c>
      <c r="D41" s="100">
        <f>[159]Input!$D$47</f>
        <v>0.4</v>
      </c>
      <c r="E41" s="108"/>
      <c r="F41" s="100">
        <f>I40</f>
        <v>2246.4</v>
      </c>
      <c r="G41" s="109"/>
      <c r="H41" s="106"/>
      <c r="I41" s="104">
        <f>IF(G41="",D41*F41,(D41*F41/G41))</f>
        <v>898.56000000000006</v>
      </c>
    </row>
    <row r="42" spans="2:9" ht="17.350000000000001" customHeight="1">
      <c r="B42" s="636"/>
      <c r="C42" s="638" t="s">
        <v>753</v>
      </c>
      <c r="D42" s="638"/>
      <c r="E42" s="638"/>
      <c r="F42" s="100"/>
      <c r="G42" s="109"/>
      <c r="H42" s="106"/>
      <c r="I42" s="104"/>
    </row>
    <row r="43" spans="2:9" ht="17.350000000000001" customHeight="1">
      <c r="B43" s="636"/>
      <c r="C43" s="182" t="s">
        <v>450</v>
      </c>
      <c r="D43" s="100">
        <v>0.5</v>
      </c>
      <c r="E43" s="101" t="s">
        <v>203</v>
      </c>
      <c r="F43" s="100">
        <f>'[159]Civil-SOR'!$G$299</f>
        <v>550</v>
      </c>
      <c r="G43" s="102">
        <v>1</v>
      </c>
      <c r="H43" s="103" t="s">
        <v>346</v>
      </c>
      <c r="I43" s="104">
        <f>IF(G43="",D43*F43,(D43*F43/G43))</f>
        <v>275</v>
      </c>
    </row>
    <row r="44" spans="2:9" ht="17.350000000000001" customHeight="1">
      <c r="B44" s="636"/>
      <c r="C44" s="182" t="s">
        <v>451</v>
      </c>
      <c r="D44" s="100">
        <v>0.5</v>
      </c>
      <c r="E44" s="101" t="s">
        <v>203</v>
      </c>
      <c r="F44" s="100">
        <f>'[159]Civil-SOR'!$G$307</f>
        <v>520</v>
      </c>
      <c r="G44" s="102">
        <v>1</v>
      </c>
      <c r="H44" s="103" t="s">
        <v>346</v>
      </c>
      <c r="I44" s="104">
        <f t="shared" ref="I44:I45" si="2">IF(G44="",D44*F44,(D44*F44/G44))</f>
        <v>260</v>
      </c>
    </row>
    <row r="45" spans="2:9" ht="17.350000000000001" customHeight="1">
      <c r="B45" s="636"/>
      <c r="C45" s="179" t="str">
        <f>[159]Input!$C$47</f>
        <v>Add for MA @ 40%</v>
      </c>
      <c r="D45" s="100">
        <f>[159]Input!$D$47</f>
        <v>0.4</v>
      </c>
      <c r="E45" s="108"/>
      <c r="F45" s="100">
        <f>I43+I44</f>
        <v>535</v>
      </c>
      <c r="G45" s="109"/>
      <c r="H45" s="106"/>
      <c r="I45" s="104">
        <f t="shared" si="2"/>
        <v>214</v>
      </c>
    </row>
    <row r="46" spans="2:9" ht="17.350000000000001" customHeight="1">
      <c r="B46" s="636"/>
      <c r="C46" s="178" t="s">
        <v>445</v>
      </c>
      <c r="D46" s="110"/>
      <c r="E46" s="108"/>
      <c r="F46" s="110"/>
      <c r="G46" s="109"/>
      <c r="H46" s="106"/>
      <c r="I46" s="104">
        <f>SUM(I40:I45)</f>
        <v>3893.96</v>
      </c>
    </row>
    <row r="47" spans="2:9" ht="27" customHeight="1">
      <c r="B47" s="636"/>
      <c r="C47" s="180" t="str">
        <f>[159]Input!$C$48</f>
        <v>Overheads &amp; Contractors Profit @ 13.615%</v>
      </c>
      <c r="D47" s="105">
        <f>[159]Input!$D$48</f>
        <v>0.13614999999999999</v>
      </c>
      <c r="E47" s="101"/>
      <c r="F47" s="100">
        <f>I46</f>
        <v>3893.96</v>
      </c>
      <c r="G47" s="102"/>
      <c r="H47" s="103"/>
      <c r="I47" s="104">
        <f>IF(G47="",D47*F47,(D47*F47/G47))</f>
        <v>530.16265399999997</v>
      </c>
    </row>
    <row r="48" spans="2:9" ht="17.350000000000001" customHeight="1">
      <c r="B48" s="636"/>
      <c r="C48" s="178" t="s">
        <v>445</v>
      </c>
      <c r="D48" s="110"/>
      <c r="E48" s="108"/>
      <c r="F48" s="110"/>
      <c r="G48" s="109"/>
      <c r="H48" s="104" t="s">
        <v>446</v>
      </c>
      <c r="I48" s="111">
        <f>SUM(I46:I47)</f>
        <v>4424.1226539999998</v>
      </c>
    </row>
    <row r="49" spans="2:9" ht="17.350000000000001" customHeight="1">
      <c r="B49" s="637"/>
      <c r="C49" s="115"/>
      <c r="D49" s="112"/>
      <c r="E49" s="113"/>
      <c r="F49" s="112"/>
      <c r="G49" s="114"/>
      <c r="H49" s="115" t="s">
        <v>447</v>
      </c>
      <c r="I49" s="116">
        <f>ROUND(I48,0)</f>
        <v>4424</v>
      </c>
    </row>
    <row r="50" spans="2:9" ht="13.95" customHeight="1">
      <c r="B50" s="183"/>
      <c r="C50" s="184"/>
      <c r="D50" s="183"/>
      <c r="E50" s="185"/>
      <c r="F50" s="183"/>
      <c r="G50" s="186"/>
      <c r="H50" s="184"/>
      <c r="I50" s="187"/>
    </row>
    <row r="51" spans="2:9" ht="254.25" customHeight="1">
      <c r="B51" s="625">
        <v>25</v>
      </c>
      <c r="C51" s="639" t="s">
        <v>771</v>
      </c>
      <c r="D51" s="640"/>
      <c r="E51" s="640"/>
      <c r="F51" s="640"/>
      <c r="G51" s="640"/>
      <c r="H51" s="640"/>
      <c r="I51" s="641"/>
    </row>
    <row r="52" spans="2:9" ht="27.7" customHeight="1">
      <c r="B52" s="625"/>
      <c r="C52" s="188" t="s">
        <v>536</v>
      </c>
      <c r="D52" s="165">
        <v>1</v>
      </c>
      <c r="E52" s="166" t="s">
        <v>4</v>
      </c>
      <c r="F52" s="165">
        <v>8134</v>
      </c>
      <c r="G52" s="165">
        <v>1</v>
      </c>
      <c r="H52" s="166" t="s">
        <v>4</v>
      </c>
      <c r="I52" s="167">
        <f>IF(G52="",D52*F52,(D52*F52/G52))</f>
        <v>8134</v>
      </c>
    </row>
    <row r="53" spans="2:9" ht="27.7" customHeight="1">
      <c r="B53" s="625"/>
      <c r="C53" s="188" t="str">
        <f>[159]Input!$C$48</f>
        <v>Overheads &amp; Contractors Profit @ 13.615%</v>
      </c>
      <c r="D53" s="168">
        <f>[159]Input!$D$48</f>
        <v>0.13614999999999999</v>
      </c>
      <c r="E53" s="166"/>
      <c r="F53" s="165">
        <f>I52</f>
        <v>8134</v>
      </c>
      <c r="G53" s="165"/>
      <c r="H53" s="166"/>
      <c r="I53" s="167">
        <f>IF(G53="",D53*F53,(D53*F53/G53))</f>
        <v>1107.4440999999999</v>
      </c>
    </row>
    <row r="54" spans="2:9" ht="18" customHeight="1">
      <c r="B54" s="625"/>
      <c r="C54" s="189" t="s">
        <v>525</v>
      </c>
      <c r="D54" s="169"/>
      <c r="E54" s="170"/>
      <c r="F54" s="169"/>
      <c r="G54" s="169"/>
      <c r="H54" s="170"/>
      <c r="I54" s="100">
        <f>SUM(I52:I53)</f>
        <v>9241.4441000000006</v>
      </c>
    </row>
    <row r="55" spans="2:9" ht="18" customHeight="1">
      <c r="B55" s="625"/>
      <c r="C55" s="190"/>
      <c r="D55" s="169"/>
      <c r="E55" s="170"/>
      <c r="F55" s="169"/>
      <c r="G55" s="642" t="s">
        <v>447</v>
      </c>
      <c r="H55" s="642"/>
      <c r="I55" s="171">
        <f>ROUND(I54,0)</f>
        <v>9241</v>
      </c>
    </row>
    <row r="56" spans="2:9">
      <c r="B56" s="174"/>
      <c r="C56" s="191"/>
      <c r="D56" s="191"/>
      <c r="E56" s="191"/>
      <c r="F56" s="192"/>
      <c r="G56" s="191"/>
      <c r="H56" s="191"/>
      <c r="I56" s="192"/>
    </row>
    <row r="58" spans="2:9" ht="141.80000000000001" customHeight="1">
      <c r="B58" s="625">
        <v>24</v>
      </c>
      <c r="C58" s="643" t="s">
        <v>758</v>
      </c>
      <c r="D58" s="644"/>
      <c r="E58" s="644"/>
      <c r="F58" s="644"/>
      <c r="G58" s="644"/>
      <c r="H58" s="644"/>
      <c r="I58" s="645"/>
    </row>
    <row r="59" spans="2:9" ht="18" customHeight="1">
      <c r="B59" s="625"/>
      <c r="C59" s="193" t="s">
        <v>515</v>
      </c>
      <c r="D59" s="104"/>
      <c r="E59" s="104"/>
      <c r="F59" s="104"/>
      <c r="G59" s="121"/>
      <c r="H59" s="122"/>
      <c r="I59" s="111"/>
    </row>
    <row r="60" spans="2:9" ht="18" customHeight="1">
      <c r="B60" s="625"/>
      <c r="C60" s="194" t="s">
        <v>510</v>
      </c>
      <c r="D60" s="104"/>
      <c r="E60" s="104"/>
      <c r="F60" s="104"/>
      <c r="G60" s="121"/>
      <c r="H60" s="122"/>
      <c r="I60" s="111"/>
    </row>
    <row r="61" spans="2:9" ht="18" customHeight="1">
      <c r="B61" s="625"/>
      <c r="C61" s="188" t="s">
        <v>516</v>
      </c>
      <c r="D61" s="104">
        <v>10.5</v>
      </c>
      <c r="E61" s="104" t="s">
        <v>1</v>
      </c>
      <c r="F61" s="104">
        <f>+'[159]Civil-SOR'!$G$20</f>
        <v>578</v>
      </c>
      <c r="G61" s="121">
        <v>1</v>
      </c>
      <c r="H61" s="123" t="s">
        <v>1</v>
      </c>
      <c r="I61" s="104">
        <f>IF(G61="",D61*F61,(D61*F61/G61))</f>
        <v>6069</v>
      </c>
    </row>
    <row r="62" spans="2:9" ht="18" customHeight="1">
      <c r="B62" s="625"/>
      <c r="C62" s="188" t="s">
        <v>511</v>
      </c>
      <c r="D62" s="104">
        <v>0.12</v>
      </c>
      <c r="E62" s="104" t="s">
        <v>429</v>
      </c>
      <c r="F62" s="104">
        <f>[159]LEAD!$N$13</f>
        <v>2453.91</v>
      </c>
      <c r="G62" s="121">
        <v>1</v>
      </c>
      <c r="H62" s="123" t="s">
        <v>429</v>
      </c>
      <c r="I62" s="104">
        <f>IF(G62="",D62*F62,(D62*F62/G62))</f>
        <v>294.46919999999994</v>
      </c>
    </row>
    <row r="63" spans="2:9" ht="18" customHeight="1">
      <c r="B63" s="625"/>
      <c r="C63" s="188" t="s">
        <v>512</v>
      </c>
      <c r="D63" s="104">
        <v>34.56</v>
      </c>
      <c r="E63" s="104" t="s">
        <v>459</v>
      </c>
      <c r="F63" s="104">
        <f>[159]LEAD!$N$6</f>
        <v>5200</v>
      </c>
      <c r="G63" s="121">
        <v>1000</v>
      </c>
      <c r="H63" s="123" t="s">
        <v>459</v>
      </c>
      <c r="I63" s="104">
        <f>IF(G63="",D63*F63,(D63*F63/G63))</f>
        <v>179.71199999999999</v>
      </c>
    </row>
    <row r="64" spans="2:9" ht="18" customHeight="1">
      <c r="B64" s="625"/>
      <c r="C64" s="188" t="s">
        <v>499</v>
      </c>
      <c r="D64" s="104">
        <v>33</v>
      </c>
      <c r="E64" s="104" t="s">
        <v>459</v>
      </c>
      <c r="F64" s="104">
        <f>[159]LEAD!$N$6</f>
        <v>5200</v>
      </c>
      <c r="G64" s="121">
        <v>1000</v>
      </c>
      <c r="H64" s="123" t="s">
        <v>459</v>
      </c>
      <c r="I64" s="104">
        <f>IF(G64="",D64*F64,(D64*F64/G64))</f>
        <v>171.6</v>
      </c>
    </row>
    <row r="65" spans="2:9" ht="18" customHeight="1">
      <c r="B65" s="625"/>
      <c r="C65" s="188" t="s">
        <v>514</v>
      </c>
      <c r="D65" s="104">
        <v>2</v>
      </c>
      <c r="E65" s="104" t="s">
        <v>459</v>
      </c>
      <c r="F65" s="104">
        <f>'[159]Civil-SOR'!$G$185</f>
        <v>34</v>
      </c>
      <c r="G65" s="121">
        <v>1</v>
      </c>
      <c r="H65" s="123" t="s">
        <v>191</v>
      </c>
      <c r="I65" s="104">
        <f>IF(G65="",D65*F65,(D65*F65/G65))</f>
        <v>68</v>
      </c>
    </row>
    <row r="66" spans="2:9" ht="18" customHeight="1">
      <c r="B66" s="625"/>
      <c r="C66" s="194" t="s">
        <v>513</v>
      </c>
      <c r="D66" s="104"/>
      <c r="E66" s="104"/>
      <c r="F66" s="104"/>
      <c r="G66" s="121"/>
      <c r="H66" s="122"/>
      <c r="I66" s="111"/>
    </row>
    <row r="67" spans="2:9" ht="18" customHeight="1">
      <c r="B67" s="625"/>
      <c r="C67" s="188" t="s">
        <v>490</v>
      </c>
      <c r="D67" s="104">
        <v>0.96</v>
      </c>
      <c r="E67" s="104" t="s">
        <v>203</v>
      </c>
      <c r="F67" s="104">
        <f>'[159]Civil-SOR'!$G$293</f>
        <v>580</v>
      </c>
      <c r="G67" s="121">
        <v>1</v>
      </c>
      <c r="H67" s="123" t="s">
        <v>346</v>
      </c>
      <c r="I67" s="104">
        <f>IF(G67="",D67*F67,(D67*F67/G67))</f>
        <v>556.79999999999995</v>
      </c>
    </row>
    <row r="68" spans="2:9" ht="18" customHeight="1">
      <c r="B68" s="625"/>
      <c r="C68" s="188" t="s">
        <v>496</v>
      </c>
      <c r="D68" s="104">
        <v>2.2400000000000002</v>
      </c>
      <c r="E68" s="104" t="s">
        <v>203</v>
      </c>
      <c r="F68" s="104">
        <f>'[159]Civil-SOR'!$G$302</f>
        <v>550</v>
      </c>
      <c r="G68" s="121">
        <v>1</v>
      </c>
      <c r="H68" s="123" t="s">
        <v>346</v>
      </c>
      <c r="I68" s="104">
        <f>IF(G68="",D68*F68,(D68*F68/G68))</f>
        <v>1232.0000000000002</v>
      </c>
    </row>
    <row r="69" spans="2:9" ht="18" customHeight="1">
      <c r="B69" s="625"/>
      <c r="C69" s="188" t="s">
        <v>444</v>
      </c>
      <c r="D69" s="104">
        <v>3.3</v>
      </c>
      <c r="E69" s="104" t="s">
        <v>203</v>
      </c>
      <c r="F69" s="104">
        <f>'[159]Civil-SOR'!$G$307</f>
        <v>520</v>
      </c>
      <c r="G69" s="121">
        <v>1</v>
      </c>
      <c r="H69" s="123" t="s">
        <v>346</v>
      </c>
      <c r="I69" s="104">
        <f>IF(G69="",D69*F69,(D69*F69/G69))</f>
        <v>1716</v>
      </c>
    </row>
    <row r="70" spans="2:9" ht="18" customHeight="1">
      <c r="B70" s="625"/>
      <c r="C70" s="195" t="str">
        <f>[159]Input!$C$47</f>
        <v>Add for MA @ 40%</v>
      </c>
      <c r="D70" s="124">
        <f>[159]Input!$D$47</f>
        <v>0.4</v>
      </c>
      <c r="E70" s="123"/>
      <c r="F70" s="104">
        <f>SUM(I67:I69)</f>
        <v>3504.8</v>
      </c>
      <c r="G70" s="125"/>
      <c r="H70" s="126"/>
      <c r="I70" s="104">
        <f>IF(G70="",D70*F70,(D70*F70/G70))</f>
        <v>1401.92</v>
      </c>
    </row>
    <row r="71" spans="2:9" ht="18" customHeight="1">
      <c r="B71" s="625"/>
      <c r="C71" s="196" t="s">
        <v>491</v>
      </c>
      <c r="D71" s="104">
        <v>0.01</v>
      </c>
      <c r="E71" s="104"/>
      <c r="F71" s="104">
        <f>SUM(I61:I70)</f>
        <v>11689.501200000001</v>
      </c>
      <c r="G71" s="121"/>
      <c r="H71" s="123"/>
      <c r="I71" s="104">
        <f>IF(G71="",D71*F71,(D71*F71/G71))</f>
        <v>116.89501200000001</v>
      </c>
    </row>
    <row r="72" spans="2:9" ht="18" customHeight="1">
      <c r="B72" s="625"/>
      <c r="C72" s="197" t="s">
        <v>502</v>
      </c>
      <c r="D72" s="104"/>
      <c r="E72" s="123"/>
      <c r="F72" s="104"/>
      <c r="G72" s="121"/>
      <c r="H72" s="123"/>
      <c r="I72" s="127">
        <f>SUM(I61:I71)</f>
        <v>11806.396212000001</v>
      </c>
    </row>
    <row r="73" spans="2:9" ht="9.6999999999999993" customHeight="1">
      <c r="B73" s="625"/>
      <c r="C73" s="197"/>
      <c r="D73" s="104"/>
      <c r="E73" s="123"/>
      <c r="F73" s="104"/>
      <c r="G73" s="121"/>
      <c r="H73" s="123"/>
      <c r="I73" s="128"/>
    </row>
    <row r="74" spans="2:9" ht="18" customHeight="1">
      <c r="B74" s="625"/>
      <c r="C74" s="189" t="s">
        <v>481</v>
      </c>
      <c r="D74" s="111" t="s">
        <v>483</v>
      </c>
      <c r="E74" s="129" t="s">
        <v>475</v>
      </c>
      <c r="F74" s="122" t="s">
        <v>476</v>
      </c>
      <c r="G74" s="111" t="s">
        <v>487</v>
      </c>
      <c r="H74" s="111" t="s">
        <v>488</v>
      </c>
      <c r="I74" s="111" t="s">
        <v>489</v>
      </c>
    </row>
    <row r="75" spans="2:9" ht="18" customHeight="1">
      <c r="B75" s="625"/>
      <c r="C75" s="188" t="s">
        <v>494</v>
      </c>
      <c r="D75" s="104">
        <f>I72</f>
        <v>11806.396212000001</v>
      </c>
      <c r="E75" s="104">
        <f>I72</f>
        <v>11806.396212000001</v>
      </c>
      <c r="F75" s="104">
        <f>I72</f>
        <v>11806.396212000001</v>
      </c>
      <c r="G75" s="104">
        <f>F75</f>
        <v>11806.396212000001</v>
      </c>
      <c r="H75" s="104">
        <f t="shared" ref="H75" si="3">G75</f>
        <v>11806.396212000001</v>
      </c>
      <c r="I75" s="104">
        <f>H75</f>
        <v>11806.396212000001</v>
      </c>
    </row>
    <row r="76" spans="2:9" ht="32.950000000000003" customHeight="1">
      <c r="B76" s="625"/>
      <c r="C76" s="188" t="s">
        <v>485</v>
      </c>
      <c r="D76" s="104">
        <v>0</v>
      </c>
      <c r="E76" s="104">
        <v>350.48</v>
      </c>
      <c r="F76" s="104">
        <f>E76*2</f>
        <v>700.96</v>
      </c>
      <c r="G76" s="104">
        <f>E76*3</f>
        <v>1051.44</v>
      </c>
      <c r="H76" s="104">
        <f>E76*4</f>
        <v>1401.92</v>
      </c>
      <c r="I76" s="104">
        <f>E76*5</f>
        <v>1752.4</v>
      </c>
    </row>
    <row r="77" spans="2:9" ht="18" customHeight="1">
      <c r="B77" s="625"/>
      <c r="C77" s="188" t="str">
        <f>[159]Input!$C$47</f>
        <v>Add for MA @ 40%</v>
      </c>
      <c r="D77" s="104">
        <f>D76*[159]Input!$D$47</f>
        <v>0</v>
      </c>
      <c r="E77" s="104">
        <f>E76*[159]Input!$D$47</f>
        <v>140.19200000000001</v>
      </c>
      <c r="F77" s="104">
        <f>F76*[159]Input!$D$47</f>
        <v>280.38400000000001</v>
      </c>
      <c r="G77" s="104">
        <f>G76*[159]Input!$D$47</f>
        <v>420.57600000000002</v>
      </c>
      <c r="H77" s="104">
        <f>H76*[159]Input!$D$47</f>
        <v>560.76800000000003</v>
      </c>
      <c r="I77" s="104">
        <f>I76*[159]Input!$D$47</f>
        <v>700.96</v>
      </c>
    </row>
    <row r="78" spans="2:9" ht="18" customHeight="1">
      <c r="B78" s="625"/>
      <c r="C78" s="195"/>
      <c r="D78" s="104">
        <f t="shared" ref="D78:I78" si="4">SUM(D75:D77)</f>
        <v>11806.396212000001</v>
      </c>
      <c r="E78" s="104">
        <f t="shared" si="4"/>
        <v>12297.068212000002</v>
      </c>
      <c r="F78" s="104">
        <f t="shared" si="4"/>
        <v>12787.740212000002</v>
      </c>
      <c r="G78" s="104">
        <f t="shared" si="4"/>
        <v>13278.412212000003</v>
      </c>
      <c r="H78" s="104">
        <f t="shared" si="4"/>
        <v>13769.084212000002</v>
      </c>
      <c r="I78" s="104">
        <f t="shared" si="4"/>
        <v>14259.756212</v>
      </c>
    </row>
    <row r="79" spans="2:9" ht="27" customHeight="1">
      <c r="B79" s="625"/>
      <c r="C79" s="188" t="str">
        <f>[159]Input!$C$48</f>
        <v>Overheads &amp; Contractors Profit @ 13.615%</v>
      </c>
      <c r="D79" s="104">
        <f>ROUND(D78*[159]Input!$D$48,2)</f>
        <v>1607.44</v>
      </c>
      <c r="E79" s="104">
        <f>ROUND(E78*[159]Input!$D$48,2)</f>
        <v>1674.25</v>
      </c>
      <c r="F79" s="104">
        <f>ROUND(F78*[159]Input!$D$48,2)</f>
        <v>1741.05</v>
      </c>
      <c r="G79" s="104">
        <f>ROUND(G78*[159]Input!$D$48,2)</f>
        <v>1807.86</v>
      </c>
      <c r="H79" s="104">
        <f>ROUND(H78*[159]Input!$D$48,2)</f>
        <v>1874.66</v>
      </c>
      <c r="I79" s="104">
        <f>ROUND(I78*[159]Input!$D$48,2)</f>
        <v>1941.47</v>
      </c>
    </row>
    <row r="80" spans="2:9" ht="18" customHeight="1">
      <c r="B80" s="625"/>
      <c r="C80" s="194" t="s">
        <v>492</v>
      </c>
      <c r="D80" s="104">
        <f t="shared" ref="D80:H80" si="5">SUM(D78:D79)</f>
        <v>13413.836212000002</v>
      </c>
      <c r="E80" s="104">
        <f t="shared" si="5"/>
        <v>13971.318212000002</v>
      </c>
      <c r="F80" s="104">
        <f t="shared" si="5"/>
        <v>14528.790212000002</v>
      </c>
      <c r="G80" s="104">
        <f t="shared" si="5"/>
        <v>15086.272212000003</v>
      </c>
      <c r="H80" s="104">
        <f t="shared" si="5"/>
        <v>15643.744212000001</v>
      </c>
      <c r="I80" s="104">
        <f>SUM(I78:I79)</f>
        <v>16201.226212</v>
      </c>
    </row>
    <row r="81" spans="2:9" ht="18" customHeight="1">
      <c r="B81" s="625"/>
      <c r="C81" s="194" t="s">
        <v>486</v>
      </c>
      <c r="D81" s="111">
        <f t="shared" ref="D81:H81" si="6">D80*0.01</f>
        <v>134.13836212000001</v>
      </c>
      <c r="E81" s="111">
        <f t="shared" si="6"/>
        <v>139.71318212000003</v>
      </c>
      <c r="F81" s="111">
        <f t="shared" si="6"/>
        <v>145.28790212000001</v>
      </c>
      <c r="G81" s="111">
        <f t="shared" si="6"/>
        <v>150.86272212000003</v>
      </c>
      <c r="H81" s="111">
        <f t="shared" si="6"/>
        <v>156.43744212000001</v>
      </c>
      <c r="I81" s="111">
        <f>I80*0.01</f>
        <v>162.01226212</v>
      </c>
    </row>
    <row r="82" spans="2:9" ht="18" customHeight="1">
      <c r="B82" s="625"/>
      <c r="C82" s="198" t="s">
        <v>447</v>
      </c>
      <c r="D82" s="107">
        <f t="shared" ref="D82:H82" si="7">ROUND(D81,0)</f>
        <v>134</v>
      </c>
      <c r="E82" s="107">
        <f t="shared" si="7"/>
        <v>140</v>
      </c>
      <c r="F82" s="107">
        <f t="shared" si="7"/>
        <v>145</v>
      </c>
      <c r="G82" s="107">
        <f t="shared" si="7"/>
        <v>151</v>
      </c>
      <c r="H82" s="107">
        <f t="shared" si="7"/>
        <v>156</v>
      </c>
      <c r="I82" s="107">
        <f>ROUND(I81,0)</f>
        <v>162</v>
      </c>
    </row>
    <row r="85" spans="2:9" ht="150.80000000000001" customHeight="1">
      <c r="B85" s="625">
        <v>26</v>
      </c>
      <c r="C85" s="643" t="s">
        <v>931</v>
      </c>
      <c r="D85" s="644"/>
      <c r="E85" s="644"/>
      <c r="F85" s="644"/>
      <c r="G85" s="644"/>
      <c r="H85" s="644"/>
      <c r="I85" s="645"/>
    </row>
    <row r="86" spans="2:9" ht="18" customHeight="1">
      <c r="B86" s="625"/>
      <c r="C86" s="193" t="s">
        <v>505</v>
      </c>
      <c r="D86" s="126"/>
      <c r="E86" s="126"/>
      <c r="F86" s="126"/>
      <c r="G86" s="126"/>
      <c r="H86" s="126"/>
      <c r="I86" s="128"/>
    </row>
    <row r="87" spans="2:9" ht="18" customHeight="1">
      <c r="B87" s="625"/>
      <c r="C87" s="196" t="s">
        <v>497</v>
      </c>
      <c r="D87" s="126"/>
      <c r="E87" s="126"/>
      <c r="F87" s="126"/>
      <c r="G87" s="126"/>
      <c r="H87" s="126"/>
      <c r="I87" s="128"/>
    </row>
    <row r="88" spans="2:9" ht="18" customHeight="1">
      <c r="B88" s="625"/>
      <c r="C88" s="197" t="s">
        <v>498</v>
      </c>
      <c r="D88" s="128"/>
      <c r="E88" s="126"/>
      <c r="F88" s="128"/>
      <c r="G88" s="125"/>
      <c r="H88" s="126"/>
      <c r="I88" s="104"/>
    </row>
    <row r="89" spans="2:9" ht="18" customHeight="1">
      <c r="B89" s="625"/>
      <c r="C89" s="188" t="s">
        <v>507</v>
      </c>
      <c r="D89" s="100">
        <v>10.5</v>
      </c>
      <c r="E89" s="103" t="s">
        <v>4</v>
      </c>
      <c r="F89" s="100">
        <f>[159]LEAD!$N$29</f>
        <v>2576</v>
      </c>
      <c r="G89" s="102">
        <v>1</v>
      </c>
      <c r="H89" s="103" t="s">
        <v>4</v>
      </c>
      <c r="I89" s="130">
        <f>IF(G89="",D89*F89,(D89*F89/G89))</f>
        <v>27048</v>
      </c>
    </row>
    <row r="90" spans="2:9" ht="18" customHeight="1">
      <c r="B90" s="625"/>
      <c r="C90" s="188" t="s">
        <v>504</v>
      </c>
      <c r="D90" s="100">
        <v>36</v>
      </c>
      <c r="E90" s="103" t="s">
        <v>459</v>
      </c>
      <c r="F90" s="100">
        <f>[159]LEAD!$N$6</f>
        <v>5200</v>
      </c>
      <c r="G90" s="102">
        <v>1000</v>
      </c>
      <c r="H90" s="103" t="s">
        <v>459</v>
      </c>
      <c r="I90" s="130">
        <f>IF(G90="",D90*F90,(D90*F90/G90))</f>
        <v>187.2</v>
      </c>
    </row>
    <row r="91" spans="2:9" ht="18" customHeight="1">
      <c r="B91" s="625"/>
      <c r="C91" s="188" t="s">
        <v>499</v>
      </c>
      <c r="D91" s="100">
        <v>33</v>
      </c>
      <c r="E91" s="103" t="s">
        <v>459</v>
      </c>
      <c r="F91" s="100">
        <f>[159]LEAD!$N$6</f>
        <v>5200</v>
      </c>
      <c r="G91" s="102">
        <v>1000</v>
      </c>
      <c r="H91" s="103" t="s">
        <v>459</v>
      </c>
      <c r="I91" s="130">
        <f>IF(G91="",D91*F91,(D91*F91/G91))</f>
        <v>171.6</v>
      </c>
    </row>
    <row r="92" spans="2:9" ht="18" customHeight="1">
      <c r="B92" s="625"/>
      <c r="C92" s="188" t="s">
        <v>506</v>
      </c>
      <c r="D92" s="100">
        <v>6</v>
      </c>
      <c r="E92" s="103" t="s">
        <v>459</v>
      </c>
      <c r="F92" s="100">
        <f>'[159]Civil-SOR'!$G$185</f>
        <v>34</v>
      </c>
      <c r="G92" s="102">
        <v>1</v>
      </c>
      <c r="H92" s="103" t="s">
        <v>191</v>
      </c>
      <c r="I92" s="130">
        <f>IF(G92="",D92*F92,(D92*F92/G92))</f>
        <v>204</v>
      </c>
    </row>
    <row r="93" spans="2:9" ht="18" customHeight="1">
      <c r="B93" s="625"/>
      <c r="C93" s="188" t="s">
        <v>500</v>
      </c>
      <c r="D93" s="100">
        <v>0.2</v>
      </c>
      <c r="E93" s="103" t="s">
        <v>2</v>
      </c>
      <c r="F93" s="100">
        <f>[159]LEAD!$N$13</f>
        <v>2453.91</v>
      </c>
      <c r="G93" s="102">
        <v>1</v>
      </c>
      <c r="H93" s="103" t="s">
        <v>2</v>
      </c>
      <c r="I93" s="130">
        <f>IF(G93="",D93*F93,(D93*F93/G93))</f>
        <v>490.78199999999998</v>
      </c>
    </row>
    <row r="94" spans="2:9" ht="18" customHeight="1">
      <c r="B94" s="625"/>
      <c r="C94" s="194" t="s">
        <v>495</v>
      </c>
      <c r="D94" s="100"/>
      <c r="E94" s="103"/>
      <c r="F94" s="100"/>
      <c r="G94" s="102"/>
      <c r="H94" s="103"/>
      <c r="I94" s="130"/>
    </row>
    <row r="95" spans="2:9" ht="18" customHeight="1">
      <c r="B95" s="625"/>
      <c r="C95" s="188" t="s">
        <v>490</v>
      </c>
      <c r="D95" s="100">
        <v>3</v>
      </c>
      <c r="E95" s="103" t="s">
        <v>0</v>
      </c>
      <c r="F95" s="100">
        <f>'[159]Civil-SOR'!$G$293</f>
        <v>580</v>
      </c>
      <c r="G95" s="102">
        <v>1</v>
      </c>
      <c r="H95" s="103" t="s">
        <v>346</v>
      </c>
      <c r="I95" s="130">
        <f t="shared" ref="I95:I101" si="8">IF(G95="",D95*F95,(D95*F95/G95))</f>
        <v>1740</v>
      </c>
    </row>
    <row r="96" spans="2:9" ht="18" customHeight="1">
      <c r="B96" s="625"/>
      <c r="C96" s="188" t="s">
        <v>496</v>
      </c>
      <c r="D96" s="100">
        <v>1</v>
      </c>
      <c r="E96" s="103" t="s">
        <v>0</v>
      </c>
      <c r="F96" s="100">
        <f>'[159]Civil-SOR'!$G$302</f>
        <v>550</v>
      </c>
      <c r="G96" s="102">
        <v>1</v>
      </c>
      <c r="H96" s="103" t="s">
        <v>346</v>
      </c>
      <c r="I96" s="130">
        <f t="shared" si="8"/>
        <v>550</v>
      </c>
    </row>
    <row r="97" spans="2:9" ht="18" customHeight="1">
      <c r="B97" s="625"/>
      <c r="C97" s="188" t="s">
        <v>501</v>
      </c>
      <c r="D97" s="100">
        <v>8</v>
      </c>
      <c r="E97" s="103" t="s">
        <v>0</v>
      </c>
      <c r="F97" s="100">
        <f>'[159]Civil-SOR'!$G$307</f>
        <v>520</v>
      </c>
      <c r="G97" s="102">
        <v>1</v>
      </c>
      <c r="H97" s="103" t="s">
        <v>346</v>
      </c>
      <c r="I97" s="130">
        <f t="shared" si="8"/>
        <v>4160</v>
      </c>
    </row>
    <row r="98" spans="2:9" ht="18" customHeight="1">
      <c r="B98" s="625"/>
      <c r="C98" s="188" t="str">
        <f>[159]Input!$C$47</f>
        <v>Add for MA @ 40%</v>
      </c>
      <c r="D98" s="131">
        <f>[159]Input!$D$47</f>
        <v>0.4</v>
      </c>
      <c r="E98" s="103"/>
      <c r="F98" s="100">
        <f>SUM(I95:I97)</f>
        <v>6450</v>
      </c>
      <c r="G98" s="102"/>
      <c r="H98" s="103"/>
      <c r="I98" s="130">
        <f t="shared" si="8"/>
        <v>2580</v>
      </c>
    </row>
    <row r="99" spans="2:9" ht="18" customHeight="1">
      <c r="B99" s="625"/>
      <c r="C99" s="188" t="s">
        <v>508</v>
      </c>
      <c r="D99" s="131">
        <v>16.670000000000002</v>
      </c>
      <c r="E99" s="103" t="s">
        <v>493</v>
      </c>
      <c r="F99" s="100">
        <f>'[159]Civil-SOR'!$G$200</f>
        <v>24</v>
      </c>
      <c r="G99" s="102">
        <v>1</v>
      </c>
      <c r="H99" s="103" t="s">
        <v>493</v>
      </c>
      <c r="I99" s="130">
        <f t="shared" si="8"/>
        <v>400.08000000000004</v>
      </c>
    </row>
    <row r="100" spans="2:9" ht="18" customHeight="1">
      <c r="B100" s="625"/>
      <c r="C100" s="188" t="s">
        <v>509</v>
      </c>
      <c r="D100" s="131">
        <v>16.670000000000002</v>
      </c>
      <c r="E100" s="103" t="s">
        <v>493</v>
      </c>
      <c r="F100" s="100">
        <f>'[159]Civil-SOR'!$G$198</f>
        <v>456</v>
      </c>
      <c r="G100" s="102">
        <v>1</v>
      </c>
      <c r="H100" s="103" t="s">
        <v>493</v>
      </c>
      <c r="I100" s="130">
        <f t="shared" si="8"/>
        <v>7601.52</v>
      </c>
    </row>
    <row r="101" spans="2:9" ht="18" customHeight="1">
      <c r="B101" s="625"/>
      <c r="C101" s="188" t="str">
        <f>[159]Input!$C$47</f>
        <v>Add for MA @ 40%</v>
      </c>
      <c r="D101" s="131">
        <f>[159]Input!$D$47</f>
        <v>0.4</v>
      </c>
      <c r="E101" s="103"/>
      <c r="F101" s="100">
        <f>SUM(I99:I100)*40%</f>
        <v>3200.6400000000003</v>
      </c>
      <c r="G101" s="102"/>
      <c r="H101" s="103"/>
      <c r="I101" s="130">
        <f t="shared" si="8"/>
        <v>1280.2560000000003</v>
      </c>
    </row>
    <row r="102" spans="2:9" ht="18" customHeight="1">
      <c r="B102" s="625"/>
      <c r="C102" s="188" t="s">
        <v>491</v>
      </c>
      <c r="D102" s="100">
        <v>0.01</v>
      </c>
      <c r="E102" s="103"/>
      <c r="F102" s="100">
        <f>SUM(I89:I101)</f>
        <v>46413.438000000002</v>
      </c>
      <c r="G102" s="102"/>
      <c r="H102" s="103"/>
      <c r="I102" s="130">
        <f t="shared" ref="I102" si="9">IF(G102="",D102*F102,(D102*F102/G102))</f>
        <v>464.13438000000002</v>
      </c>
    </row>
    <row r="103" spans="2:9" ht="18" customHeight="1">
      <c r="B103" s="625"/>
      <c r="C103" s="199" t="s">
        <v>502</v>
      </c>
      <c r="D103" s="128"/>
      <c r="E103" s="126"/>
      <c r="F103" s="128"/>
      <c r="G103" s="125"/>
      <c r="H103" s="126"/>
      <c r="I103" s="111">
        <f>SUM(I89:I102)</f>
        <v>46877.572380000005</v>
      </c>
    </row>
    <row r="104" spans="2:9" ht="18" customHeight="1">
      <c r="B104" s="625"/>
      <c r="C104" s="197"/>
      <c r="D104" s="128"/>
      <c r="E104" s="126"/>
      <c r="F104" s="128"/>
      <c r="G104" s="125"/>
      <c r="H104" s="126"/>
      <c r="I104" s="111"/>
    </row>
    <row r="105" spans="2:9" ht="18" customHeight="1">
      <c r="B105" s="625"/>
      <c r="C105" s="194" t="s">
        <v>481</v>
      </c>
      <c r="D105" s="111" t="s">
        <v>483</v>
      </c>
      <c r="E105" s="129" t="s">
        <v>475</v>
      </c>
      <c r="F105" s="122" t="s">
        <v>476</v>
      </c>
      <c r="G105" s="111" t="s">
        <v>487</v>
      </c>
      <c r="H105" s="111" t="s">
        <v>488</v>
      </c>
      <c r="I105" s="111" t="s">
        <v>489</v>
      </c>
    </row>
    <row r="106" spans="2:9" ht="18" customHeight="1">
      <c r="B106" s="625"/>
      <c r="C106" s="188" t="s">
        <v>494</v>
      </c>
      <c r="D106" s="104">
        <f>I103</f>
        <v>46877.572380000005</v>
      </c>
      <c r="E106" s="104">
        <f>D106</f>
        <v>46877.572380000005</v>
      </c>
      <c r="F106" s="104">
        <f t="shared" ref="F106:H106" si="10">E106</f>
        <v>46877.572380000005</v>
      </c>
      <c r="G106" s="104">
        <f t="shared" si="10"/>
        <v>46877.572380000005</v>
      </c>
      <c r="H106" s="104">
        <f t="shared" si="10"/>
        <v>46877.572380000005</v>
      </c>
      <c r="I106" s="104">
        <f>H106</f>
        <v>46877.572380000005</v>
      </c>
    </row>
    <row r="107" spans="2:9" ht="18" customHeight="1">
      <c r="B107" s="625"/>
      <c r="C107" s="188" t="s">
        <v>485</v>
      </c>
      <c r="D107" s="104">
        <v>0</v>
      </c>
      <c r="E107" s="104">
        <v>645</v>
      </c>
      <c r="F107" s="104">
        <f>E107*2</f>
        <v>1290</v>
      </c>
      <c r="G107" s="104">
        <f>E107*3</f>
        <v>1935</v>
      </c>
      <c r="H107" s="104">
        <f>E107*4</f>
        <v>2580</v>
      </c>
      <c r="I107" s="104">
        <f>E107*5</f>
        <v>3225</v>
      </c>
    </row>
    <row r="108" spans="2:9" ht="18" customHeight="1">
      <c r="B108" s="625"/>
      <c r="C108" s="188" t="str">
        <f>[159]Input!$C$47</f>
        <v>Add for MA @ 40%</v>
      </c>
      <c r="D108" s="104">
        <v>0</v>
      </c>
      <c r="E108" s="104">
        <f>E107*[159]Input!$D$47</f>
        <v>258</v>
      </c>
      <c r="F108" s="104">
        <f>F107*[159]Input!$D$47</f>
        <v>516</v>
      </c>
      <c r="G108" s="104">
        <f>G107*[159]Input!$D$47</f>
        <v>774</v>
      </c>
      <c r="H108" s="104">
        <f>H107*[159]Input!$D$47</f>
        <v>1032</v>
      </c>
      <c r="I108" s="104">
        <f>I107*[159]Input!$D$47</f>
        <v>1290</v>
      </c>
    </row>
    <row r="109" spans="2:9" ht="18" customHeight="1">
      <c r="B109" s="625"/>
      <c r="C109" s="195"/>
      <c r="D109" s="104">
        <f t="shared" ref="D109:I109" si="11">SUM(D106:D108)</f>
        <v>46877.572380000005</v>
      </c>
      <c r="E109" s="104">
        <f t="shared" si="11"/>
        <v>47780.572380000005</v>
      </c>
      <c r="F109" s="104">
        <f t="shared" si="11"/>
        <v>48683.572380000005</v>
      </c>
      <c r="G109" s="104">
        <f t="shared" si="11"/>
        <v>49586.572380000005</v>
      </c>
      <c r="H109" s="104">
        <f t="shared" si="11"/>
        <v>50489.572380000005</v>
      </c>
      <c r="I109" s="104">
        <f t="shared" si="11"/>
        <v>51392.572380000005</v>
      </c>
    </row>
    <row r="110" spans="2:9" ht="28.55" customHeight="1">
      <c r="B110" s="625"/>
      <c r="C110" s="188" t="str">
        <f>[159]Input!$C$48</f>
        <v>Overheads &amp; Contractors Profit @ 13.615%</v>
      </c>
      <c r="D110" s="104">
        <f>ROUND(D109*[159]Input!$D$48,2)</f>
        <v>6382.38</v>
      </c>
      <c r="E110" s="104">
        <f>ROUND(E109*[159]Input!$D$48,2)</f>
        <v>6505.32</v>
      </c>
      <c r="F110" s="104">
        <f>ROUND(F109*[159]Input!$D$48,2)</f>
        <v>6628.27</v>
      </c>
      <c r="G110" s="104">
        <f>ROUND(G109*[159]Input!$D$48,2)</f>
        <v>6751.21</v>
      </c>
      <c r="H110" s="104">
        <f>ROUND(H109*[159]Input!$D$48,2)</f>
        <v>6874.16</v>
      </c>
      <c r="I110" s="104">
        <f>ROUND(I109*[159]Input!$D$48,2)</f>
        <v>6997.1</v>
      </c>
    </row>
    <row r="111" spans="2:9" ht="18" customHeight="1">
      <c r="B111" s="625"/>
      <c r="C111" s="194" t="s">
        <v>492</v>
      </c>
      <c r="D111" s="104">
        <f t="shared" ref="D111:I111" si="12">SUM(D109:D110)</f>
        <v>53259.952380000002</v>
      </c>
      <c r="E111" s="104">
        <f t="shared" si="12"/>
        <v>54285.892380000005</v>
      </c>
      <c r="F111" s="104">
        <f t="shared" si="12"/>
        <v>55311.842380000002</v>
      </c>
      <c r="G111" s="104">
        <f t="shared" si="12"/>
        <v>56337.782380000004</v>
      </c>
      <c r="H111" s="104">
        <f t="shared" si="12"/>
        <v>57363.732380000001</v>
      </c>
      <c r="I111" s="104">
        <f t="shared" si="12"/>
        <v>58389.672380000004</v>
      </c>
    </row>
    <row r="112" spans="2:9" ht="18" customHeight="1">
      <c r="B112" s="625"/>
      <c r="C112" s="194" t="s">
        <v>460</v>
      </c>
      <c r="D112" s="111">
        <f t="shared" ref="D112:H112" si="13">D111/10</f>
        <v>5325.9952380000004</v>
      </c>
      <c r="E112" s="111">
        <f t="shared" si="13"/>
        <v>5428.5892380000005</v>
      </c>
      <c r="F112" s="111">
        <f t="shared" si="13"/>
        <v>5531.1842379999998</v>
      </c>
      <c r="G112" s="111">
        <f t="shared" si="13"/>
        <v>5633.7782380000008</v>
      </c>
      <c r="H112" s="111">
        <f t="shared" si="13"/>
        <v>5736.3732380000001</v>
      </c>
      <c r="I112" s="111">
        <f>I111/10</f>
        <v>5838.9672380000002</v>
      </c>
    </row>
    <row r="113" spans="2:9" ht="18" customHeight="1">
      <c r="B113" s="625"/>
      <c r="C113" s="198" t="s">
        <v>447</v>
      </c>
      <c r="D113" s="107">
        <f t="shared" ref="D113:H113" si="14">ROUND(D112,0)</f>
        <v>5326</v>
      </c>
      <c r="E113" s="107">
        <f t="shared" si="14"/>
        <v>5429</v>
      </c>
      <c r="F113" s="107">
        <f t="shared" si="14"/>
        <v>5531</v>
      </c>
      <c r="G113" s="107">
        <f t="shared" si="14"/>
        <v>5634</v>
      </c>
      <c r="H113" s="107">
        <f t="shared" si="14"/>
        <v>5736</v>
      </c>
      <c r="I113" s="107">
        <f>ROUND(I112,0)</f>
        <v>5839</v>
      </c>
    </row>
    <row r="115" spans="2:9" ht="140.30000000000001" customHeight="1">
      <c r="B115" s="646">
        <v>28</v>
      </c>
      <c r="C115" s="649" t="s">
        <v>923</v>
      </c>
      <c r="D115" s="650"/>
      <c r="E115" s="650"/>
      <c r="F115" s="650"/>
      <c r="G115" s="650"/>
      <c r="H115" s="650"/>
      <c r="I115" s="651"/>
    </row>
    <row r="116" spans="2:9">
      <c r="B116" s="647"/>
      <c r="C116" s="200" t="s">
        <v>473</v>
      </c>
      <c r="D116" s="201"/>
      <c r="E116" s="201"/>
      <c r="F116" s="202"/>
      <c r="G116" s="201"/>
      <c r="H116" s="203"/>
      <c r="I116" s="204"/>
    </row>
    <row r="117" spans="2:9" ht="13.95" customHeight="1">
      <c r="B117" s="647"/>
      <c r="C117" s="205" t="s">
        <v>474</v>
      </c>
      <c r="D117" s="205"/>
      <c r="E117" s="205"/>
      <c r="F117" s="205"/>
      <c r="G117" s="205"/>
      <c r="H117" s="203"/>
      <c r="I117" s="204"/>
    </row>
    <row r="118" spans="2:9">
      <c r="B118" s="647"/>
      <c r="C118" s="205" t="s">
        <v>461</v>
      </c>
      <c r="D118" s="206"/>
      <c r="E118" s="206"/>
      <c r="F118" s="207"/>
      <c r="G118" s="206"/>
      <c r="H118" s="203"/>
      <c r="I118" s="204"/>
    </row>
    <row r="119" spans="2:9">
      <c r="B119" s="647"/>
      <c r="C119" s="203" t="s">
        <v>311</v>
      </c>
      <c r="D119" s="208">
        <v>380</v>
      </c>
      <c r="E119" s="209" t="s">
        <v>459</v>
      </c>
      <c r="F119" s="210">
        <v>5200</v>
      </c>
      <c r="G119" s="211">
        <v>1000</v>
      </c>
      <c r="H119" s="209" t="s">
        <v>459</v>
      </c>
      <c r="I119" s="130">
        <f>IF(G119="",D119*F119,(D119*F119/G119))</f>
        <v>1976</v>
      </c>
    </row>
    <row r="120" spans="2:9">
      <c r="B120" s="647"/>
      <c r="C120" s="203" t="s">
        <v>463</v>
      </c>
      <c r="D120" s="208">
        <v>0.8</v>
      </c>
      <c r="E120" s="209" t="s">
        <v>2</v>
      </c>
      <c r="F120" s="212">
        <v>1447.96</v>
      </c>
      <c r="G120" s="211">
        <v>1</v>
      </c>
      <c r="H120" s="209" t="s">
        <v>2</v>
      </c>
      <c r="I120" s="130">
        <f t="shared" ref="I120:I133" si="15">IF(G120="",D120*F120,(D120*F120/G120))</f>
        <v>1158.3680000000002</v>
      </c>
    </row>
    <row r="121" spans="2:9">
      <c r="B121" s="647"/>
      <c r="C121" s="203" t="s">
        <v>288</v>
      </c>
      <c r="D121" s="208">
        <v>0.4</v>
      </c>
      <c r="E121" s="209" t="s">
        <v>2</v>
      </c>
      <c r="F121" s="210">
        <v>2253.91</v>
      </c>
      <c r="G121" s="211">
        <v>1</v>
      </c>
      <c r="H121" s="209" t="s">
        <v>2</v>
      </c>
      <c r="I121" s="130">
        <f t="shared" si="15"/>
        <v>901.56399999999996</v>
      </c>
    </row>
    <row r="122" spans="2:9">
      <c r="B122" s="647"/>
      <c r="C122" s="213" t="s">
        <v>464</v>
      </c>
      <c r="D122" s="209"/>
      <c r="E122" s="209"/>
      <c r="F122" s="214"/>
      <c r="G122" s="209"/>
      <c r="H122" s="209"/>
      <c r="I122" s="210"/>
    </row>
    <row r="123" spans="2:9">
      <c r="B123" s="647"/>
      <c r="C123" s="203" t="s">
        <v>465</v>
      </c>
      <c r="D123" s="215">
        <v>0.16700000000000001</v>
      </c>
      <c r="E123" s="209" t="s">
        <v>0</v>
      </c>
      <c r="F123" s="210">
        <v>580</v>
      </c>
      <c r="G123" s="211">
        <v>1</v>
      </c>
      <c r="H123" s="209" t="s">
        <v>346</v>
      </c>
      <c r="I123" s="130">
        <f t="shared" si="15"/>
        <v>96.86</v>
      </c>
    </row>
    <row r="124" spans="2:9">
      <c r="B124" s="647"/>
      <c r="C124" s="203" t="s">
        <v>466</v>
      </c>
      <c r="D124" s="215">
        <v>0.16700000000000001</v>
      </c>
      <c r="E124" s="209" t="s">
        <v>0</v>
      </c>
      <c r="F124" s="210">
        <v>550</v>
      </c>
      <c r="G124" s="211">
        <v>1</v>
      </c>
      <c r="H124" s="209" t="s">
        <v>346</v>
      </c>
      <c r="I124" s="130">
        <f t="shared" si="15"/>
        <v>91.850000000000009</v>
      </c>
    </row>
    <row r="125" spans="2:9">
      <c r="B125" s="647"/>
      <c r="C125" s="203" t="s">
        <v>467</v>
      </c>
      <c r="D125" s="208">
        <v>5.6</v>
      </c>
      <c r="E125" s="209" t="s">
        <v>0</v>
      </c>
      <c r="F125" s="210">
        <v>520</v>
      </c>
      <c r="G125" s="211">
        <v>1</v>
      </c>
      <c r="H125" s="209" t="s">
        <v>346</v>
      </c>
      <c r="I125" s="130">
        <f t="shared" si="15"/>
        <v>2912</v>
      </c>
    </row>
    <row r="126" spans="2:9">
      <c r="B126" s="647"/>
      <c r="C126" s="203" t="s">
        <v>777</v>
      </c>
      <c r="D126" s="208">
        <v>0.4</v>
      </c>
      <c r="E126" s="209"/>
      <c r="F126" s="216">
        <v>3100.71</v>
      </c>
      <c r="G126" s="211"/>
      <c r="H126" s="209"/>
      <c r="I126" s="130">
        <f t="shared" si="15"/>
        <v>1240.2840000000001</v>
      </c>
    </row>
    <row r="127" spans="2:9">
      <c r="B127" s="647"/>
      <c r="C127" s="213" t="s">
        <v>468</v>
      </c>
      <c r="D127" s="208"/>
      <c r="E127" s="209"/>
      <c r="F127" s="210"/>
      <c r="G127" s="211"/>
      <c r="H127" s="209"/>
      <c r="I127" s="212"/>
    </row>
    <row r="128" spans="2:9" ht="25.85">
      <c r="B128" s="647"/>
      <c r="C128" s="203" t="s">
        <v>503</v>
      </c>
      <c r="D128" s="215">
        <v>1.333</v>
      </c>
      <c r="E128" s="209" t="s">
        <v>455</v>
      </c>
      <c r="F128" s="210">
        <v>192.9</v>
      </c>
      <c r="G128" s="211">
        <v>1</v>
      </c>
      <c r="H128" s="209" t="s">
        <v>457</v>
      </c>
      <c r="I128" s="130">
        <f t="shared" si="15"/>
        <v>257.13569999999999</v>
      </c>
    </row>
    <row r="129" spans="2:9">
      <c r="B129" s="647"/>
      <c r="C129" s="203" t="s">
        <v>458</v>
      </c>
      <c r="D129" s="215">
        <v>1.333</v>
      </c>
      <c r="E129" s="209" t="s">
        <v>455</v>
      </c>
      <c r="F129" s="210">
        <v>302.89999999999998</v>
      </c>
      <c r="G129" s="211">
        <v>1</v>
      </c>
      <c r="H129" s="209" t="s">
        <v>457</v>
      </c>
      <c r="I129" s="130">
        <f t="shared" si="15"/>
        <v>403.76569999999998</v>
      </c>
    </row>
    <row r="130" spans="2:9" ht="25.85">
      <c r="B130" s="647"/>
      <c r="C130" s="203" t="s">
        <v>469</v>
      </c>
      <c r="D130" s="215">
        <v>1.333</v>
      </c>
      <c r="E130" s="209" t="s">
        <v>455</v>
      </c>
      <c r="F130" s="210">
        <v>36.5</v>
      </c>
      <c r="G130" s="211">
        <v>1</v>
      </c>
      <c r="H130" s="209" t="s">
        <v>457</v>
      </c>
      <c r="I130" s="130">
        <f t="shared" si="15"/>
        <v>48.654499999999999</v>
      </c>
    </row>
    <row r="131" spans="2:9">
      <c r="B131" s="647"/>
      <c r="C131" s="203" t="s">
        <v>458</v>
      </c>
      <c r="D131" s="215">
        <v>1.333</v>
      </c>
      <c r="E131" s="209" t="s">
        <v>455</v>
      </c>
      <c r="F131" s="210">
        <v>218</v>
      </c>
      <c r="G131" s="211">
        <v>1</v>
      </c>
      <c r="H131" s="209" t="s">
        <v>457</v>
      </c>
      <c r="I131" s="130">
        <f t="shared" si="15"/>
        <v>290.59399999999999</v>
      </c>
    </row>
    <row r="132" spans="2:9">
      <c r="B132" s="647"/>
      <c r="C132" s="203" t="s">
        <v>456</v>
      </c>
      <c r="D132" s="208">
        <v>0.4</v>
      </c>
      <c r="E132" s="209"/>
      <c r="F132" s="210">
        <v>694.35969999999998</v>
      </c>
      <c r="G132" s="211"/>
      <c r="H132" s="209"/>
      <c r="I132" s="130">
        <f t="shared" si="15"/>
        <v>277.74387999999999</v>
      </c>
    </row>
    <row r="133" spans="2:9">
      <c r="B133" s="647"/>
      <c r="C133" s="203" t="s">
        <v>470</v>
      </c>
      <c r="D133" s="217">
        <v>1.2</v>
      </c>
      <c r="E133" s="218" t="s">
        <v>462</v>
      </c>
      <c r="F133" s="212">
        <v>108</v>
      </c>
      <c r="G133" s="219">
        <v>1</v>
      </c>
      <c r="H133" s="220" t="s">
        <v>462</v>
      </c>
      <c r="I133" s="130">
        <f t="shared" si="15"/>
        <v>129.6</v>
      </c>
    </row>
    <row r="134" spans="2:9">
      <c r="B134" s="647"/>
      <c r="C134" s="213" t="s">
        <v>445</v>
      </c>
      <c r="D134" s="221"/>
      <c r="E134" s="221"/>
      <c r="F134" s="222"/>
      <c r="G134" s="223"/>
      <c r="H134" s="221"/>
      <c r="I134" s="224">
        <f>SUM(I119:I133)</f>
        <v>9784.419780000002</v>
      </c>
    </row>
    <row r="135" spans="2:9" ht="14.3">
      <c r="B135" s="647"/>
      <c r="C135" s="205"/>
      <c r="D135" s="201"/>
      <c r="E135" s="201"/>
      <c r="F135" s="202"/>
      <c r="G135" s="225"/>
      <c r="H135" s="226"/>
      <c r="I135" s="227"/>
    </row>
    <row r="136" spans="2:9">
      <c r="B136" s="647"/>
      <c r="C136" s="213" t="s">
        <v>484</v>
      </c>
      <c r="D136" s="228" t="s">
        <v>483</v>
      </c>
      <c r="E136" s="229" t="s">
        <v>475</v>
      </c>
      <c r="F136" s="230" t="s">
        <v>476</v>
      </c>
      <c r="G136" s="230" t="s">
        <v>477</v>
      </c>
      <c r="H136" s="230" t="s">
        <v>478</v>
      </c>
      <c r="I136" s="230" t="s">
        <v>479</v>
      </c>
    </row>
    <row r="137" spans="2:9">
      <c r="B137" s="647"/>
      <c r="C137" s="231" t="s">
        <v>480</v>
      </c>
      <c r="D137" s="228"/>
      <c r="E137" s="229"/>
      <c r="F137" s="230"/>
      <c r="G137" s="230"/>
      <c r="H137" s="230"/>
      <c r="I137" s="230"/>
    </row>
    <row r="138" spans="2:9">
      <c r="B138" s="647"/>
      <c r="C138" s="213" t="s">
        <v>481</v>
      </c>
      <c r="D138" s="228"/>
      <c r="E138" s="229"/>
      <c r="F138" s="230"/>
      <c r="G138" s="230"/>
      <c r="H138" s="230"/>
      <c r="I138" s="230"/>
    </row>
    <row r="139" spans="2:9">
      <c r="B139" s="647"/>
      <c r="C139" s="203" t="s">
        <v>482</v>
      </c>
      <c r="D139" s="210">
        <v>9784.419780000002</v>
      </c>
      <c r="E139" s="210">
        <v>9784.419780000002</v>
      </c>
      <c r="F139" s="210">
        <v>9784.419780000002</v>
      </c>
      <c r="G139" s="210">
        <v>9784.419780000002</v>
      </c>
      <c r="H139" s="210">
        <v>9784.419780000002</v>
      </c>
      <c r="I139" s="210">
        <f>I134</f>
        <v>9784.419780000002</v>
      </c>
    </row>
    <row r="140" spans="2:9" ht="25.85">
      <c r="B140" s="647"/>
      <c r="C140" s="203" t="s">
        <v>471</v>
      </c>
      <c r="D140" s="210">
        <v>886</v>
      </c>
      <c r="E140" s="210">
        <v>886</v>
      </c>
      <c r="F140" s="210">
        <v>886</v>
      </c>
      <c r="G140" s="210">
        <v>886</v>
      </c>
      <c r="H140" s="210">
        <v>886</v>
      </c>
      <c r="I140" s="210">
        <v>886</v>
      </c>
    </row>
    <row r="141" spans="2:9">
      <c r="B141" s="647"/>
      <c r="C141" s="203" t="s">
        <v>472</v>
      </c>
      <c r="D141" s="212">
        <v>1489</v>
      </c>
      <c r="E141" s="212">
        <v>1638</v>
      </c>
      <c r="F141" s="212">
        <v>1787</v>
      </c>
      <c r="G141" s="212">
        <v>1936</v>
      </c>
      <c r="H141" s="212">
        <v>2085</v>
      </c>
      <c r="I141" s="212">
        <v>2234</v>
      </c>
    </row>
    <row r="142" spans="2:9">
      <c r="B142" s="647"/>
      <c r="C142" s="203" t="s">
        <v>777</v>
      </c>
      <c r="D142" s="212">
        <v>595.6</v>
      </c>
      <c r="E142" s="212">
        <v>655.20000000000005</v>
      </c>
      <c r="F142" s="212">
        <v>714.80000000000007</v>
      </c>
      <c r="G142" s="212">
        <v>774.40000000000009</v>
      </c>
      <c r="H142" s="212">
        <v>834</v>
      </c>
      <c r="I142" s="212">
        <v>893.6</v>
      </c>
    </row>
    <row r="143" spans="2:9" ht="26.5">
      <c r="B143" s="647"/>
      <c r="C143" s="203" t="s">
        <v>778</v>
      </c>
      <c r="D143" s="210">
        <v>0</v>
      </c>
      <c r="E143" s="210">
        <v>310.07100000000003</v>
      </c>
      <c r="F143" s="210">
        <v>620.14200000000005</v>
      </c>
      <c r="G143" s="210">
        <v>930.21299999999997</v>
      </c>
      <c r="H143" s="210">
        <v>1240.2840000000001</v>
      </c>
      <c r="I143" s="210">
        <v>1550.355</v>
      </c>
    </row>
    <row r="144" spans="2:9">
      <c r="B144" s="647"/>
      <c r="C144" s="203" t="s">
        <v>777</v>
      </c>
      <c r="D144" s="210">
        <v>0</v>
      </c>
      <c r="E144" s="210">
        <v>124.03</v>
      </c>
      <c r="F144" s="210">
        <v>248.06</v>
      </c>
      <c r="G144" s="210">
        <v>372.09</v>
      </c>
      <c r="H144" s="210">
        <v>496.11</v>
      </c>
      <c r="I144" s="210">
        <v>620.14</v>
      </c>
    </row>
    <row r="145" spans="2:9">
      <c r="B145" s="647"/>
      <c r="C145" s="213" t="s">
        <v>445</v>
      </c>
      <c r="D145" s="210">
        <v>12755.019780000002</v>
      </c>
      <c r="E145" s="210">
        <v>13397.720780000003</v>
      </c>
      <c r="F145" s="210">
        <v>14040.421780000001</v>
      </c>
      <c r="G145" s="210">
        <v>14683.122780000002</v>
      </c>
      <c r="H145" s="210">
        <v>15325.813780000002</v>
      </c>
      <c r="I145" s="210">
        <f>SUM(I139:I144)</f>
        <v>15968.514780000001</v>
      </c>
    </row>
    <row r="146" spans="2:9" ht="25.85">
      <c r="B146" s="647"/>
      <c r="C146" s="203" t="s">
        <v>443</v>
      </c>
      <c r="D146" s="210">
        <v>0</v>
      </c>
      <c r="E146" s="210">
        <v>0</v>
      </c>
      <c r="F146" s="210">
        <v>0</v>
      </c>
      <c r="G146" s="210">
        <v>0</v>
      </c>
      <c r="H146" s="210">
        <v>0</v>
      </c>
      <c r="I146" s="210">
        <v>0</v>
      </c>
    </row>
    <row r="147" spans="2:9">
      <c r="B147" s="647"/>
      <c r="C147" s="232" t="s">
        <v>445</v>
      </c>
      <c r="D147" s="233">
        <v>12755.019780000002</v>
      </c>
      <c r="E147" s="233">
        <v>13397.720780000003</v>
      </c>
      <c r="F147" s="234">
        <v>14040.421780000001</v>
      </c>
      <c r="G147" s="233">
        <v>14683.122780000002</v>
      </c>
      <c r="H147" s="233">
        <v>15325.813780000002</v>
      </c>
      <c r="I147" s="233">
        <f>I145</f>
        <v>15968.514780000001</v>
      </c>
    </row>
    <row r="148" spans="2:9">
      <c r="B148" s="648"/>
      <c r="C148" s="235" t="s">
        <v>447</v>
      </c>
      <c r="D148" s="236">
        <v>12755</v>
      </c>
      <c r="E148" s="236">
        <v>13398</v>
      </c>
      <c r="F148" s="236">
        <v>14040</v>
      </c>
      <c r="G148" s="236">
        <v>14683</v>
      </c>
      <c r="H148" s="236">
        <v>15326</v>
      </c>
      <c r="I148" s="236">
        <f>ROUND(I147,0)</f>
        <v>15969</v>
      </c>
    </row>
    <row r="152" spans="2:9" ht="32.299999999999997" customHeight="1">
      <c r="B152" s="625">
        <v>30</v>
      </c>
      <c r="C152" s="632" t="s">
        <v>932</v>
      </c>
      <c r="D152" s="633"/>
      <c r="E152" s="633"/>
      <c r="F152" s="633"/>
      <c r="G152" s="633"/>
      <c r="H152" s="633"/>
      <c r="I152" s="634"/>
    </row>
    <row r="153" spans="2:9" ht="14.3">
      <c r="B153" s="625"/>
      <c r="C153" s="178" t="s">
        <v>769</v>
      </c>
      <c r="D153" s="106"/>
      <c r="E153" s="106"/>
      <c r="F153" s="106"/>
      <c r="G153" s="106"/>
      <c r="H153" s="103"/>
      <c r="I153" s="100"/>
    </row>
    <row r="154" spans="2:9" ht="27.2">
      <c r="B154" s="625"/>
      <c r="C154" s="188" t="s">
        <v>757</v>
      </c>
      <c r="D154" s="100">
        <v>1</v>
      </c>
      <c r="E154" s="101" t="s">
        <v>437</v>
      </c>
      <c r="F154" s="100">
        <v>1562</v>
      </c>
      <c r="G154" s="102">
        <v>1</v>
      </c>
      <c r="H154" s="103" t="s">
        <v>346</v>
      </c>
      <c r="I154" s="104">
        <f t="shared" ref="I154:I155" si="16">IF(G154="",D154*F154,(D154*F154/G154))</f>
        <v>1562</v>
      </c>
    </row>
    <row r="155" spans="2:9" ht="14.3">
      <c r="B155" s="625"/>
      <c r="C155" s="179" t="str">
        <f>[159]Input!$C$47</f>
        <v>Add for MA @ 40%</v>
      </c>
      <c r="D155" s="100">
        <f>[159]Input!$D$47</f>
        <v>0.4</v>
      </c>
      <c r="E155" s="108"/>
      <c r="F155" s="100">
        <v>0</v>
      </c>
      <c r="G155" s="109"/>
      <c r="H155" s="106"/>
      <c r="I155" s="104">
        <f t="shared" si="16"/>
        <v>0</v>
      </c>
    </row>
    <row r="156" spans="2:9" ht="14.3">
      <c r="B156" s="625"/>
      <c r="C156" s="178" t="s">
        <v>770</v>
      </c>
      <c r="D156" s="110"/>
      <c r="E156" s="108"/>
      <c r="F156" s="110"/>
      <c r="G156" s="109"/>
      <c r="H156" s="106"/>
      <c r="I156" s="104">
        <f>SUM(I154:I155)</f>
        <v>1562</v>
      </c>
    </row>
    <row r="157" spans="2:9" ht="27.2">
      <c r="B157" s="625"/>
      <c r="C157" s="180" t="str">
        <f>[159]Input!$C$48</f>
        <v>Overheads &amp; Contractors Profit @ 13.615%</v>
      </c>
      <c r="D157" s="105">
        <f>[159]Input!$D$48</f>
        <v>0.13614999999999999</v>
      </c>
      <c r="E157" s="101"/>
      <c r="F157" s="100">
        <f>I156</f>
        <v>1562</v>
      </c>
      <c r="G157" s="102"/>
      <c r="H157" s="103"/>
      <c r="I157" s="104">
        <f>IF(G157="",D157*F157,(D157*F157/G157))</f>
        <v>212.66629999999998</v>
      </c>
    </row>
    <row r="158" spans="2:9" ht="14.3">
      <c r="B158" s="625"/>
      <c r="C158" s="178" t="s">
        <v>770</v>
      </c>
      <c r="D158" s="110"/>
      <c r="E158" s="108"/>
      <c r="F158" s="110"/>
      <c r="G158" s="109"/>
      <c r="H158" s="104" t="s">
        <v>446</v>
      </c>
      <c r="I158" s="104">
        <f>SUM(I156:I157)</f>
        <v>1774.6662999999999</v>
      </c>
    </row>
    <row r="159" spans="2:9" ht="14.3">
      <c r="B159" s="635"/>
      <c r="C159" s="115"/>
      <c r="D159" s="112"/>
      <c r="E159" s="113"/>
      <c r="F159" s="112"/>
      <c r="G159" s="114"/>
      <c r="H159" s="115" t="s">
        <v>447</v>
      </c>
      <c r="I159" s="116">
        <f>ROUND(I158,0)</f>
        <v>1775</v>
      </c>
    </row>
    <row r="160" spans="2:9" ht="14.3">
      <c r="B160" s="237"/>
      <c r="C160" s="184"/>
      <c r="D160" s="183"/>
      <c r="E160" s="185"/>
      <c r="F160" s="183"/>
      <c r="G160" s="186"/>
      <c r="H160" s="184"/>
      <c r="I160" s="187"/>
    </row>
    <row r="161" spans="1:20" ht="102.75" customHeight="1">
      <c r="A161" s="132"/>
      <c r="B161" s="635">
        <v>52</v>
      </c>
      <c r="C161" s="654" t="s">
        <v>924</v>
      </c>
      <c r="D161" s="654"/>
      <c r="E161" s="654"/>
      <c r="F161" s="654"/>
      <c r="G161" s="654"/>
      <c r="H161" s="654"/>
      <c r="I161" s="655"/>
    </row>
    <row r="162" spans="1:20" ht="18" customHeight="1">
      <c r="A162" s="132"/>
      <c r="B162" s="636"/>
      <c r="C162" s="134" t="s">
        <v>759</v>
      </c>
      <c r="D162" s="135">
        <f>1.8*1.8</f>
        <v>3.24</v>
      </c>
      <c r="E162" s="136" t="s">
        <v>4</v>
      </c>
      <c r="F162" s="135"/>
      <c r="G162" s="135"/>
      <c r="H162" s="135"/>
      <c r="I162" s="137"/>
    </row>
    <row r="163" spans="1:20" ht="18" customHeight="1">
      <c r="A163" s="132"/>
      <c r="B163" s="636"/>
      <c r="C163" s="134" t="s">
        <v>528</v>
      </c>
      <c r="D163" s="135"/>
      <c r="E163" s="136"/>
      <c r="F163" s="135"/>
      <c r="G163" s="135"/>
      <c r="H163" s="135"/>
      <c r="I163" s="137"/>
      <c r="O163" s="135">
        <f>1.8*0.9</f>
        <v>1.62</v>
      </c>
    </row>
    <row r="164" spans="1:20" ht="27" customHeight="1">
      <c r="A164" s="132"/>
      <c r="B164" s="636"/>
      <c r="C164" s="138" t="s">
        <v>529</v>
      </c>
      <c r="D164" s="652" t="s">
        <v>760</v>
      </c>
      <c r="E164" s="652"/>
      <c r="F164" s="652"/>
      <c r="G164" s="139"/>
      <c r="H164" s="140">
        <f>2*(1.8+1.8)</f>
        <v>7.2</v>
      </c>
      <c r="I164" s="139" t="s">
        <v>493</v>
      </c>
      <c r="N164" s="138" t="s">
        <v>529</v>
      </c>
      <c r="O164" s="652" t="s">
        <v>761</v>
      </c>
      <c r="P164" s="652"/>
      <c r="Q164" s="652"/>
      <c r="R164" s="139"/>
      <c r="S164" s="140">
        <f>2*(1.8+0.9)</f>
        <v>5.4</v>
      </c>
      <c r="T164" s="139" t="s">
        <v>493</v>
      </c>
    </row>
    <row r="165" spans="1:20" ht="18" customHeight="1">
      <c r="A165" s="132"/>
      <c r="B165" s="636"/>
      <c r="C165" s="138"/>
      <c r="D165" s="652" t="s">
        <v>762</v>
      </c>
      <c r="E165" s="652"/>
      <c r="F165" s="652"/>
      <c r="G165" s="139"/>
      <c r="H165" s="141">
        <f>7.2*1.8</f>
        <v>12.96</v>
      </c>
      <c r="I165" s="142" t="s">
        <v>459</v>
      </c>
      <c r="N165" s="138"/>
      <c r="O165" s="652" t="s">
        <v>762</v>
      </c>
      <c r="P165" s="652"/>
      <c r="Q165" s="652"/>
      <c r="R165" s="139"/>
      <c r="S165" s="141">
        <f>5.4*1.8</f>
        <v>9.7200000000000006</v>
      </c>
      <c r="T165" s="142" t="s">
        <v>459</v>
      </c>
    </row>
    <row r="166" spans="1:20" ht="27" customHeight="1">
      <c r="A166" s="132"/>
      <c r="B166" s="636"/>
      <c r="C166" s="143" t="s">
        <v>530</v>
      </c>
      <c r="D166" s="139"/>
      <c r="E166" s="139"/>
      <c r="F166" s="140"/>
      <c r="G166" s="139"/>
      <c r="H166" s="139"/>
      <c r="I166" s="144"/>
      <c r="N166" s="143" t="s">
        <v>530</v>
      </c>
      <c r="O166" s="139"/>
      <c r="P166" s="139"/>
      <c r="Q166" s="140"/>
      <c r="R166" s="139"/>
      <c r="S166" s="139"/>
      <c r="T166" s="144"/>
    </row>
    <row r="167" spans="1:20" ht="18" customHeight="1">
      <c r="A167" s="132"/>
      <c r="B167" s="636"/>
      <c r="C167" s="145" t="s">
        <v>763</v>
      </c>
      <c r="D167" s="653" t="s">
        <v>764</v>
      </c>
      <c r="E167" s="653"/>
      <c r="F167" s="146">
        <f>2*1.8</f>
        <v>3.6</v>
      </c>
      <c r="G167" s="139"/>
      <c r="H167" s="139"/>
      <c r="I167" s="144"/>
      <c r="N167" s="145" t="s">
        <v>763</v>
      </c>
      <c r="O167" s="653" t="s">
        <v>764</v>
      </c>
      <c r="P167" s="653"/>
      <c r="Q167" s="146">
        <f>2*1.8</f>
        <v>3.6</v>
      </c>
      <c r="R167" s="139"/>
      <c r="S167" s="139"/>
      <c r="T167" s="144"/>
    </row>
    <row r="168" spans="1:20" ht="18" customHeight="1">
      <c r="A168" s="132"/>
      <c r="B168" s="636"/>
      <c r="C168" s="145" t="s">
        <v>765</v>
      </c>
      <c r="D168" s="653" t="s">
        <v>766</v>
      </c>
      <c r="E168" s="653"/>
      <c r="F168" s="146">
        <f>16*1.8</f>
        <v>28.8</v>
      </c>
      <c r="G168" s="139"/>
      <c r="H168" s="139"/>
      <c r="I168" s="144"/>
      <c r="N168" s="145" t="s">
        <v>765</v>
      </c>
      <c r="O168" s="653" t="s">
        <v>767</v>
      </c>
      <c r="P168" s="653"/>
      <c r="Q168" s="146">
        <f>16*0.9</f>
        <v>14.4</v>
      </c>
      <c r="R168" s="139"/>
      <c r="S168" s="139"/>
      <c r="T168" s="144"/>
    </row>
    <row r="169" spans="1:20" ht="18" customHeight="1">
      <c r="A169" s="132"/>
      <c r="B169" s="636"/>
      <c r="C169" s="138"/>
      <c r="D169" s="139"/>
      <c r="E169" s="139"/>
      <c r="F169" s="135">
        <f>SUM(F167:F168)</f>
        <v>32.4</v>
      </c>
      <c r="G169" s="147" t="s">
        <v>493</v>
      </c>
      <c r="H169" s="135">
        <f>F169*0.785</f>
        <v>25.434000000000001</v>
      </c>
      <c r="I169" s="142" t="s">
        <v>459</v>
      </c>
      <c r="N169" s="138"/>
      <c r="O169" s="139"/>
      <c r="P169" s="139"/>
      <c r="Q169" s="135">
        <f>SUM(Q167:Q168)</f>
        <v>18</v>
      </c>
      <c r="R169" s="147" t="s">
        <v>493</v>
      </c>
      <c r="S169" s="135">
        <f>Q169*0.785</f>
        <v>14.13</v>
      </c>
      <c r="T169" s="142" t="s">
        <v>459</v>
      </c>
    </row>
    <row r="170" spans="1:20" ht="18" customHeight="1">
      <c r="A170" s="132"/>
      <c r="B170" s="636"/>
      <c r="C170" s="138"/>
      <c r="D170" s="139"/>
      <c r="E170" s="139"/>
      <c r="F170" s="140"/>
      <c r="G170" s="139"/>
      <c r="H170" s="148">
        <f>SUM(H165:H169)</f>
        <v>38.394000000000005</v>
      </c>
      <c r="I170" s="142" t="s">
        <v>459</v>
      </c>
      <c r="N170" s="138"/>
      <c r="O170" s="139"/>
      <c r="P170" s="139"/>
      <c r="Q170" s="140"/>
      <c r="R170" s="139"/>
      <c r="S170" s="148">
        <f>SUM(S165:S169)</f>
        <v>23.85</v>
      </c>
      <c r="T170" s="142" t="s">
        <v>459</v>
      </c>
    </row>
    <row r="171" spans="1:20" ht="18" customHeight="1">
      <c r="A171" s="132"/>
      <c r="B171" s="636"/>
      <c r="C171" s="134" t="s">
        <v>524</v>
      </c>
      <c r="D171" s="139"/>
      <c r="E171" s="139"/>
      <c r="F171" s="140"/>
      <c r="G171" s="139"/>
      <c r="H171" s="141"/>
      <c r="I171" s="135"/>
      <c r="N171" s="134" t="s">
        <v>524</v>
      </c>
      <c r="O171" s="139"/>
      <c r="P171" s="139"/>
      <c r="Q171" s="140"/>
      <c r="R171" s="139"/>
      <c r="S171" s="141"/>
      <c r="T171" s="135"/>
    </row>
    <row r="172" spans="1:20" s="132" customFormat="1" ht="27" customHeight="1">
      <c r="B172" s="636"/>
      <c r="C172" s="138" t="s">
        <v>531</v>
      </c>
      <c r="D172" s="140">
        <f>H169</f>
        <v>25.434000000000001</v>
      </c>
      <c r="E172" s="149" t="s">
        <v>459</v>
      </c>
      <c r="F172" s="140">
        <f>[159]LEAD!$N$10</f>
        <v>61000</v>
      </c>
      <c r="G172" s="150">
        <v>1000</v>
      </c>
      <c r="H172" s="149" t="s">
        <v>459</v>
      </c>
      <c r="I172" s="137">
        <f t="shared" ref="I172:I177" si="17">IF(G172="",D172*F172,(D172*F172/G172))</f>
        <v>1551.4739999999999</v>
      </c>
      <c r="N172" s="138" t="s">
        <v>531</v>
      </c>
      <c r="O172" s="140">
        <f>S169</f>
        <v>14.13</v>
      </c>
      <c r="P172" s="149" t="s">
        <v>459</v>
      </c>
      <c r="Q172" s="140">
        <f>[159]LEAD!$N$10</f>
        <v>61000</v>
      </c>
      <c r="R172" s="150">
        <v>1000</v>
      </c>
      <c r="S172" s="149" t="s">
        <v>459</v>
      </c>
      <c r="T172" s="137">
        <f t="shared" ref="T172:T177" si="18">IF(R172="",O172*Q172,(O172*Q172/R172))</f>
        <v>861.93</v>
      </c>
    </row>
    <row r="173" spans="1:20" s="132" customFormat="1" ht="27" customHeight="1">
      <c r="B173" s="636"/>
      <c r="C173" s="138" t="s">
        <v>532</v>
      </c>
      <c r="D173" s="151">
        <f>H165</f>
        <v>12.96</v>
      </c>
      <c r="E173" s="149" t="s">
        <v>459</v>
      </c>
      <c r="F173" s="140">
        <f>[159]LEAD!$N$11</f>
        <v>62000</v>
      </c>
      <c r="G173" s="150">
        <v>1000</v>
      </c>
      <c r="H173" s="149" t="s">
        <v>459</v>
      </c>
      <c r="I173" s="137">
        <f t="shared" si="17"/>
        <v>803.52</v>
      </c>
      <c r="N173" s="138" t="s">
        <v>532</v>
      </c>
      <c r="O173" s="151">
        <f>S165</f>
        <v>9.7200000000000006</v>
      </c>
      <c r="P173" s="149" t="s">
        <v>459</v>
      </c>
      <c r="Q173" s="140">
        <f>[159]LEAD!$N$11</f>
        <v>62000</v>
      </c>
      <c r="R173" s="150">
        <v>1000</v>
      </c>
      <c r="S173" s="149" t="s">
        <v>459</v>
      </c>
      <c r="T173" s="137">
        <f t="shared" si="18"/>
        <v>602.64</v>
      </c>
    </row>
    <row r="174" spans="1:20" s="132" customFormat="1" ht="18" customHeight="1">
      <c r="B174" s="636"/>
      <c r="C174" s="152" t="s">
        <v>533</v>
      </c>
      <c r="D174" s="135">
        <v>4</v>
      </c>
      <c r="E174" s="135" t="s">
        <v>203</v>
      </c>
      <c r="F174" s="140">
        <f>'[159]Civil-SOR'!$G$385</f>
        <v>37</v>
      </c>
      <c r="G174" s="135"/>
      <c r="H174" s="135" t="s">
        <v>346</v>
      </c>
      <c r="I174" s="153">
        <f t="shared" si="17"/>
        <v>148</v>
      </c>
      <c r="N174" s="152" t="s">
        <v>533</v>
      </c>
      <c r="O174" s="135">
        <v>4</v>
      </c>
      <c r="P174" s="135" t="s">
        <v>203</v>
      </c>
      <c r="Q174" s="140">
        <f>'[159]Civil-SOR'!$G$385</f>
        <v>37</v>
      </c>
      <c r="R174" s="135"/>
      <c r="S174" s="135" t="s">
        <v>346</v>
      </c>
      <c r="T174" s="153">
        <f t="shared" si="18"/>
        <v>148</v>
      </c>
    </row>
    <row r="175" spans="1:20" s="132" customFormat="1" ht="27" customHeight="1">
      <c r="B175" s="636"/>
      <c r="C175" s="138" t="s">
        <v>534</v>
      </c>
      <c r="D175" s="151">
        <f>H170</f>
        <v>38.394000000000005</v>
      </c>
      <c r="E175" s="149" t="s">
        <v>459</v>
      </c>
      <c r="F175" s="135">
        <f>'[159]Civil-SOR'!$G$202</f>
        <v>37</v>
      </c>
      <c r="G175" s="150">
        <v>1</v>
      </c>
      <c r="H175" s="149" t="s">
        <v>191</v>
      </c>
      <c r="I175" s="137">
        <f t="shared" si="17"/>
        <v>1420.5780000000002</v>
      </c>
      <c r="N175" s="138" t="s">
        <v>534</v>
      </c>
      <c r="O175" s="151">
        <f>S170</f>
        <v>23.85</v>
      </c>
      <c r="P175" s="149" t="s">
        <v>459</v>
      </c>
      <c r="Q175" s="135">
        <f>'[159]Civil-SOR'!$G$202</f>
        <v>37</v>
      </c>
      <c r="R175" s="150">
        <v>1</v>
      </c>
      <c r="S175" s="149" t="s">
        <v>191</v>
      </c>
      <c r="T175" s="137">
        <f t="shared" si="18"/>
        <v>882.45</v>
      </c>
    </row>
    <row r="176" spans="1:20" s="132" customFormat="1" ht="27" customHeight="1">
      <c r="B176" s="636"/>
      <c r="C176" s="138" t="s">
        <v>535</v>
      </c>
      <c r="D176" s="154">
        <f>H170</f>
        <v>38.394000000000005</v>
      </c>
      <c r="E176" s="149"/>
      <c r="F176" s="135">
        <f>'[159]Civil-SOR'!$G$203</f>
        <v>6</v>
      </c>
      <c r="G176" s="150"/>
      <c r="H176" s="155"/>
      <c r="I176" s="137">
        <f t="shared" si="17"/>
        <v>230.36400000000003</v>
      </c>
      <c r="N176" s="138" t="s">
        <v>535</v>
      </c>
      <c r="O176" s="154">
        <f>S170</f>
        <v>23.85</v>
      </c>
      <c r="P176" s="149"/>
      <c r="Q176" s="135">
        <f>'[159]Civil-SOR'!$G$203</f>
        <v>6</v>
      </c>
      <c r="R176" s="150"/>
      <c r="S176" s="155"/>
      <c r="T176" s="137">
        <f t="shared" si="18"/>
        <v>143.10000000000002</v>
      </c>
    </row>
    <row r="177" spans="1:20" s="132" customFormat="1" ht="18" customHeight="1">
      <c r="B177" s="636"/>
      <c r="C177" s="138" t="str">
        <f>[159]Input!$C$47</f>
        <v>Add for MA @ 40%</v>
      </c>
      <c r="D177" s="154">
        <f>[159]Input!$D$47</f>
        <v>0.4</v>
      </c>
      <c r="E177" s="156"/>
      <c r="F177" s="135">
        <f>I175*40%+I176</f>
        <v>798.59520000000009</v>
      </c>
      <c r="G177" s="157"/>
      <c r="H177" s="158"/>
      <c r="I177" s="137">
        <f t="shared" si="17"/>
        <v>319.43808000000007</v>
      </c>
      <c r="N177" s="138" t="str">
        <f>[159]Input!$C$47</f>
        <v>Add for MA @ 40%</v>
      </c>
      <c r="O177" s="154">
        <f>[159]Input!$D$47</f>
        <v>0.4</v>
      </c>
      <c r="P177" s="156"/>
      <c r="Q177" s="135">
        <f>T175*40%+T176</f>
        <v>496.08000000000004</v>
      </c>
      <c r="R177" s="157"/>
      <c r="S177" s="158"/>
      <c r="T177" s="137">
        <f t="shared" si="18"/>
        <v>198.43200000000002</v>
      </c>
    </row>
    <row r="178" spans="1:20" s="132" customFormat="1" ht="18" customHeight="1">
      <c r="B178" s="636"/>
      <c r="C178" s="133" t="s">
        <v>768</v>
      </c>
      <c r="D178" s="159"/>
      <c r="E178" s="156"/>
      <c r="F178" s="135"/>
      <c r="G178" s="150"/>
      <c r="H178" s="135"/>
      <c r="I178" s="160">
        <f>SUM(I172:I177)</f>
        <v>4473.3740799999996</v>
      </c>
      <c r="N178" s="133" t="s">
        <v>768</v>
      </c>
      <c r="O178" s="159"/>
      <c r="P178" s="156"/>
      <c r="Q178" s="135"/>
      <c r="R178" s="150"/>
      <c r="S178" s="135"/>
      <c r="T178" s="160">
        <f>SUM(T172:T177)</f>
        <v>2836.5519999999997</v>
      </c>
    </row>
    <row r="179" spans="1:20" s="132" customFormat="1" ht="18" customHeight="1">
      <c r="B179" s="636"/>
      <c r="C179" s="161"/>
      <c r="D179" s="159"/>
      <c r="E179" s="156"/>
      <c r="F179" s="135"/>
      <c r="G179" s="150"/>
      <c r="H179" s="135"/>
      <c r="I179" s="160">
        <f>I178/3.24</f>
        <v>1380.6710123456787</v>
      </c>
      <c r="N179" s="161"/>
      <c r="O179" s="159"/>
      <c r="P179" s="156"/>
      <c r="Q179" s="135"/>
      <c r="R179" s="150"/>
      <c r="S179" s="135"/>
      <c r="T179" s="160">
        <f>T178/1.62</f>
        <v>1750.9580246913577</v>
      </c>
    </row>
    <row r="180" spans="1:20" s="132" customFormat="1" ht="27.7" customHeight="1">
      <c r="B180" s="636"/>
      <c r="C180" s="138" t="str">
        <f>[159]Input!$C$48</f>
        <v>Overheads &amp; Contractors Profit @ 13.615%</v>
      </c>
      <c r="D180" s="162">
        <f>[159]Input!$D$48</f>
        <v>0.13614999999999999</v>
      </c>
      <c r="E180" s="156"/>
      <c r="F180" s="135">
        <f>I179</f>
        <v>1380.6710123456787</v>
      </c>
      <c r="G180" s="157"/>
      <c r="H180" s="158"/>
      <c r="I180" s="137">
        <f>IF(G180="",D180*F180,(D180*F180/G180))</f>
        <v>187.97835833086415</v>
      </c>
      <c r="N180" s="138" t="str">
        <f>[159]Input!$C$48</f>
        <v>Overheads &amp; Contractors Profit @ 13.615%</v>
      </c>
      <c r="O180" s="162">
        <f>[159]Input!$D$48</f>
        <v>0.13614999999999999</v>
      </c>
      <c r="P180" s="156"/>
      <c r="Q180" s="135">
        <f>T179</f>
        <v>1750.9580246913577</v>
      </c>
      <c r="R180" s="157"/>
      <c r="S180" s="158"/>
      <c r="T180" s="137">
        <f>IF(R180="",O180*Q180,(O180*Q180/R180))</f>
        <v>238.39293506172834</v>
      </c>
    </row>
    <row r="181" spans="1:20" s="132" customFormat="1" ht="18" customHeight="1">
      <c r="B181" s="636"/>
      <c r="C181" s="161"/>
      <c r="D181" s="159"/>
      <c r="E181" s="156"/>
      <c r="F181" s="135"/>
      <c r="G181" s="150"/>
      <c r="H181" s="135"/>
      <c r="I181" s="160">
        <f>SUM(I179:I180)</f>
        <v>1568.649370676543</v>
      </c>
      <c r="N181" s="161"/>
      <c r="O181" s="159"/>
      <c r="P181" s="156"/>
      <c r="Q181" s="135"/>
      <c r="R181" s="150"/>
      <c r="S181" s="135"/>
      <c r="T181" s="160">
        <f>SUM(T179:T180)</f>
        <v>1989.350959753086</v>
      </c>
    </row>
    <row r="182" spans="1:20" ht="18" customHeight="1">
      <c r="A182" s="132"/>
      <c r="B182" s="637"/>
      <c r="C182" s="163" t="s">
        <v>460</v>
      </c>
      <c r="D182" s="135"/>
      <c r="E182" s="156"/>
      <c r="F182" s="135"/>
      <c r="G182" s="656" t="s">
        <v>442</v>
      </c>
      <c r="H182" s="656"/>
      <c r="I182" s="164">
        <f>ROUND(I181,0)</f>
        <v>1569</v>
      </c>
      <c r="N182" s="163" t="s">
        <v>460</v>
      </c>
      <c r="O182" s="135"/>
      <c r="P182" s="156"/>
      <c r="Q182" s="135"/>
      <c r="R182" s="656" t="s">
        <v>442</v>
      </c>
      <c r="S182" s="656"/>
      <c r="T182" s="164">
        <f>ROUND(T181,0)</f>
        <v>1989</v>
      </c>
    </row>
    <row r="183" spans="1:20" ht="18" customHeight="1">
      <c r="A183" s="132"/>
      <c r="B183" s="174"/>
      <c r="C183" s="238"/>
      <c r="D183" s="239"/>
      <c r="E183" s="240"/>
      <c r="F183" s="239"/>
      <c r="G183" s="241"/>
      <c r="H183" s="241"/>
      <c r="I183" s="175"/>
      <c r="N183" s="238"/>
      <c r="O183" s="239"/>
      <c r="P183" s="240"/>
      <c r="Q183" s="239"/>
      <c r="R183" s="241"/>
      <c r="S183" s="241"/>
      <c r="T183" s="175"/>
    </row>
    <row r="184" spans="1:20" ht="33.799999999999997" customHeight="1">
      <c r="A184" s="132"/>
      <c r="B184" s="625">
        <v>54</v>
      </c>
      <c r="C184" s="657" t="s">
        <v>925</v>
      </c>
      <c r="D184" s="657"/>
      <c r="E184" s="657"/>
      <c r="F184" s="657"/>
      <c r="G184" s="657"/>
      <c r="H184" s="657"/>
      <c r="I184" s="657"/>
      <c r="N184" s="238"/>
      <c r="O184" s="239"/>
      <c r="P184" s="240"/>
      <c r="Q184" s="239"/>
      <c r="R184" s="241"/>
      <c r="S184" s="241"/>
      <c r="T184" s="175"/>
    </row>
    <row r="185" spans="1:20" ht="18" customHeight="1">
      <c r="A185" s="132"/>
      <c r="B185" s="625"/>
      <c r="C185" s="117" t="s">
        <v>779</v>
      </c>
      <c r="D185" s="117">
        <v>1</v>
      </c>
      <c r="E185" s="117" t="s">
        <v>4</v>
      </c>
      <c r="F185" s="118">
        <v>335</v>
      </c>
      <c r="G185" s="117">
        <v>1</v>
      </c>
      <c r="H185" s="117" t="s">
        <v>4</v>
      </c>
      <c r="I185" s="118">
        <f t="shared" ref="I185:I186" si="19">IF(G185="",D185*F185,(D185*F185/G185))</f>
        <v>335</v>
      </c>
      <c r="N185" s="238"/>
      <c r="O185" s="239"/>
      <c r="P185" s="240"/>
      <c r="Q185" s="239"/>
      <c r="R185" s="241"/>
      <c r="S185" s="241"/>
      <c r="T185" s="175"/>
    </row>
    <row r="186" spans="1:20" ht="18" customHeight="1">
      <c r="A186" s="132"/>
      <c r="B186" s="625"/>
      <c r="C186" s="117" t="str">
        <f>[159]Input!$C$48</f>
        <v>Overheads &amp; Contractors Profit @ 13.615%</v>
      </c>
      <c r="D186" s="117">
        <f>[159]Input!$D$48</f>
        <v>0.13614999999999999</v>
      </c>
      <c r="E186" s="117"/>
      <c r="F186" s="118">
        <f>I185</f>
        <v>335</v>
      </c>
      <c r="G186" s="117"/>
      <c r="H186" s="117"/>
      <c r="I186" s="118">
        <f t="shared" si="19"/>
        <v>45.610250000000001</v>
      </c>
      <c r="N186" s="238"/>
      <c r="O186" s="239"/>
      <c r="P186" s="240"/>
      <c r="Q186" s="239"/>
      <c r="R186" s="241"/>
      <c r="S186" s="241"/>
      <c r="T186" s="175"/>
    </row>
    <row r="187" spans="1:20" ht="18" customHeight="1">
      <c r="A187" s="132"/>
      <c r="B187" s="625"/>
      <c r="C187" s="117"/>
      <c r="D187" s="117"/>
      <c r="E187" s="117"/>
      <c r="F187" s="118"/>
      <c r="G187" s="117"/>
      <c r="H187" s="117"/>
      <c r="I187" s="118">
        <f>SUM(I185:I186)</f>
        <v>380.61025000000001</v>
      </c>
      <c r="N187" s="238"/>
      <c r="O187" s="239"/>
      <c r="P187" s="240"/>
      <c r="Q187" s="239"/>
      <c r="R187" s="241"/>
      <c r="S187" s="241"/>
      <c r="T187" s="175"/>
    </row>
    <row r="188" spans="1:20" ht="18" customHeight="1">
      <c r="A188" s="132"/>
      <c r="B188" s="625"/>
      <c r="C188" s="172" t="s">
        <v>780</v>
      </c>
      <c r="D188" s="172"/>
      <c r="E188" s="172"/>
      <c r="F188" s="173"/>
      <c r="G188" s="172"/>
      <c r="H188" s="172" t="s">
        <v>517</v>
      </c>
      <c r="I188" s="242">
        <f>ROUND(I187,0)</f>
        <v>381</v>
      </c>
      <c r="N188" s="238"/>
      <c r="O188" s="239"/>
      <c r="P188" s="240"/>
      <c r="Q188" s="239"/>
      <c r="R188" s="241"/>
      <c r="S188" s="241"/>
      <c r="T188" s="175"/>
    </row>
    <row r="189" spans="1:20" ht="14.3">
      <c r="B189" s="174"/>
      <c r="C189" s="243"/>
      <c r="D189" s="243"/>
      <c r="E189" s="244"/>
      <c r="F189" s="243"/>
      <c r="G189" s="241"/>
      <c r="H189" s="241"/>
      <c r="I189" s="245"/>
    </row>
    <row r="190" spans="1:20" ht="61.5" customHeight="1">
      <c r="B190" s="625">
        <v>55</v>
      </c>
      <c r="C190" s="657" t="s">
        <v>754</v>
      </c>
      <c r="D190" s="657"/>
      <c r="E190" s="657"/>
      <c r="F190" s="657"/>
      <c r="G190" s="657"/>
      <c r="H190" s="657"/>
      <c r="I190" s="657"/>
    </row>
    <row r="191" spans="1:20">
      <c r="B191" s="625"/>
      <c r="C191" s="117" t="s">
        <v>755</v>
      </c>
      <c r="D191" s="117">
        <v>1</v>
      </c>
      <c r="E191" s="117" t="s">
        <v>437</v>
      </c>
      <c r="F191" s="118">
        <f>'[159]WS-SOR'!$G$81</f>
        <v>117</v>
      </c>
      <c r="G191" s="117">
        <v>1</v>
      </c>
      <c r="H191" s="117" t="s">
        <v>346</v>
      </c>
      <c r="I191" s="118">
        <f t="shared" ref="I191:I192" si="20">IF(G191="",D191*F191,(D191*F191/G191))</f>
        <v>117</v>
      </c>
    </row>
    <row r="192" spans="1:20">
      <c r="B192" s="625"/>
      <c r="C192" s="117" t="str">
        <f>[159]Input!$C$48</f>
        <v>Overheads &amp; Contractors Profit @ 13.615%</v>
      </c>
      <c r="D192" s="117">
        <f>[159]Input!$D$48</f>
        <v>0.13614999999999999</v>
      </c>
      <c r="E192" s="117"/>
      <c r="F192" s="118">
        <f>I191</f>
        <v>117</v>
      </c>
      <c r="G192" s="117"/>
      <c r="H192" s="117"/>
      <c r="I192" s="118">
        <f t="shared" si="20"/>
        <v>15.929549999999999</v>
      </c>
    </row>
    <row r="193" spans="2:9">
      <c r="B193" s="625"/>
      <c r="C193" s="117"/>
      <c r="D193" s="117"/>
      <c r="E193" s="117"/>
      <c r="F193" s="118"/>
      <c r="G193" s="117"/>
      <c r="H193" s="117"/>
      <c r="I193" s="118">
        <f>SUM(I191:I192)</f>
        <v>132.92955000000001</v>
      </c>
    </row>
    <row r="194" spans="2:9" ht="14.3">
      <c r="B194" s="625"/>
      <c r="C194" s="172" t="s">
        <v>344</v>
      </c>
      <c r="D194" s="172"/>
      <c r="E194" s="172"/>
      <c r="F194" s="173"/>
      <c r="G194" s="172"/>
      <c r="H194" s="172" t="s">
        <v>517</v>
      </c>
      <c r="I194" s="242">
        <f>ROUND(I193,0)</f>
        <v>133</v>
      </c>
    </row>
    <row r="196" spans="2:9" ht="122.95" customHeight="1">
      <c r="B196" s="635">
        <v>56</v>
      </c>
      <c r="C196" s="664" t="s">
        <v>926</v>
      </c>
      <c r="D196" s="665"/>
      <c r="E196" s="665"/>
      <c r="F196" s="665"/>
      <c r="G196" s="665"/>
      <c r="H196" s="665"/>
      <c r="I196" s="665"/>
    </row>
    <row r="197" spans="2:9" ht="27.2">
      <c r="B197" s="636"/>
      <c r="C197" s="246" t="s">
        <v>772</v>
      </c>
      <c r="D197" s="117">
        <v>1</v>
      </c>
      <c r="E197" s="117" t="s">
        <v>493</v>
      </c>
      <c r="F197" s="118">
        <v>527</v>
      </c>
      <c r="G197" s="117">
        <v>1</v>
      </c>
      <c r="H197" s="117" t="s">
        <v>493</v>
      </c>
      <c r="I197" s="118">
        <f t="shared" ref="I197:I198" si="21">IF(G197="",D197*F197,(D197*F197/G197))</f>
        <v>527</v>
      </c>
    </row>
    <row r="198" spans="2:9">
      <c r="B198" s="636"/>
      <c r="C198" s="117" t="str">
        <f>[159]Input!$C$48</f>
        <v>Overheads &amp; Contractors Profit @ 13.615%</v>
      </c>
      <c r="D198" s="117">
        <f>[159]Input!$D$48</f>
        <v>0.13614999999999999</v>
      </c>
      <c r="E198" s="117"/>
      <c r="F198" s="118">
        <f>I197</f>
        <v>527</v>
      </c>
      <c r="G198" s="117"/>
      <c r="H198" s="117"/>
      <c r="I198" s="118">
        <f t="shared" si="21"/>
        <v>71.751049999999992</v>
      </c>
    </row>
    <row r="199" spans="2:9">
      <c r="B199" s="636"/>
      <c r="C199" s="117"/>
      <c r="D199" s="117"/>
      <c r="E199" s="117"/>
      <c r="F199" s="118"/>
      <c r="G199" s="117"/>
      <c r="H199" s="117"/>
      <c r="I199" s="118">
        <f>SUM(I197:I198)</f>
        <v>598.75104999999996</v>
      </c>
    </row>
    <row r="200" spans="2:9" ht="14.3">
      <c r="B200" s="636"/>
      <c r="C200" s="119" t="s">
        <v>486</v>
      </c>
      <c r="D200" s="119"/>
      <c r="E200" s="119"/>
      <c r="F200" s="120"/>
      <c r="G200" s="119"/>
      <c r="H200" s="119" t="s">
        <v>517</v>
      </c>
      <c r="I200" s="247">
        <f>ROUND(I199,0)</f>
        <v>599</v>
      </c>
    </row>
    <row r="201" spans="2:9" ht="14.3">
      <c r="B201" s="248"/>
      <c r="C201" s="249"/>
      <c r="D201" s="249"/>
      <c r="E201" s="249"/>
      <c r="F201" s="250"/>
      <c r="G201" s="249"/>
      <c r="H201" s="249"/>
      <c r="I201" s="251"/>
    </row>
    <row r="202" spans="2:9" ht="32.299999999999997" customHeight="1">
      <c r="B202" s="637">
        <v>31</v>
      </c>
      <c r="C202" s="666" t="s">
        <v>927</v>
      </c>
      <c r="D202" s="667"/>
      <c r="E202" s="667"/>
      <c r="F202" s="667"/>
      <c r="G202" s="667"/>
      <c r="H202" s="667"/>
      <c r="I202" s="668"/>
    </row>
    <row r="203" spans="2:9" ht="17.350000000000001" customHeight="1">
      <c r="B203" s="625"/>
      <c r="C203" s="178" t="s">
        <v>756</v>
      </c>
      <c r="D203" s="106"/>
      <c r="E203" s="106"/>
      <c r="F203" s="106"/>
      <c r="G203" s="106"/>
      <c r="H203" s="103"/>
      <c r="I203" s="100"/>
    </row>
    <row r="204" spans="2:9" ht="17.350000000000001" customHeight="1">
      <c r="B204" s="625"/>
      <c r="C204" s="188" t="s">
        <v>757</v>
      </c>
      <c r="D204" s="100">
        <v>1</v>
      </c>
      <c r="E204" s="101" t="s">
        <v>4</v>
      </c>
      <c r="F204" s="100">
        <v>1375</v>
      </c>
      <c r="G204" s="102">
        <v>1</v>
      </c>
      <c r="H204" s="103" t="s">
        <v>346</v>
      </c>
      <c r="I204" s="104">
        <f t="shared" ref="I204:I205" si="22">IF(G204="",D204*F204,(D204*F204/G204))</f>
        <v>1375</v>
      </c>
    </row>
    <row r="205" spans="2:9" ht="17.350000000000001" customHeight="1">
      <c r="B205" s="625"/>
      <c r="C205" s="179" t="str">
        <f>[159]Input!$C$47</f>
        <v>Add for MA @ 40%</v>
      </c>
      <c r="D205" s="100">
        <f>[159]Input!$D$47</f>
        <v>0.4</v>
      </c>
      <c r="E205" s="108"/>
      <c r="F205" s="100">
        <f>I204</f>
        <v>1375</v>
      </c>
      <c r="G205" s="109"/>
      <c r="H205" s="106"/>
      <c r="I205" s="104">
        <f t="shared" si="22"/>
        <v>550</v>
      </c>
    </row>
    <row r="206" spans="2:9" ht="17.350000000000001" customHeight="1">
      <c r="B206" s="625"/>
      <c r="C206" s="178" t="s">
        <v>445</v>
      </c>
      <c r="D206" s="110"/>
      <c r="E206" s="108"/>
      <c r="F206" s="110"/>
      <c r="G206" s="109"/>
      <c r="H206" s="106"/>
      <c r="I206" s="104">
        <f>SUM(I204:I205)</f>
        <v>1925</v>
      </c>
    </row>
    <row r="207" spans="2:9" ht="27" customHeight="1">
      <c r="B207" s="625"/>
      <c r="C207" s="180" t="str">
        <f>[159]Input!$C$48</f>
        <v>Overheads &amp; Contractors Profit @ 13.615%</v>
      </c>
      <c r="D207" s="105">
        <f>[159]Input!$D$48</f>
        <v>0.13614999999999999</v>
      </c>
      <c r="E207" s="101"/>
      <c r="F207" s="100">
        <f>I206</f>
        <v>1925</v>
      </c>
      <c r="G207" s="102"/>
      <c r="H207" s="103"/>
      <c r="I207" s="104">
        <f>IF(G207="",D207*F207,(D207*F207/G207))</f>
        <v>262.08875</v>
      </c>
    </row>
    <row r="208" spans="2:9" ht="17.350000000000001" customHeight="1">
      <c r="B208" s="625"/>
      <c r="C208" s="178" t="s">
        <v>460</v>
      </c>
      <c r="D208" s="110"/>
      <c r="E208" s="108"/>
      <c r="F208" s="110"/>
      <c r="G208" s="109"/>
      <c r="H208" s="104" t="s">
        <v>446</v>
      </c>
      <c r="I208" s="104">
        <f>SUM(I206:I207)</f>
        <v>2187.0887499999999</v>
      </c>
    </row>
    <row r="209" spans="2:9" ht="17.350000000000001" customHeight="1">
      <c r="B209" s="625"/>
      <c r="C209" s="106"/>
      <c r="D209" s="110"/>
      <c r="E209" s="108"/>
      <c r="F209" s="110"/>
      <c r="G209" s="109"/>
      <c r="H209" s="106" t="s">
        <v>447</v>
      </c>
      <c r="I209" s="107">
        <f>ROUND(I208,0)</f>
        <v>2187</v>
      </c>
    </row>
    <row r="211" spans="2:9" ht="199.2" customHeight="1">
      <c r="B211" s="658">
        <v>35</v>
      </c>
      <c r="C211" s="661" t="s">
        <v>933</v>
      </c>
      <c r="D211" s="662"/>
      <c r="E211" s="662"/>
      <c r="F211" s="662"/>
      <c r="G211" s="662"/>
      <c r="H211" s="662"/>
      <c r="I211" s="663"/>
    </row>
    <row r="212" spans="2:9">
      <c r="B212" s="659"/>
      <c r="C212" s="252" t="s">
        <v>422</v>
      </c>
      <c r="D212" s="253"/>
      <c r="E212" s="253"/>
      <c r="F212" s="253"/>
      <c r="G212" s="254"/>
      <c r="H212" s="254"/>
      <c r="I212" s="253"/>
    </row>
    <row r="213" spans="2:9" ht="27.2">
      <c r="B213" s="659"/>
      <c r="C213" s="252" t="s">
        <v>423</v>
      </c>
      <c r="D213" s="255" t="s">
        <v>424</v>
      </c>
      <c r="E213" s="256" t="s">
        <v>425</v>
      </c>
      <c r="F213" s="256"/>
      <c r="G213" s="254"/>
      <c r="H213" s="255">
        <f>0.8*2.1</f>
        <v>1.6800000000000002</v>
      </c>
      <c r="I213" s="257" t="s">
        <v>1</v>
      </c>
    </row>
    <row r="214" spans="2:9" ht="14.3">
      <c r="B214" s="659"/>
      <c r="C214" s="258" t="s">
        <v>426</v>
      </c>
      <c r="D214" s="259" t="s">
        <v>427</v>
      </c>
      <c r="E214" s="260"/>
      <c r="F214" s="260"/>
      <c r="G214" s="254"/>
      <c r="H214" s="254"/>
      <c r="I214" s="261"/>
    </row>
    <row r="215" spans="2:9" ht="13.95" customHeight="1">
      <c r="B215" s="659"/>
      <c r="C215" s="258"/>
      <c r="D215" s="262" t="s">
        <v>428</v>
      </c>
      <c r="E215" s="262"/>
      <c r="F215" s="262"/>
      <c r="G215" s="263">
        <f xml:space="preserve"> ROUND(4.2*0.1*0.065,5)</f>
        <v>2.7300000000000001E-2</v>
      </c>
      <c r="H215" s="263"/>
      <c r="I215" s="260" t="s">
        <v>429</v>
      </c>
    </row>
    <row r="216" spans="2:9" ht="14.3">
      <c r="B216" s="659"/>
      <c r="C216" s="258" t="s">
        <v>430</v>
      </c>
      <c r="D216" s="259" t="s">
        <v>431</v>
      </c>
      <c r="E216" s="260"/>
      <c r="F216" s="260"/>
      <c r="G216" s="264"/>
      <c r="H216" s="264"/>
      <c r="I216" s="260"/>
    </row>
    <row r="217" spans="2:9" ht="13.95" customHeight="1">
      <c r="B217" s="659"/>
      <c r="C217" s="258"/>
      <c r="D217" s="265" t="s">
        <v>432</v>
      </c>
      <c r="E217" s="262"/>
      <c r="F217" s="262"/>
      <c r="G217" s="263">
        <f xml:space="preserve"> ROUND(0.8*0.1*0.065,5)</f>
        <v>5.1999999999999998E-3</v>
      </c>
      <c r="H217" s="263"/>
      <c r="I217" s="260" t="s">
        <v>429</v>
      </c>
    </row>
    <row r="218" spans="2:9">
      <c r="B218" s="659"/>
      <c r="C218" s="258"/>
      <c r="D218" s="262"/>
      <c r="E218" s="262"/>
      <c r="F218" s="262"/>
      <c r="G218" s="266">
        <f>SUM(G215:G217)</f>
        <v>3.2500000000000001E-2</v>
      </c>
      <c r="H218" s="253"/>
      <c r="I218" s="260" t="s">
        <v>429</v>
      </c>
    </row>
    <row r="219" spans="2:9" ht="17.7" customHeight="1">
      <c r="B219" s="659"/>
      <c r="C219" s="258" t="s">
        <v>433</v>
      </c>
      <c r="D219" s="265" t="s">
        <v>781</v>
      </c>
      <c r="E219" s="262"/>
      <c r="F219" s="262"/>
      <c r="G219" s="264">
        <f>ROUND(0.8*2.1,3)</f>
        <v>1.68</v>
      </c>
      <c r="H219" s="264"/>
      <c r="I219" s="257" t="s">
        <v>1</v>
      </c>
    </row>
    <row r="220" spans="2:9">
      <c r="B220" s="659"/>
      <c r="C220" s="252" t="s">
        <v>434</v>
      </c>
      <c r="D220" s="267"/>
      <c r="E220" s="254"/>
      <c r="F220" s="267"/>
      <c r="G220" s="254"/>
      <c r="H220" s="254"/>
      <c r="I220" s="261"/>
    </row>
    <row r="221" spans="2:9" ht="42.8">
      <c r="B221" s="659"/>
      <c r="C221" s="268" t="s">
        <v>564</v>
      </c>
      <c r="D221" s="267">
        <f>2.1+2.1</f>
        <v>4.2</v>
      </c>
      <c r="E221" s="254" t="s">
        <v>435</v>
      </c>
      <c r="F221" s="267">
        <v>749</v>
      </c>
      <c r="G221" s="254">
        <v>1</v>
      </c>
      <c r="H221" s="254" t="s">
        <v>429</v>
      </c>
      <c r="I221" s="269">
        <f t="shared" ref="I221:I230" si="23">IF(G221="",D221*F221,(D221*F221/G221))</f>
        <v>3145.8</v>
      </c>
    </row>
    <row r="222" spans="2:9" ht="30.1" customHeight="1">
      <c r="B222" s="659"/>
      <c r="C222" s="268" t="s">
        <v>565</v>
      </c>
      <c r="D222" s="267">
        <v>0.8</v>
      </c>
      <c r="E222" s="254" t="s">
        <v>435</v>
      </c>
      <c r="F222" s="267">
        <v>749</v>
      </c>
      <c r="G222" s="254">
        <v>1</v>
      </c>
      <c r="H222" s="254" t="s">
        <v>429</v>
      </c>
      <c r="I222" s="269">
        <f t="shared" si="23"/>
        <v>599.20000000000005</v>
      </c>
    </row>
    <row r="223" spans="2:9" ht="25.85">
      <c r="B223" s="659"/>
      <c r="C223" s="258" t="s">
        <v>436</v>
      </c>
      <c r="D223" s="267">
        <f>G219</f>
        <v>1.68</v>
      </c>
      <c r="E223" s="254" t="s">
        <v>1</v>
      </c>
      <c r="F223" s="267">
        <v>2063</v>
      </c>
      <c r="G223" s="254">
        <v>1</v>
      </c>
      <c r="H223" s="254" t="s">
        <v>1</v>
      </c>
      <c r="I223" s="269">
        <f t="shared" si="23"/>
        <v>3465.8399999999997</v>
      </c>
    </row>
    <row r="224" spans="2:9" ht="38.75">
      <c r="B224" s="659"/>
      <c r="C224" s="258" t="s">
        <v>782</v>
      </c>
      <c r="D224" s="267">
        <v>1</v>
      </c>
      <c r="E224" s="254" t="s">
        <v>437</v>
      </c>
      <c r="F224" s="267">
        <v>166</v>
      </c>
      <c r="G224" s="254"/>
      <c r="H224" s="254" t="s">
        <v>346</v>
      </c>
      <c r="I224" s="269">
        <f t="shared" si="23"/>
        <v>166</v>
      </c>
    </row>
    <row r="225" spans="2:9" ht="38.75">
      <c r="B225" s="659"/>
      <c r="C225" s="258" t="s">
        <v>438</v>
      </c>
      <c r="D225" s="267">
        <v>3</v>
      </c>
      <c r="E225" s="254" t="s">
        <v>203</v>
      </c>
      <c r="F225" s="267">
        <v>45</v>
      </c>
      <c r="G225" s="254"/>
      <c r="H225" s="254" t="s">
        <v>346</v>
      </c>
      <c r="I225" s="269">
        <f t="shared" si="23"/>
        <v>135</v>
      </c>
    </row>
    <row r="226" spans="2:9" ht="28.55">
      <c r="B226" s="659"/>
      <c r="C226" s="268" t="s">
        <v>783</v>
      </c>
      <c r="D226" s="267">
        <v>2</v>
      </c>
      <c r="E226" s="254" t="s">
        <v>437</v>
      </c>
      <c r="F226" s="267">
        <v>312</v>
      </c>
      <c r="G226" s="254"/>
      <c r="H226" s="254" t="s">
        <v>346</v>
      </c>
      <c r="I226" s="269">
        <f t="shared" si="23"/>
        <v>624</v>
      </c>
    </row>
    <row r="227" spans="2:9" ht="38.75">
      <c r="B227" s="659"/>
      <c r="C227" s="258" t="s">
        <v>784</v>
      </c>
      <c r="D227" s="267">
        <v>2</v>
      </c>
      <c r="E227" s="254" t="s">
        <v>203</v>
      </c>
      <c r="F227" s="267">
        <v>157</v>
      </c>
      <c r="G227" s="254"/>
      <c r="H227" s="254" t="s">
        <v>346</v>
      </c>
      <c r="I227" s="269">
        <f t="shared" si="23"/>
        <v>314</v>
      </c>
    </row>
    <row r="228" spans="2:9">
      <c r="B228" s="659"/>
      <c r="C228" s="258" t="str">
        <f>[160]Input!$C$49</f>
        <v>Add for MA @ 40%</v>
      </c>
      <c r="D228" s="267">
        <v>0.4</v>
      </c>
      <c r="E228" s="254"/>
      <c r="F228" s="267">
        <v>488.41</v>
      </c>
      <c r="G228" s="254"/>
      <c r="H228" s="254"/>
      <c r="I228" s="269">
        <f t="shared" si="23"/>
        <v>195.36400000000003</v>
      </c>
    </row>
    <row r="229" spans="2:9" ht="51.65">
      <c r="B229" s="659"/>
      <c r="C229" s="270" t="s">
        <v>439</v>
      </c>
      <c r="D229" s="271">
        <f>G219</f>
        <v>1.68</v>
      </c>
      <c r="E229" s="254" t="s">
        <v>1</v>
      </c>
      <c r="F229" s="267">
        <v>550</v>
      </c>
      <c r="G229" s="254">
        <v>1</v>
      </c>
      <c r="H229" s="254" t="s">
        <v>1</v>
      </c>
      <c r="I229" s="269">
        <f t="shared" si="23"/>
        <v>924</v>
      </c>
    </row>
    <row r="230" spans="2:9">
      <c r="B230" s="659"/>
      <c r="C230" s="258" t="str">
        <f>[160]Input!$C$49</f>
        <v>Add for MA @ 40%</v>
      </c>
      <c r="D230" s="267">
        <v>0.4</v>
      </c>
      <c r="E230" s="254"/>
      <c r="F230" s="267">
        <v>971.04</v>
      </c>
      <c r="G230" s="254"/>
      <c r="H230" s="254"/>
      <c r="I230" s="269">
        <f t="shared" si="23"/>
        <v>388.416</v>
      </c>
    </row>
    <row r="231" spans="2:9">
      <c r="B231" s="659"/>
      <c r="C231" s="258" t="s">
        <v>440</v>
      </c>
      <c r="D231" s="267"/>
      <c r="E231" s="254"/>
      <c r="F231" s="267"/>
      <c r="G231" s="254"/>
      <c r="H231" s="254"/>
      <c r="I231" s="261"/>
    </row>
    <row r="232" spans="2:9">
      <c r="B232" s="659"/>
      <c r="C232" s="252" t="s">
        <v>527</v>
      </c>
      <c r="D232" s="267"/>
      <c r="E232" s="254"/>
      <c r="F232" s="267"/>
      <c r="G232" s="254"/>
      <c r="H232" s="254"/>
      <c r="I232" s="272">
        <f>SUM(I221:I231)</f>
        <v>9957.619999999999</v>
      </c>
    </row>
    <row r="233" spans="2:9" ht="25.85">
      <c r="B233" s="659"/>
      <c r="C233" s="258" t="str">
        <f>[160]Input!$C$50</f>
        <v>Overheads &amp; Contractors Profit @ 13.615%</v>
      </c>
      <c r="D233" s="273">
        <v>0.13614999999999999</v>
      </c>
      <c r="E233" s="254"/>
      <c r="F233" s="267">
        <f>I232</f>
        <v>9957.619999999999</v>
      </c>
      <c r="G233" s="254"/>
      <c r="H233" s="254"/>
      <c r="I233" s="269">
        <f>IF(G233="",D233*F233,(D233*F233/G233))</f>
        <v>1355.7299629999998</v>
      </c>
    </row>
    <row r="234" spans="2:9">
      <c r="B234" s="659"/>
      <c r="C234" s="258"/>
      <c r="D234" s="267"/>
      <c r="E234" s="254"/>
      <c r="F234" s="267"/>
      <c r="G234" s="254"/>
      <c r="H234" s="254"/>
      <c r="I234" s="261">
        <f>SUM(I232:I233)</f>
        <v>11313.349962999999</v>
      </c>
    </row>
    <row r="235" spans="2:9">
      <c r="B235" s="659"/>
      <c r="C235" s="252" t="s">
        <v>441</v>
      </c>
      <c r="D235" s="267"/>
      <c r="E235" s="254"/>
      <c r="F235" s="267"/>
      <c r="G235" s="254"/>
      <c r="H235" s="254"/>
      <c r="I235" s="261">
        <f>I234/H213</f>
        <v>6734.1368827380938</v>
      </c>
    </row>
    <row r="236" spans="2:9">
      <c r="B236" s="660"/>
      <c r="C236" s="258"/>
      <c r="D236" s="267"/>
      <c r="E236" s="254"/>
      <c r="F236" s="267"/>
      <c r="G236" s="274" t="s">
        <v>442</v>
      </c>
      <c r="H236" s="274"/>
      <c r="I236" s="275">
        <f>ROUND(I235,0)</f>
        <v>6734</v>
      </c>
    </row>
  </sheetData>
  <mergeCells count="43">
    <mergeCell ref="B211:B236"/>
    <mergeCell ref="C211:I211"/>
    <mergeCell ref="B190:B194"/>
    <mergeCell ref="C190:I190"/>
    <mergeCell ref="B196:B200"/>
    <mergeCell ref="C196:I196"/>
    <mergeCell ref="B202:B209"/>
    <mergeCell ref="C202:I202"/>
    <mergeCell ref="O168:P168"/>
    <mergeCell ref="G182:H182"/>
    <mergeCell ref="R182:S182"/>
    <mergeCell ref="B184:B188"/>
    <mergeCell ref="C184:I184"/>
    <mergeCell ref="B152:B159"/>
    <mergeCell ref="C152:I152"/>
    <mergeCell ref="B161:B182"/>
    <mergeCell ref="C161:I161"/>
    <mergeCell ref="D164:F164"/>
    <mergeCell ref="D168:E168"/>
    <mergeCell ref="O164:Q164"/>
    <mergeCell ref="D165:F165"/>
    <mergeCell ref="O165:Q165"/>
    <mergeCell ref="D167:E167"/>
    <mergeCell ref="O167:P167"/>
    <mergeCell ref="B58:B82"/>
    <mergeCell ref="C58:I58"/>
    <mergeCell ref="B85:B113"/>
    <mergeCell ref="C85:I85"/>
    <mergeCell ref="B115:B148"/>
    <mergeCell ref="C115:I115"/>
    <mergeCell ref="B38:B49"/>
    <mergeCell ref="C38:I38"/>
    <mergeCell ref="C42:E42"/>
    <mergeCell ref="B51:B55"/>
    <mergeCell ref="C51:I51"/>
    <mergeCell ref="G55:H55"/>
    <mergeCell ref="B29:B36"/>
    <mergeCell ref="C29:I29"/>
    <mergeCell ref="B2:I2"/>
    <mergeCell ref="B3:B18"/>
    <mergeCell ref="C3:I3"/>
    <mergeCell ref="B20:B27"/>
    <mergeCell ref="C20:I20"/>
  </mergeCells>
  <pageMargins left="0.59055118110236227" right="0.19685039370078741" top="0.74803149606299213" bottom="0.94488188976377963" header="0.31496062992125984" footer="0.31496062992125984"/>
  <pageSetup paperSize="9" orientation="portrait" r:id="rId1"/>
  <rowBreaks count="4" manualBreakCount="4">
    <brk id="83" min="1" max="8" man="1"/>
    <brk id="150" min="1" max="8" man="1"/>
    <brk id="182" min="1" max="8" man="1"/>
    <brk id="209" min="1"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2"/>
  <sheetViews>
    <sheetView view="pageBreakPreview" topLeftCell="A204" zoomScale="130" zoomScaleSheetLayoutView="130" workbookViewId="0">
      <selection activeCell="B208" sqref="B208:J208"/>
    </sheetView>
  </sheetViews>
  <sheetFormatPr defaultColWidth="8.42578125" defaultRowHeight="14.3"/>
  <cols>
    <col min="1" max="1" width="6.42578125" style="401" customWidth="1"/>
    <col min="2" max="2" width="9.140625" style="276" customWidth="1"/>
    <col min="3" max="3" width="7.140625" style="276" customWidth="1"/>
    <col min="4" max="4" width="31.140625" style="276" customWidth="1"/>
    <col min="5" max="5" width="11" style="276" bestFit="1" customWidth="1"/>
    <col min="6" max="6" width="5.140625" style="276" customWidth="1"/>
    <col min="7" max="7" width="6" style="276" customWidth="1"/>
    <col min="8" max="8" width="5.7109375" style="276" customWidth="1"/>
    <col min="9" max="9" width="11.7109375" style="276" bestFit="1" customWidth="1"/>
    <col min="10" max="10" width="13.140625" style="276" bestFit="1" customWidth="1"/>
    <col min="11" max="16" width="8.42578125" style="276"/>
    <col min="17" max="17" width="9" style="276" bestFit="1" customWidth="1"/>
    <col min="18" max="256" width="8.42578125" style="276"/>
    <col min="257" max="257" width="6.42578125" style="276" customWidth="1"/>
    <col min="258" max="258" width="9.140625" style="276" customWidth="1"/>
    <col min="259" max="259" width="7.140625" style="276" customWidth="1"/>
    <col min="260" max="260" width="31.140625" style="276" customWidth="1"/>
    <col min="261" max="261" width="9.42578125" style="276" customWidth="1"/>
    <col min="262" max="262" width="5.140625" style="276" customWidth="1"/>
    <col min="263" max="263" width="6" style="276" customWidth="1"/>
    <col min="264" max="264" width="5.7109375" style="276" customWidth="1"/>
    <col min="265" max="265" width="10.140625" style="276" bestFit="1" customWidth="1"/>
    <col min="266" max="266" width="11.140625" style="276" customWidth="1"/>
    <col min="267" max="272" width="8.42578125" style="276"/>
    <col min="273" max="273" width="9" style="276" bestFit="1" customWidth="1"/>
    <col min="274" max="512" width="8.42578125" style="276"/>
    <col min="513" max="513" width="6.42578125" style="276" customWidth="1"/>
    <col min="514" max="514" width="9.140625" style="276" customWidth="1"/>
    <col min="515" max="515" width="7.140625" style="276" customWidth="1"/>
    <col min="516" max="516" width="31.140625" style="276" customWidth="1"/>
    <col min="517" max="517" width="9.42578125" style="276" customWidth="1"/>
    <col min="518" max="518" width="5.140625" style="276" customWidth="1"/>
    <col min="519" max="519" width="6" style="276" customWidth="1"/>
    <col min="520" max="520" width="5.7109375" style="276" customWidth="1"/>
    <col min="521" max="521" width="10.140625" style="276" bestFit="1" customWidth="1"/>
    <col min="522" max="522" width="11.140625" style="276" customWidth="1"/>
    <col min="523" max="528" width="8.42578125" style="276"/>
    <col min="529" max="529" width="9" style="276" bestFit="1" customWidth="1"/>
    <col min="530" max="768" width="8.42578125" style="276"/>
    <col min="769" max="769" width="6.42578125" style="276" customWidth="1"/>
    <col min="770" max="770" width="9.140625" style="276" customWidth="1"/>
    <col min="771" max="771" width="7.140625" style="276" customWidth="1"/>
    <col min="772" max="772" width="31.140625" style="276" customWidth="1"/>
    <col min="773" max="773" width="9.42578125" style="276" customWidth="1"/>
    <col min="774" max="774" width="5.140625" style="276" customWidth="1"/>
    <col min="775" max="775" width="6" style="276" customWidth="1"/>
    <col min="776" max="776" width="5.7109375" style="276" customWidth="1"/>
    <col min="777" max="777" width="10.140625" style="276" bestFit="1" customWidth="1"/>
    <col min="778" max="778" width="11.140625" style="276" customWidth="1"/>
    <col min="779" max="784" width="8.42578125" style="276"/>
    <col min="785" max="785" width="9" style="276" bestFit="1" customWidth="1"/>
    <col min="786" max="1024" width="8.42578125" style="276"/>
    <col min="1025" max="1025" width="6.42578125" style="276" customWidth="1"/>
    <col min="1026" max="1026" width="9.140625" style="276" customWidth="1"/>
    <col min="1027" max="1027" width="7.140625" style="276" customWidth="1"/>
    <col min="1028" max="1028" width="31.140625" style="276" customWidth="1"/>
    <col min="1029" max="1029" width="9.42578125" style="276" customWidth="1"/>
    <col min="1030" max="1030" width="5.140625" style="276" customWidth="1"/>
    <col min="1031" max="1031" width="6" style="276" customWidth="1"/>
    <col min="1032" max="1032" width="5.7109375" style="276" customWidth="1"/>
    <col min="1033" max="1033" width="10.140625" style="276" bestFit="1" customWidth="1"/>
    <col min="1034" max="1034" width="11.140625" style="276" customWidth="1"/>
    <col min="1035" max="1040" width="8.42578125" style="276"/>
    <col min="1041" max="1041" width="9" style="276" bestFit="1" customWidth="1"/>
    <col min="1042" max="1280" width="8.42578125" style="276"/>
    <col min="1281" max="1281" width="6.42578125" style="276" customWidth="1"/>
    <col min="1282" max="1282" width="9.140625" style="276" customWidth="1"/>
    <col min="1283" max="1283" width="7.140625" style="276" customWidth="1"/>
    <col min="1284" max="1284" width="31.140625" style="276" customWidth="1"/>
    <col min="1285" max="1285" width="9.42578125" style="276" customWidth="1"/>
    <col min="1286" max="1286" width="5.140625" style="276" customWidth="1"/>
    <col min="1287" max="1287" width="6" style="276" customWidth="1"/>
    <col min="1288" max="1288" width="5.7109375" style="276" customWidth="1"/>
    <col min="1289" max="1289" width="10.140625" style="276" bestFit="1" customWidth="1"/>
    <col min="1290" max="1290" width="11.140625" style="276" customWidth="1"/>
    <col min="1291" max="1296" width="8.42578125" style="276"/>
    <col min="1297" max="1297" width="9" style="276" bestFit="1" customWidth="1"/>
    <col min="1298" max="1536" width="8.42578125" style="276"/>
    <col min="1537" max="1537" width="6.42578125" style="276" customWidth="1"/>
    <col min="1538" max="1538" width="9.140625" style="276" customWidth="1"/>
    <col min="1539" max="1539" width="7.140625" style="276" customWidth="1"/>
    <col min="1540" max="1540" width="31.140625" style="276" customWidth="1"/>
    <col min="1541" max="1541" width="9.42578125" style="276" customWidth="1"/>
    <col min="1542" max="1542" width="5.140625" style="276" customWidth="1"/>
    <col min="1543" max="1543" width="6" style="276" customWidth="1"/>
    <col min="1544" max="1544" width="5.7109375" style="276" customWidth="1"/>
    <col min="1545" max="1545" width="10.140625" style="276" bestFit="1" customWidth="1"/>
    <col min="1546" max="1546" width="11.140625" style="276" customWidth="1"/>
    <col min="1547" max="1552" width="8.42578125" style="276"/>
    <col min="1553" max="1553" width="9" style="276" bestFit="1" customWidth="1"/>
    <col min="1554" max="1792" width="8.42578125" style="276"/>
    <col min="1793" max="1793" width="6.42578125" style="276" customWidth="1"/>
    <col min="1794" max="1794" width="9.140625" style="276" customWidth="1"/>
    <col min="1795" max="1795" width="7.140625" style="276" customWidth="1"/>
    <col min="1796" max="1796" width="31.140625" style="276" customWidth="1"/>
    <col min="1797" max="1797" width="9.42578125" style="276" customWidth="1"/>
    <col min="1798" max="1798" width="5.140625" style="276" customWidth="1"/>
    <col min="1799" max="1799" width="6" style="276" customWidth="1"/>
    <col min="1800" max="1800" width="5.7109375" style="276" customWidth="1"/>
    <col min="1801" max="1801" width="10.140625" style="276" bestFit="1" customWidth="1"/>
    <col min="1802" max="1802" width="11.140625" style="276" customWidth="1"/>
    <col min="1803" max="1808" width="8.42578125" style="276"/>
    <col min="1809" max="1809" width="9" style="276" bestFit="1" customWidth="1"/>
    <col min="1810" max="2048" width="8.42578125" style="276"/>
    <col min="2049" max="2049" width="6.42578125" style="276" customWidth="1"/>
    <col min="2050" max="2050" width="9.140625" style="276" customWidth="1"/>
    <col min="2051" max="2051" width="7.140625" style="276" customWidth="1"/>
    <col min="2052" max="2052" width="31.140625" style="276" customWidth="1"/>
    <col min="2053" max="2053" width="9.42578125" style="276" customWidth="1"/>
    <col min="2054" max="2054" width="5.140625" style="276" customWidth="1"/>
    <col min="2055" max="2055" width="6" style="276" customWidth="1"/>
    <col min="2056" max="2056" width="5.7109375" style="276" customWidth="1"/>
    <col min="2057" max="2057" width="10.140625" style="276" bestFit="1" customWidth="1"/>
    <col min="2058" max="2058" width="11.140625" style="276" customWidth="1"/>
    <col min="2059" max="2064" width="8.42578125" style="276"/>
    <col min="2065" max="2065" width="9" style="276" bestFit="1" customWidth="1"/>
    <col min="2066" max="2304" width="8.42578125" style="276"/>
    <col min="2305" max="2305" width="6.42578125" style="276" customWidth="1"/>
    <col min="2306" max="2306" width="9.140625" style="276" customWidth="1"/>
    <col min="2307" max="2307" width="7.140625" style="276" customWidth="1"/>
    <col min="2308" max="2308" width="31.140625" style="276" customWidth="1"/>
    <col min="2309" max="2309" width="9.42578125" style="276" customWidth="1"/>
    <col min="2310" max="2310" width="5.140625" style="276" customWidth="1"/>
    <col min="2311" max="2311" width="6" style="276" customWidth="1"/>
    <col min="2312" max="2312" width="5.7109375" style="276" customWidth="1"/>
    <col min="2313" max="2313" width="10.140625" style="276" bestFit="1" customWidth="1"/>
    <col min="2314" max="2314" width="11.140625" style="276" customWidth="1"/>
    <col min="2315" max="2320" width="8.42578125" style="276"/>
    <col min="2321" max="2321" width="9" style="276" bestFit="1" customWidth="1"/>
    <col min="2322" max="2560" width="8.42578125" style="276"/>
    <col min="2561" max="2561" width="6.42578125" style="276" customWidth="1"/>
    <col min="2562" max="2562" width="9.140625" style="276" customWidth="1"/>
    <col min="2563" max="2563" width="7.140625" style="276" customWidth="1"/>
    <col min="2564" max="2564" width="31.140625" style="276" customWidth="1"/>
    <col min="2565" max="2565" width="9.42578125" style="276" customWidth="1"/>
    <col min="2566" max="2566" width="5.140625" style="276" customWidth="1"/>
    <col min="2567" max="2567" width="6" style="276" customWidth="1"/>
    <col min="2568" max="2568" width="5.7109375" style="276" customWidth="1"/>
    <col min="2569" max="2569" width="10.140625" style="276" bestFit="1" customWidth="1"/>
    <col min="2570" max="2570" width="11.140625" style="276" customWidth="1"/>
    <col min="2571" max="2576" width="8.42578125" style="276"/>
    <col min="2577" max="2577" width="9" style="276" bestFit="1" customWidth="1"/>
    <col min="2578" max="2816" width="8.42578125" style="276"/>
    <col min="2817" max="2817" width="6.42578125" style="276" customWidth="1"/>
    <col min="2818" max="2818" width="9.140625" style="276" customWidth="1"/>
    <col min="2819" max="2819" width="7.140625" style="276" customWidth="1"/>
    <col min="2820" max="2820" width="31.140625" style="276" customWidth="1"/>
    <col min="2821" max="2821" width="9.42578125" style="276" customWidth="1"/>
    <col min="2822" max="2822" width="5.140625" style="276" customWidth="1"/>
    <col min="2823" max="2823" width="6" style="276" customWidth="1"/>
    <col min="2824" max="2824" width="5.7109375" style="276" customWidth="1"/>
    <col min="2825" max="2825" width="10.140625" style="276" bestFit="1" customWidth="1"/>
    <col min="2826" max="2826" width="11.140625" style="276" customWidth="1"/>
    <col min="2827" max="2832" width="8.42578125" style="276"/>
    <col min="2833" max="2833" width="9" style="276" bestFit="1" customWidth="1"/>
    <col min="2834" max="3072" width="8.42578125" style="276"/>
    <col min="3073" max="3073" width="6.42578125" style="276" customWidth="1"/>
    <col min="3074" max="3074" width="9.140625" style="276" customWidth="1"/>
    <col min="3075" max="3075" width="7.140625" style="276" customWidth="1"/>
    <col min="3076" max="3076" width="31.140625" style="276" customWidth="1"/>
    <col min="3077" max="3077" width="9.42578125" style="276" customWidth="1"/>
    <col min="3078" max="3078" width="5.140625" style="276" customWidth="1"/>
    <col min="3079" max="3079" width="6" style="276" customWidth="1"/>
    <col min="3080" max="3080" width="5.7109375" style="276" customWidth="1"/>
    <col min="3081" max="3081" width="10.140625" style="276" bestFit="1" customWidth="1"/>
    <col min="3082" max="3082" width="11.140625" style="276" customWidth="1"/>
    <col min="3083" max="3088" width="8.42578125" style="276"/>
    <col min="3089" max="3089" width="9" style="276" bestFit="1" customWidth="1"/>
    <col min="3090" max="3328" width="8.42578125" style="276"/>
    <col min="3329" max="3329" width="6.42578125" style="276" customWidth="1"/>
    <col min="3330" max="3330" width="9.140625" style="276" customWidth="1"/>
    <col min="3331" max="3331" width="7.140625" style="276" customWidth="1"/>
    <col min="3332" max="3332" width="31.140625" style="276" customWidth="1"/>
    <col min="3333" max="3333" width="9.42578125" style="276" customWidth="1"/>
    <col min="3334" max="3334" width="5.140625" style="276" customWidth="1"/>
    <col min="3335" max="3335" width="6" style="276" customWidth="1"/>
    <col min="3336" max="3336" width="5.7109375" style="276" customWidth="1"/>
    <col min="3337" max="3337" width="10.140625" style="276" bestFit="1" customWidth="1"/>
    <col min="3338" max="3338" width="11.140625" style="276" customWidth="1"/>
    <col min="3339" max="3344" width="8.42578125" style="276"/>
    <col min="3345" max="3345" width="9" style="276" bestFit="1" customWidth="1"/>
    <col min="3346" max="3584" width="8.42578125" style="276"/>
    <col min="3585" max="3585" width="6.42578125" style="276" customWidth="1"/>
    <col min="3586" max="3586" width="9.140625" style="276" customWidth="1"/>
    <col min="3587" max="3587" width="7.140625" style="276" customWidth="1"/>
    <col min="3588" max="3588" width="31.140625" style="276" customWidth="1"/>
    <col min="3589" max="3589" width="9.42578125" style="276" customWidth="1"/>
    <col min="3590" max="3590" width="5.140625" style="276" customWidth="1"/>
    <col min="3591" max="3591" width="6" style="276" customWidth="1"/>
    <col min="3592" max="3592" width="5.7109375" style="276" customWidth="1"/>
    <col min="3593" max="3593" width="10.140625" style="276" bestFit="1" customWidth="1"/>
    <col min="3594" max="3594" width="11.140625" style="276" customWidth="1"/>
    <col min="3595" max="3600" width="8.42578125" style="276"/>
    <col min="3601" max="3601" width="9" style="276" bestFit="1" customWidth="1"/>
    <col min="3602" max="3840" width="8.42578125" style="276"/>
    <col min="3841" max="3841" width="6.42578125" style="276" customWidth="1"/>
    <col min="3842" max="3842" width="9.140625" style="276" customWidth="1"/>
    <col min="3843" max="3843" width="7.140625" style="276" customWidth="1"/>
    <col min="3844" max="3844" width="31.140625" style="276" customWidth="1"/>
    <col min="3845" max="3845" width="9.42578125" style="276" customWidth="1"/>
    <col min="3846" max="3846" width="5.140625" style="276" customWidth="1"/>
    <col min="3847" max="3847" width="6" style="276" customWidth="1"/>
    <col min="3848" max="3848" width="5.7109375" style="276" customWidth="1"/>
    <col min="3849" max="3849" width="10.140625" style="276" bestFit="1" customWidth="1"/>
    <col min="3850" max="3850" width="11.140625" style="276" customWidth="1"/>
    <col min="3851" max="3856" width="8.42578125" style="276"/>
    <col min="3857" max="3857" width="9" style="276" bestFit="1" customWidth="1"/>
    <col min="3858" max="4096" width="8.42578125" style="276"/>
    <col min="4097" max="4097" width="6.42578125" style="276" customWidth="1"/>
    <col min="4098" max="4098" width="9.140625" style="276" customWidth="1"/>
    <col min="4099" max="4099" width="7.140625" style="276" customWidth="1"/>
    <col min="4100" max="4100" width="31.140625" style="276" customWidth="1"/>
    <col min="4101" max="4101" width="9.42578125" style="276" customWidth="1"/>
    <col min="4102" max="4102" width="5.140625" style="276" customWidth="1"/>
    <col min="4103" max="4103" width="6" style="276" customWidth="1"/>
    <col min="4104" max="4104" width="5.7109375" style="276" customWidth="1"/>
    <col min="4105" max="4105" width="10.140625" style="276" bestFit="1" customWidth="1"/>
    <col min="4106" max="4106" width="11.140625" style="276" customWidth="1"/>
    <col min="4107" max="4112" width="8.42578125" style="276"/>
    <col min="4113" max="4113" width="9" style="276" bestFit="1" customWidth="1"/>
    <col min="4114" max="4352" width="8.42578125" style="276"/>
    <col min="4353" max="4353" width="6.42578125" style="276" customWidth="1"/>
    <col min="4354" max="4354" width="9.140625" style="276" customWidth="1"/>
    <col min="4355" max="4355" width="7.140625" style="276" customWidth="1"/>
    <col min="4356" max="4356" width="31.140625" style="276" customWidth="1"/>
    <col min="4357" max="4357" width="9.42578125" style="276" customWidth="1"/>
    <col min="4358" max="4358" width="5.140625" style="276" customWidth="1"/>
    <col min="4359" max="4359" width="6" style="276" customWidth="1"/>
    <col min="4360" max="4360" width="5.7109375" style="276" customWidth="1"/>
    <col min="4361" max="4361" width="10.140625" style="276" bestFit="1" customWidth="1"/>
    <col min="4362" max="4362" width="11.140625" style="276" customWidth="1"/>
    <col min="4363" max="4368" width="8.42578125" style="276"/>
    <col min="4369" max="4369" width="9" style="276" bestFit="1" customWidth="1"/>
    <col min="4370" max="4608" width="8.42578125" style="276"/>
    <col min="4609" max="4609" width="6.42578125" style="276" customWidth="1"/>
    <col min="4610" max="4610" width="9.140625" style="276" customWidth="1"/>
    <col min="4611" max="4611" width="7.140625" style="276" customWidth="1"/>
    <col min="4612" max="4612" width="31.140625" style="276" customWidth="1"/>
    <col min="4613" max="4613" width="9.42578125" style="276" customWidth="1"/>
    <col min="4614" max="4614" width="5.140625" style="276" customWidth="1"/>
    <col min="4615" max="4615" width="6" style="276" customWidth="1"/>
    <col min="4616" max="4616" width="5.7109375" style="276" customWidth="1"/>
    <col min="4617" max="4617" width="10.140625" style="276" bestFit="1" customWidth="1"/>
    <col min="4618" max="4618" width="11.140625" style="276" customWidth="1"/>
    <col min="4619" max="4624" width="8.42578125" style="276"/>
    <col min="4625" max="4625" width="9" style="276" bestFit="1" customWidth="1"/>
    <col min="4626" max="4864" width="8.42578125" style="276"/>
    <col min="4865" max="4865" width="6.42578125" style="276" customWidth="1"/>
    <col min="4866" max="4866" width="9.140625" style="276" customWidth="1"/>
    <col min="4867" max="4867" width="7.140625" style="276" customWidth="1"/>
    <col min="4868" max="4868" width="31.140625" style="276" customWidth="1"/>
    <col min="4869" max="4869" width="9.42578125" style="276" customWidth="1"/>
    <col min="4870" max="4870" width="5.140625" style="276" customWidth="1"/>
    <col min="4871" max="4871" width="6" style="276" customWidth="1"/>
    <col min="4872" max="4872" width="5.7109375" style="276" customWidth="1"/>
    <col min="4873" max="4873" width="10.140625" style="276" bestFit="1" customWidth="1"/>
    <col min="4874" max="4874" width="11.140625" style="276" customWidth="1"/>
    <col min="4875" max="4880" width="8.42578125" style="276"/>
    <col min="4881" max="4881" width="9" style="276" bestFit="1" customWidth="1"/>
    <col min="4882" max="5120" width="8.42578125" style="276"/>
    <col min="5121" max="5121" width="6.42578125" style="276" customWidth="1"/>
    <col min="5122" max="5122" width="9.140625" style="276" customWidth="1"/>
    <col min="5123" max="5123" width="7.140625" style="276" customWidth="1"/>
    <col min="5124" max="5124" width="31.140625" style="276" customWidth="1"/>
    <col min="5125" max="5125" width="9.42578125" style="276" customWidth="1"/>
    <col min="5126" max="5126" width="5.140625" style="276" customWidth="1"/>
    <col min="5127" max="5127" width="6" style="276" customWidth="1"/>
    <col min="5128" max="5128" width="5.7109375" style="276" customWidth="1"/>
    <col min="5129" max="5129" width="10.140625" style="276" bestFit="1" customWidth="1"/>
    <col min="5130" max="5130" width="11.140625" style="276" customWidth="1"/>
    <col min="5131" max="5136" width="8.42578125" style="276"/>
    <col min="5137" max="5137" width="9" style="276" bestFit="1" customWidth="1"/>
    <col min="5138" max="5376" width="8.42578125" style="276"/>
    <col min="5377" max="5377" width="6.42578125" style="276" customWidth="1"/>
    <col min="5378" max="5378" width="9.140625" style="276" customWidth="1"/>
    <col min="5379" max="5379" width="7.140625" style="276" customWidth="1"/>
    <col min="5380" max="5380" width="31.140625" style="276" customWidth="1"/>
    <col min="5381" max="5381" width="9.42578125" style="276" customWidth="1"/>
    <col min="5382" max="5382" width="5.140625" style="276" customWidth="1"/>
    <col min="5383" max="5383" width="6" style="276" customWidth="1"/>
    <col min="5384" max="5384" width="5.7109375" style="276" customWidth="1"/>
    <col min="5385" max="5385" width="10.140625" style="276" bestFit="1" customWidth="1"/>
    <col min="5386" max="5386" width="11.140625" style="276" customWidth="1"/>
    <col min="5387" max="5392" width="8.42578125" style="276"/>
    <col min="5393" max="5393" width="9" style="276" bestFit="1" customWidth="1"/>
    <col min="5394" max="5632" width="8.42578125" style="276"/>
    <col min="5633" max="5633" width="6.42578125" style="276" customWidth="1"/>
    <col min="5634" max="5634" width="9.140625" style="276" customWidth="1"/>
    <col min="5635" max="5635" width="7.140625" style="276" customWidth="1"/>
    <col min="5636" max="5636" width="31.140625" style="276" customWidth="1"/>
    <col min="5637" max="5637" width="9.42578125" style="276" customWidth="1"/>
    <col min="5638" max="5638" width="5.140625" style="276" customWidth="1"/>
    <col min="5639" max="5639" width="6" style="276" customWidth="1"/>
    <col min="5640" max="5640" width="5.7109375" style="276" customWidth="1"/>
    <col min="5641" max="5641" width="10.140625" style="276" bestFit="1" customWidth="1"/>
    <col min="5642" max="5642" width="11.140625" style="276" customWidth="1"/>
    <col min="5643" max="5648" width="8.42578125" style="276"/>
    <col min="5649" max="5649" width="9" style="276" bestFit="1" customWidth="1"/>
    <col min="5650" max="5888" width="8.42578125" style="276"/>
    <col min="5889" max="5889" width="6.42578125" style="276" customWidth="1"/>
    <col min="5890" max="5890" width="9.140625" style="276" customWidth="1"/>
    <col min="5891" max="5891" width="7.140625" style="276" customWidth="1"/>
    <col min="5892" max="5892" width="31.140625" style="276" customWidth="1"/>
    <col min="5893" max="5893" width="9.42578125" style="276" customWidth="1"/>
    <col min="5894" max="5894" width="5.140625" style="276" customWidth="1"/>
    <col min="5895" max="5895" width="6" style="276" customWidth="1"/>
    <col min="5896" max="5896" width="5.7109375" style="276" customWidth="1"/>
    <col min="5897" max="5897" width="10.140625" style="276" bestFit="1" customWidth="1"/>
    <col min="5898" max="5898" width="11.140625" style="276" customWidth="1"/>
    <col min="5899" max="5904" width="8.42578125" style="276"/>
    <col min="5905" max="5905" width="9" style="276" bestFit="1" customWidth="1"/>
    <col min="5906" max="6144" width="8.42578125" style="276"/>
    <col min="6145" max="6145" width="6.42578125" style="276" customWidth="1"/>
    <col min="6146" max="6146" width="9.140625" style="276" customWidth="1"/>
    <col min="6147" max="6147" width="7.140625" style="276" customWidth="1"/>
    <col min="6148" max="6148" width="31.140625" style="276" customWidth="1"/>
    <col min="6149" max="6149" width="9.42578125" style="276" customWidth="1"/>
    <col min="6150" max="6150" width="5.140625" style="276" customWidth="1"/>
    <col min="6151" max="6151" width="6" style="276" customWidth="1"/>
    <col min="6152" max="6152" width="5.7109375" style="276" customWidth="1"/>
    <col min="6153" max="6153" width="10.140625" style="276" bestFit="1" customWidth="1"/>
    <col min="6154" max="6154" width="11.140625" style="276" customWidth="1"/>
    <col min="6155" max="6160" width="8.42578125" style="276"/>
    <col min="6161" max="6161" width="9" style="276" bestFit="1" customWidth="1"/>
    <col min="6162" max="6400" width="8.42578125" style="276"/>
    <col min="6401" max="6401" width="6.42578125" style="276" customWidth="1"/>
    <col min="6402" max="6402" width="9.140625" style="276" customWidth="1"/>
    <col min="6403" max="6403" width="7.140625" style="276" customWidth="1"/>
    <col min="6404" max="6404" width="31.140625" style="276" customWidth="1"/>
    <col min="6405" max="6405" width="9.42578125" style="276" customWidth="1"/>
    <col min="6406" max="6406" width="5.140625" style="276" customWidth="1"/>
    <col min="6407" max="6407" width="6" style="276" customWidth="1"/>
    <col min="6408" max="6408" width="5.7109375" style="276" customWidth="1"/>
    <col min="6409" max="6409" width="10.140625" style="276" bestFit="1" customWidth="1"/>
    <col min="6410" max="6410" width="11.140625" style="276" customWidth="1"/>
    <col min="6411" max="6416" width="8.42578125" style="276"/>
    <col min="6417" max="6417" width="9" style="276" bestFit="1" customWidth="1"/>
    <col min="6418" max="6656" width="8.42578125" style="276"/>
    <col min="6657" max="6657" width="6.42578125" style="276" customWidth="1"/>
    <col min="6658" max="6658" width="9.140625" style="276" customWidth="1"/>
    <col min="6659" max="6659" width="7.140625" style="276" customWidth="1"/>
    <col min="6660" max="6660" width="31.140625" style="276" customWidth="1"/>
    <col min="6661" max="6661" width="9.42578125" style="276" customWidth="1"/>
    <col min="6662" max="6662" width="5.140625" style="276" customWidth="1"/>
    <col min="6663" max="6663" width="6" style="276" customWidth="1"/>
    <col min="6664" max="6664" width="5.7109375" style="276" customWidth="1"/>
    <col min="6665" max="6665" width="10.140625" style="276" bestFit="1" customWidth="1"/>
    <col min="6666" max="6666" width="11.140625" style="276" customWidth="1"/>
    <col min="6667" max="6672" width="8.42578125" style="276"/>
    <col min="6673" max="6673" width="9" style="276" bestFit="1" customWidth="1"/>
    <col min="6674" max="6912" width="8.42578125" style="276"/>
    <col min="6913" max="6913" width="6.42578125" style="276" customWidth="1"/>
    <col min="6914" max="6914" width="9.140625" style="276" customWidth="1"/>
    <col min="6915" max="6915" width="7.140625" style="276" customWidth="1"/>
    <col min="6916" max="6916" width="31.140625" style="276" customWidth="1"/>
    <col min="6917" max="6917" width="9.42578125" style="276" customWidth="1"/>
    <col min="6918" max="6918" width="5.140625" style="276" customWidth="1"/>
    <col min="6919" max="6919" width="6" style="276" customWidth="1"/>
    <col min="6920" max="6920" width="5.7109375" style="276" customWidth="1"/>
    <col min="6921" max="6921" width="10.140625" style="276" bestFit="1" customWidth="1"/>
    <col min="6922" max="6922" width="11.140625" style="276" customWidth="1"/>
    <col min="6923" max="6928" width="8.42578125" style="276"/>
    <col min="6929" max="6929" width="9" style="276" bestFit="1" customWidth="1"/>
    <col min="6930" max="7168" width="8.42578125" style="276"/>
    <col min="7169" max="7169" width="6.42578125" style="276" customWidth="1"/>
    <col min="7170" max="7170" width="9.140625" style="276" customWidth="1"/>
    <col min="7171" max="7171" width="7.140625" style="276" customWidth="1"/>
    <col min="7172" max="7172" width="31.140625" style="276" customWidth="1"/>
    <col min="7173" max="7173" width="9.42578125" style="276" customWidth="1"/>
    <col min="7174" max="7174" width="5.140625" style="276" customWidth="1"/>
    <col min="7175" max="7175" width="6" style="276" customWidth="1"/>
    <col min="7176" max="7176" width="5.7109375" style="276" customWidth="1"/>
    <col min="7177" max="7177" width="10.140625" style="276" bestFit="1" customWidth="1"/>
    <col min="7178" max="7178" width="11.140625" style="276" customWidth="1"/>
    <col min="7179" max="7184" width="8.42578125" style="276"/>
    <col min="7185" max="7185" width="9" style="276" bestFit="1" customWidth="1"/>
    <col min="7186" max="7424" width="8.42578125" style="276"/>
    <col min="7425" max="7425" width="6.42578125" style="276" customWidth="1"/>
    <col min="7426" max="7426" width="9.140625" style="276" customWidth="1"/>
    <col min="7427" max="7427" width="7.140625" style="276" customWidth="1"/>
    <col min="7428" max="7428" width="31.140625" style="276" customWidth="1"/>
    <col min="7429" max="7429" width="9.42578125" style="276" customWidth="1"/>
    <col min="7430" max="7430" width="5.140625" style="276" customWidth="1"/>
    <col min="7431" max="7431" width="6" style="276" customWidth="1"/>
    <col min="7432" max="7432" width="5.7109375" style="276" customWidth="1"/>
    <col min="7433" max="7433" width="10.140625" style="276" bestFit="1" customWidth="1"/>
    <col min="7434" max="7434" width="11.140625" style="276" customWidth="1"/>
    <col min="7435" max="7440" width="8.42578125" style="276"/>
    <col min="7441" max="7441" width="9" style="276" bestFit="1" customWidth="1"/>
    <col min="7442" max="7680" width="8.42578125" style="276"/>
    <col min="7681" max="7681" width="6.42578125" style="276" customWidth="1"/>
    <col min="7682" max="7682" width="9.140625" style="276" customWidth="1"/>
    <col min="7683" max="7683" width="7.140625" style="276" customWidth="1"/>
    <col min="7684" max="7684" width="31.140625" style="276" customWidth="1"/>
    <col min="7685" max="7685" width="9.42578125" style="276" customWidth="1"/>
    <col min="7686" max="7686" width="5.140625" style="276" customWidth="1"/>
    <col min="7687" max="7687" width="6" style="276" customWidth="1"/>
    <col min="7688" max="7688" width="5.7109375" style="276" customWidth="1"/>
    <col min="7689" max="7689" width="10.140625" style="276" bestFit="1" customWidth="1"/>
    <col min="7690" max="7690" width="11.140625" style="276" customWidth="1"/>
    <col min="7691" max="7696" width="8.42578125" style="276"/>
    <col min="7697" max="7697" width="9" style="276" bestFit="1" customWidth="1"/>
    <col min="7698" max="7936" width="8.42578125" style="276"/>
    <col min="7937" max="7937" width="6.42578125" style="276" customWidth="1"/>
    <col min="7938" max="7938" width="9.140625" style="276" customWidth="1"/>
    <col min="7939" max="7939" width="7.140625" style="276" customWidth="1"/>
    <col min="7940" max="7940" width="31.140625" style="276" customWidth="1"/>
    <col min="7941" max="7941" width="9.42578125" style="276" customWidth="1"/>
    <col min="7942" max="7942" width="5.140625" style="276" customWidth="1"/>
    <col min="7943" max="7943" width="6" style="276" customWidth="1"/>
    <col min="7944" max="7944" width="5.7109375" style="276" customWidth="1"/>
    <col min="7945" max="7945" width="10.140625" style="276" bestFit="1" customWidth="1"/>
    <col min="7946" max="7946" width="11.140625" style="276" customWidth="1"/>
    <col min="7947" max="7952" width="8.42578125" style="276"/>
    <col min="7953" max="7953" width="9" style="276" bestFit="1" customWidth="1"/>
    <col min="7954" max="8192" width="8.42578125" style="276"/>
    <col min="8193" max="8193" width="6.42578125" style="276" customWidth="1"/>
    <col min="8194" max="8194" width="9.140625" style="276" customWidth="1"/>
    <col min="8195" max="8195" width="7.140625" style="276" customWidth="1"/>
    <col min="8196" max="8196" width="31.140625" style="276" customWidth="1"/>
    <col min="8197" max="8197" width="9.42578125" style="276" customWidth="1"/>
    <col min="8198" max="8198" width="5.140625" style="276" customWidth="1"/>
    <col min="8199" max="8199" width="6" style="276" customWidth="1"/>
    <col min="8200" max="8200" width="5.7109375" style="276" customWidth="1"/>
    <col min="8201" max="8201" width="10.140625" style="276" bestFit="1" customWidth="1"/>
    <col min="8202" max="8202" width="11.140625" style="276" customWidth="1"/>
    <col min="8203" max="8208" width="8.42578125" style="276"/>
    <col min="8209" max="8209" width="9" style="276" bestFit="1" customWidth="1"/>
    <col min="8210" max="8448" width="8.42578125" style="276"/>
    <col min="8449" max="8449" width="6.42578125" style="276" customWidth="1"/>
    <col min="8450" max="8450" width="9.140625" style="276" customWidth="1"/>
    <col min="8451" max="8451" width="7.140625" style="276" customWidth="1"/>
    <col min="8452" max="8452" width="31.140625" style="276" customWidth="1"/>
    <col min="8453" max="8453" width="9.42578125" style="276" customWidth="1"/>
    <col min="8454" max="8454" width="5.140625" style="276" customWidth="1"/>
    <col min="8455" max="8455" width="6" style="276" customWidth="1"/>
    <col min="8456" max="8456" width="5.7109375" style="276" customWidth="1"/>
    <col min="8457" max="8457" width="10.140625" style="276" bestFit="1" customWidth="1"/>
    <col min="8458" max="8458" width="11.140625" style="276" customWidth="1"/>
    <col min="8459" max="8464" width="8.42578125" style="276"/>
    <col min="8465" max="8465" width="9" style="276" bestFit="1" customWidth="1"/>
    <col min="8466" max="8704" width="8.42578125" style="276"/>
    <col min="8705" max="8705" width="6.42578125" style="276" customWidth="1"/>
    <col min="8706" max="8706" width="9.140625" style="276" customWidth="1"/>
    <col min="8707" max="8707" width="7.140625" style="276" customWidth="1"/>
    <col min="8708" max="8708" width="31.140625" style="276" customWidth="1"/>
    <col min="8709" max="8709" width="9.42578125" style="276" customWidth="1"/>
    <col min="8710" max="8710" width="5.140625" style="276" customWidth="1"/>
    <col min="8711" max="8711" width="6" style="276" customWidth="1"/>
    <col min="8712" max="8712" width="5.7109375" style="276" customWidth="1"/>
    <col min="8713" max="8713" width="10.140625" style="276" bestFit="1" customWidth="1"/>
    <col min="8714" max="8714" width="11.140625" style="276" customWidth="1"/>
    <col min="8715" max="8720" width="8.42578125" style="276"/>
    <col min="8721" max="8721" width="9" style="276" bestFit="1" customWidth="1"/>
    <col min="8722" max="8960" width="8.42578125" style="276"/>
    <col min="8961" max="8961" width="6.42578125" style="276" customWidth="1"/>
    <col min="8962" max="8962" width="9.140625" style="276" customWidth="1"/>
    <col min="8963" max="8963" width="7.140625" style="276" customWidth="1"/>
    <col min="8964" max="8964" width="31.140625" style="276" customWidth="1"/>
    <col min="8965" max="8965" width="9.42578125" style="276" customWidth="1"/>
    <col min="8966" max="8966" width="5.140625" style="276" customWidth="1"/>
    <col min="8967" max="8967" width="6" style="276" customWidth="1"/>
    <col min="8968" max="8968" width="5.7109375" style="276" customWidth="1"/>
    <col min="8969" max="8969" width="10.140625" style="276" bestFit="1" customWidth="1"/>
    <col min="8970" max="8970" width="11.140625" style="276" customWidth="1"/>
    <col min="8971" max="8976" width="8.42578125" style="276"/>
    <col min="8977" max="8977" width="9" style="276" bestFit="1" customWidth="1"/>
    <col min="8978" max="9216" width="8.42578125" style="276"/>
    <col min="9217" max="9217" width="6.42578125" style="276" customWidth="1"/>
    <col min="9218" max="9218" width="9.140625" style="276" customWidth="1"/>
    <col min="9219" max="9219" width="7.140625" style="276" customWidth="1"/>
    <col min="9220" max="9220" width="31.140625" style="276" customWidth="1"/>
    <col min="9221" max="9221" width="9.42578125" style="276" customWidth="1"/>
    <col min="9222" max="9222" width="5.140625" style="276" customWidth="1"/>
    <col min="9223" max="9223" width="6" style="276" customWidth="1"/>
    <col min="9224" max="9224" width="5.7109375" style="276" customWidth="1"/>
    <col min="9225" max="9225" width="10.140625" style="276" bestFit="1" customWidth="1"/>
    <col min="9226" max="9226" width="11.140625" style="276" customWidth="1"/>
    <col min="9227" max="9232" width="8.42578125" style="276"/>
    <col min="9233" max="9233" width="9" style="276" bestFit="1" customWidth="1"/>
    <col min="9234" max="9472" width="8.42578125" style="276"/>
    <col min="9473" max="9473" width="6.42578125" style="276" customWidth="1"/>
    <col min="9474" max="9474" width="9.140625" style="276" customWidth="1"/>
    <col min="9475" max="9475" width="7.140625" style="276" customWidth="1"/>
    <col min="9476" max="9476" width="31.140625" style="276" customWidth="1"/>
    <col min="9477" max="9477" width="9.42578125" style="276" customWidth="1"/>
    <col min="9478" max="9478" width="5.140625" style="276" customWidth="1"/>
    <col min="9479" max="9479" width="6" style="276" customWidth="1"/>
    <col min="9480" max="9480" width="5.7109375" style="276" customWidth="1"/>
    <col min="9481" max="9481" width="10.140625" style="276" bestFit="1" customWidth="1"/>
    <col min="9482" max="9482" width="11.140625" style="276" customWidth="1"/>
    <col min="9483" max="9488" width="8.42578125" style="276"/>
    <col min="9489" max="9489" width="9" style="276" bestFit="1" customWidth="1"/>
    <col min="9490" max="9728" width="8.42578125" style="276"/>
    <col min="9729" max="9729" width="6.42578125" style="276" customWidth="1"/>
    <col min="9730" max="9730" width="9.140625" style="276" customWidth="1"/>
    <col min="9731" max="9731" width="7.140625" style="276" customWidth="1"/>
    <col min="9732" max="9732" width="31.140625" style="276" customWidth="1"/>
    <col min="9733" max="9733" width="9.42578125" style="276" customWidth="1"/>
    <col min="9734" max="9734" width="5.140625" style="276" customWidth="1"/>
    <col min="9735" max="9735" width="6" style="276" customWidth="1"/>
    <col min="9736" max="9736" width="5.7109375" style="276" customWidth="1"/>
    <col min="9737" max="9737" width="10.140625" style="276" bestFit="1" customWidth="1"/>
    <col min="9738" max="9738" width="11.140625" style="276" customWidth="1"/>
    <col min="9739" max="9744" width="8.42578125" style="276"/>
    <col min="9745" max="9745" width="9" style="276" bestFit="1" customWidth="1"/>
    <col min="9746" max="9984" width="8.42578125" style="276"/>
    <col min="9985" max="9985" width="6.42578125" style="276" customWidth="1"/>
    <col min="9986" max="9986" width="9.140625" style="276" customWidth="1"/>
    <col min="9987" max="9987" width="7.140625" style="276" customWidth="1"/>
    <col min="9988" max="9988" width="31.140625" style="276" customWidth="1"/>
    <col min="9989" max="9989" width="9.42578125" style="276" customWidth="1"/>
    <col min="9990" max="9990" width="5.140625" style="276" customWidth="1"/>
    <col min="9991" max="9991" width="6" style="276" customWidth="1"/>
    <col min="9992" max="9992" width="5.7109375" style="276" customWidth="1"/>
    <col min="9993" max="9993" width="10.140625" style="276" bestFit="1" customWidth="1"/>
    <col min="9994" max="9994" width="11.140625" style="276" customWidth="1"/>
    <col min="9995" max="10000" width="8.42578125" style="276"/>
    <col min="10001" max="10001" width="9" style="276" bestFit="1" customWidth="1"/>
    <col min="10002" max="10240" width="8.42578125" style="276"/>
    <col min="10241" max="10241" width="6.42578125" style="276" customWidth="1"/>
    <col min="10242" max="10242" width="9.140625" style="276" customWidth="1"/>
    <col min="10243" max="10243" width="7.140625" style="276" customWidth="1"/>
    <col min="10244" max="10244" width="31.140625" style="276" customWidth="1"/>
    <col min="10245" max="10245" width="9.42578125" style="276" customWidth="1"/>
    <col min="10246" max="10246" width="5.140625" style="276" customWidth="1"/>
    <col min="10247" max="10247" width="6" style="276" customWidth="1"/>
    <col min="10248" max="10248" width="5.7109375" style="276" customWidth="1"/>
    <col min="10249" max="10249" width="10.140625" style="276" bestFit="1" customWidth="1"/>
    <col min="10250" max="10250" width="11.140625" style="276" customWidth="1"/>
    <col min="10251" max="10256" width="8.42578125" style="276"/>
    <col min="10257" max="10257" width="9" style="276" bestFit="1" customWidth="1"/>
    <col min="10258" max="10496" width="8.42578125" style="276"/>
    <col min="10497" max="10497" width="6.42578125" style="276" customWidth="1"/>
    <col min="10498" max="10498" width="9.140625" style="276" customWidth="1"/>
    <col min="10499" max="10499" width="7.140625" style="276" customWidth="1"/>
    <col min="10500" max="10500" width="31.140625" style="276" customWidth="1"/>
    <col min="10501" max="10501" width="9.42578125" style="276" customWidth="1"/>
    <col min="10502" max="10502" width="5.140625" style="276" customWidth="1"/>
    <col min="10503" max="10503" width="6" style="276" customWidth="1"/>
    <col min="10504" max="10504" width="5.7109375" style="276" customWidth="1"/>
    <col min="10505" max="10505" width="10.140625" style="276" bestFit="1" customWidth="1"/>
    <col min="10506" max="10506" width="11.140625" style="276" customWidth="1"/>
    <col min="10507" max="10512" width="8.42578125" style="276"/>
    <col min="10513" max="10513" width="9" style="276" bestFit="1" customWidth="1"/>
    <col min="10514" max="10752" width="8.42578125" style="276"/>
    <col min="10753" max="10753" width="6.42578125" style="276" customWidth="1"/>
    <col min="10754" max="10754" width="9.140625" style="276" customWidth="1"/>
    <col min="10755" max="10755" width="7.140625" style="276" customWidth="1"/>
    <col min="10756" max="10756" width="31.140625" style="276" customWidth="1"/>
    <col min="10757" max="10757" width="9.42578125" style="276" customWidth="1"/>
    <col min="10758" max="10758" width="5.140625" style="276" customWidth="1"/>
    <col min="10759" max="10759" width="6" style="276" customWidth="1"/>
    <col min="10760" max="10760" width="5.7109375" style="276" customWidth="1"/>
    <col min="10761" max="10761" width="10.140625" style="276" bestFit="1" customWidth="1"/>
    <col min="10762" max="10762" width="11.140625" style="276" customWidth="1"/>
    <col min="10763" max="10768" width="8.42578125" style="276"/>
    <col min="10769" max="10769" width="9" style="276" bestFit="1" customWidth="1"/>
    <col min="10770" max="11008" width="8.42578125" style="276"/>
    <col min="11009" max="11009" width="6.42578125" style="276" customWidth="1"/>
    <col min="11010" max="11010" width="9.140625" style="276" customWidth="1"/>
    <col min="11011" max="11011" width="7.140625" style="276" customWidth="1"/>
    <col min="11012" max="11012" width="31.140625" style="276" customWidth="1"/>
    <col min="11013" max="11013" width="9.42578125" style="276" customWidth="1"/>
    <col min="11014" max="11014" width="5.140625" style="276" customWidth="1"/>
    <col min="11015" max="11015" width="6" style="276" customWidth="1"/>
    <col min="11016" max="11016" width="5.7109375" style="276" customWidth="1"/>
    <col min="11017" max="11017" width="10.140625" style="276" bestFit="1" customWidth="1"/>
    <col min="11018" max="11018" width="11.140625" style="276" customWidth="1"/>
    <col min="11019" max="11024" width="8.42578125" style="276"/>
    <col min="11025" max="11025" width="9" style="276" bestFit="1" customWidth="1"/>
    <col min="11026" max="11264" width="8.42578125" style="276"/>
    <col min="11265" max="11265" width="6.42578125" style="276" customWidth="1"/>
    <col min="11266" max="11266" width="9.140625" style="276" customWidth="1"/>
    <col min="11267" max="11267" width="7.140625" style="276" customWidth="1"/>
    <col min="11268" max="11268" width="31.140625" style="276" customWidth="1"/>
    <col min="11269" max="11269" width="9.42578125" style="276" customWidth="1"/>
    <col min="11270" max="11270" width="5.140625" style="276" customWidth="1"/>
    <col min="11271" max="11271" width="6" style="276" customWidth="1"/>
    <col min="11272" max="11272" width="5.7109375" style="276" customWidth="1"/>
    <col min="11273" max="11273" width="10.140625" style="276" bestFit="1" customWidth="1"/>
    <col min="11274" max="11274" width="11.140625" style="276" customWidth="1"/>
    <col min="11275" max="11280" width="8.42578125" style="276"/>
    <col min="11281" max="11281" width="9" style="276" bestFit="1" customWidth="1"/>
    <col min="11282" max="11520" width="8.42578125" style="276"/>
    <col min="11521" max="11521" width="6.42578125" style="276" customWidth="1"/>
    <col min="11522" max="11522" width="9.140625" style="276" customWidth="1"/>
    <col min="11523" max="11523" width="7.140625" style="276" customWidth="1"/>
    <col min="11524" max="11524" width="31.140625" style="276" customWidth="1"/>
    <col min="11525" max="11525" width="9.42578125" style="276" customWidth="1"/>
    <col min="11526" max="11526" width="5.140625" style="276" customWidth="1"/>
    <col min="11527" max="11527" width="6" style="276" customWidth="1"/>
    <col min="11528" max="11528" width="5.7109375" style="276" customWidth="1"/>
    <col min="11529" max="11529" width="10.140625" style="276" bestFit="1" customWidth="1"/>
    <col min="11530" max="11530" width="11.140625" style="276" customWidth="1"/>
    <col min="11531" max="11536" width="8.42578125" style="276"/>
    <col min="11537" max="11537" width="9" style="276" bestFit="1" customWidth="1"/>
    <col min="11538" max="11776" width="8.42578125" style="276"/>
    <col min="11777" max="11777" width="6.42578125" style="276" customWidth="1"/>
    <col min="11778" max="11778" width="9.140625" style="276" customWidth="1"/>
    <col min="11779" max="11779" width="7.140625" style="276" customWidth="1"/>
    <col min="11780" max="11780" width="31.140625" style="276" customWidth="1"/>
    <col min="11781" max="11781" width="9.42578125" style="276" customWidth="1"/>
    <col min="11782" max="11782" width="5.140625" style="276" customWidth="1"/>
    <col min="11783" max="11783" width="6" style="276" customWidth="1"/>
    <col min="11784" max="11784" width="5.7109375" style="276" customWidth="1"/>
    <col min="11785" max="11785" width="10.140625" style="276" bestFit="1" customWidth="1"/>
    <col min="11786" max="11786" width="11.140625" style="276" customWidth="1"/>
    <col min="11787" max="11792" width="8.42578125" style="276"/>
    <col min="11793" max="11793" width="9" style="276" bestFit="1" customWidth="1"/>
    <col min="11794" max="12032" width="8.42578125" style="276"/>
    <col min="12033" max="12033" width="6.42578125" style="276" customWidth="1"/>
    <col min="12034" max="12034" width="9.140625" style="276" customWidth="1"/>
    <col min="12035" max="12035" width="7.140625" style="276" customWidth="1"/>
    <col min="12036" max="12036" width="31.140625" style="276" customWidth="1"/>
    <col min="12037" max="12037" width="9.42578125" style="276" customWidth="1"/>
    <col min="12038" max="12038" width="5.140625" style="276" customWidth="1"/>
    <col min="12039" max="12039" width="6" style="276" customWidth="1"/>
    <col min="12040" max="12040" width="5.7109375" style="276" customWidth="1"/>
    <col min="12041" max="12041" width="10.140625" style="276" bestFit="1" customWidth="1"/>
    <col min="12042" max="12042" width="11.140625" style="276" customWidth="1"/>
    <col min="12043" max="12048" width="8.42578125" style="276"/>
    <col min="12049" max="12049" width="9" style="276" bestFit="1" customWidth="1"/>
    <col min="12050" max="12288" width="8.42578125" style="276"/>
    <col min="12289" max="12289" width="6.42578125" style="276" customWidth="1"/>
    <col min="12290" max="12290" width="9.140625" style="276" customWidth="1"/>
    <col min="12291" max="12291" width="7.140625" style="276" customWidth="1"/>
    <col min="12292" max="12292" width="31.140625" style="276" customWidth="1"/>
    <col min="12293" max="12293" width="9.42578125" style="276" customWidth="1"/>
    <col min="12294" max="12294" width="5.140625" style="276" customWidth="1"/>
    <col min="12295" max="12295" width="6" style="276" customWidth="1"/>
    <col min="12296" max="12296" width="5.7109375" style="276" customWidth="1"/>
    <col min="12297" max="12297" width="10.140625" style="276" bestFit="1" customWidth="1"/>
    <col min="12298" max="12298" width="11.140625" style="276" customWidth="1"/>
    <col min="12299" max="12304" width="8.42578125" style="276"/>
    <col min="12305" max="12305" width="9" style="276" bestFit="1" customWidth="1"/>
    <col min="12306" max="12544" width="8.42578125" style="276"/>
    <col min="12545" max="12545" width="6.42578125" style="276" customWidth="1"/>
    <col min="12546" max="12546" width="9.140625" style="276" customWidth="1"/>
    <col min="12547" max="12547" width="7.140625" style="276" customWidth="1"/>
    <col min="12548" max="12548" width="31.140625" style="276" customWidth="1"/>
    <col min="12549" max="12549" width="9.42578125" style="276" customWidth="1"/>
    <col min="12550" max="12550" width="5.140625" style="276" customWidth="1"/>
    <col min="12551" max="12551" width="6" style="276" customWidth="1"/>
    <col min="12552" max="12552" width="5.7109375" style="276" customWidth="1"/>
    <col min="12553" max="12553" width="10.140625" style="276" bestFit="1" customWidth="1"/>
    <col min="12554" max="12554" width="11.140625" style="276" customWidth="1"/>
    <col min="12555" max="12560" width="8.42578125" style="276"/>
    <col min="12561" max="12561" width="9" style="276" bestFit="1" customWidth="1"/>
    <col min="12562" max="12800" width="8.42578125" style="276"/>
    <col min="12801" max="12801" width="6.42578125" style="276" customWidth="1"/>
    <col min="12802" max="12802" width="9.140625" style="276" customWidth="1"/>
    <col min="12803" max="12803" width="7.140625" style="276" customWidth="1"/>
    <col min="12804" max="12804" width="31.140625" style="276" customWidth="1"/>
    <col min="12805" max="12805" width="9.42578125" style="276" customWidth="1"/>
    <col min="12806" max="12806" width="5.140625" style="276" customWidth="1"/>
    <col min="12807" max="12807" width="6" style="276" customWidth="1"/>
    <col min="12808" max="12808" width="5.7109375" style="276" customWidth="1"/>
    <col min="12809" max="12809" width="10.140625" style="276" bestFit="1" customWidth="1"/>
    <col min="12810" max="12810" width="11.140625" style="276" customWidth="1"/>
    <col min="12811" max="12816" width="8.42578125" style="276"/>
    <col min="12817" max="12817" width="9" style="276" bestFit="1" customWidth="1"/>
    <col min="12818" max="13056" width="8.42578125" style="276"/>
    <col min="13057" max="13057" width="6.42578125" style="276" customWidth="1"/>
    <col min="13058" max="13058" width="9.140625" style="276" customWidth="1"/>
    <col min="13059" max="13059" width="7.140625" style="276" customWidth="1"/>
    <col min="13060" max="13060" width="31.140625" style="276" customWidth="1"/>
    <col min="13061" max="13061" width="9.42578125" style="276" customWidth="1"/>
    <col min="13062" max="13062" width="5.140625" style="276" customWidth="1"/>
    <col min="13063" max="13063" width="6" style="276" customWidth="1"/>
    <col min="13064" max="13064" width="5.7109375" style="276" customWidth="1"/>
    <col min="13065" max="13065" width="10.140625" style="276" bestFit="1" customWidth="1"/>
    <col min="13066" max="13066" width="11.140625" style="276" customWidth="1"/>
    <col min="13067" max="13072" width="8.42578125" style="276"/>
    <col min="13073" max="13073" width="9" style="276" bestFit="1" customWidth="1"/>
    <col min="13074" max="13312" width="8.42578125" style="276"/>
    <col min="13313" max="13313" width="6.42578125" style="276" customWidth="1"/>
    <col min="13314" max="13314" width="9.140625" style="276" customWidth="1"/>
    <col min="13315" max="13315" width="7.140625" style="276" customWidth="1"/>
    <col min="13316" max="13316" width="31.140625" style="276" customWidth="1"/>
    <col min="13317" max="13317" width="9.42578125" style="276" customWidth="1"/>
    <col min="13318" max="13318" width="5.140625" style="276" customWidth="1"/>
    <col min="13319" max="13319" width="6" style="276" customWidth="1"/>
    <col min="13320" max="13320" width="5.7109375" style="276" customWidth="1"/>
    <col min="13321" max="13321" width="10.140625" style="276" bestFit="1" customWidth="1"/>
    <col min="13322" max="13322" width="11.140625" style="276" customWidth="1"/>
    <col min="13323" max="13328" width="8.42578125" style="276"/>
    <col min="13329" max="13329" width="9" style="276" bestFit="1" customWidth="1"/>
    <col min="13330" max="13568" width="8.42578125" style="276"/>
    <col min="13569" max="13569" width="6.42578125" style="276" customWidth="1"/>
    <col min="13570" max="13570" width="9.140625" style="276" customWidth="1"/>
    <col min="13571" max="13571" width="7.140625" style="276" customWidth="1"/>
    <col min="13572" max="13572" width="31.140625" style="276" customWidth="1"/>
    <col min="13573" max="13573" width="9.42578125" style="276" customWidth="1"/>
    <col min="13574" max="13574" width="5.140625" style="276" customWidth="1"/>
    <col min="13575" max="13575" width="6" style="276" customWidth="1"/>
    <col min="13576" max="13576" width="5.7109375" style="276" customWidth="1"/>
    <col min="13577" max="13577" width="10.140625" style="276" bestFit="1" customWidth="1"/>
    <col min="13578" max="13578" width="11.140625" style="276" customWidth="1"/>
    <col min="13579" max="13584" width="8.42578125" style="276"/>
    <col min="13585" max="13585" width="9" style="276" bestFit="1" customWidth="1"/>
    <col min="13586" max="13824" width="8.42578125" style="276"/>
    <col min="13825" max="13825" width="6.42578125" style="276" customWidth="1"/>
    <col min="13826" max="13826" width="9.140625" style="276" customWidth="1"/>
    <col min="13827" max="13827" width="7.140625" style="276" customWidth="1"/>
    <col min="13828" max="13828" width="31.140625" style="276" customWidth="1"/>
    <col min="13829" max="13829" width="9.42578125" style="276" customWidth="1"/>
    <col min="13830" max="13830" width="5.140625" style="276" customWidth="1"/>
    <col min="13831" max="13831" width="6" style="276" customWidth="1"/>
    <col min="13832" max="13832" width="5.7109375" style="276" customWidth="1"/>
    <col min="13833" max="13833" width="10.140625" style="276" bestFit="1" customWidth="1"/>
    <col min="13834" max="13834" width="11.140625" style="276" customWidth="1"/>
    <col min="13835" max="13840" width="8.42578125" style="276"/>
    <col min="13841" max="13841" width="9" style="276" bestFit="1" customWidth="1"/>
    <col min="13842" max="14080" width="8.42578125" style="276"/>
    <col min="14081" max="14081" width="6.42578125" style="276" customWidth="1"/>
    <col min="14082" max="14082" width="9.140625" style="276" customWidth="1"/>
    <col min="14083" max="14083" width="7.140625" style="276" customWidth="1"/>
    <col min="14084" max="14084" width="31.140625" style="276" customWidth="1"/>
    <col min="14085" max="14085" width="9.42578125" style="276" customWidth="1"/>
    <col min="14086" max="14086" width="5.140625" style="276" customWidth="1"/>
    <col min="14087" max="14087" width="6" style="276" customWidth="1"/>
    <col min="14088" max="14088" width="5.7109375" style="276" customWidth="1"/>
    <col min="14089" max="14089" width="10.140625" style="276" bestFit="1" customWidth="1"/>
    <col min="14090" max="14090" width="11.140625" style="276" customWidth="1"/>
    <col min="14091" max="14096" width="8.42578125" style="276"/>
    <col min="14097" max="14097" width="9" style="276" bestFit="1" customWidth="1"/>
    <col min="14098" max="14336" width="8.42578125" style="276"/>
    <col min="14337" max="14337" width="6.42578125" style="276" customWidth="1"/>
    <col min="14338" max="14338" width="9.140625" style="276" customWidth="1"/>
    <col min="14339" max="14339" width="7.140625" style="276" customWidth="1"/>
    <col min="14340" max="14340" width="31.140625" style="276" customWidth="1"/>
    <col min="14341" max="14341" width="9.42578125" style="276" customWidth="1"/>
    <col min="14342" max="14342" width="5.140625" style="276" customWidth="1"/>
    <col min="14343" max="14343" width="6" style="276" customWidth="1"/>
    <col min="14344" max="14344" width="5.7109375" style="276" customWidth="1"/>
    <col min="14345" max="14345" width="10.140625" style="276" bestFit="1" customWidth="1"/>
    <col min="14346" max="14346" width="11.140625" style="276" customWidth="1"/>
    <col min="14347" max="14352" width="8.42578125" style="276"/>
    <col min="14353" max="14353" width="9" style="276" bestFit="1" customWidth="1"/>
    <col min="14354" max="14592" width="8.42578125" style="276"/>
    <col min="14593" max="14593" width="6.42578125" style="276" customWidth="1"/>
    <col min="14594" max="14594" width="9.140625" style="276" customWidth="1"/>
    <col min="14595" max="14595" width="7.140625" style="276" customWidth="1"/>
    <col min="14596" max="14596" width="31.140625" style="276" customWidth="1"/>
    <col min="14597" max="14597" width="9.42578125" style="276" customWidth="1"/>
    <col min="14598" max="14598" width="5.140625" style="276" customWidth="1"/>
    <col min="14599" max="14599" width="6" style="276" customWidth="1"/>
    <col min="14600" max="14600" width="5.7109375" style="276" customWidth="1"/>
    <col min="14601" max="14601" width="10.140625" style="276" bestFit="1" customWidth="1"/>
    <col min="14602" max="14602" width="11.140625" style="276" customWidth="1"/>
    <col min="14603" max="14608" width="8.42578125" style="276"/>
    <col min="14609" max="14609" width="9" style="276" bestFit="1" customWidth="1"/>
    <col min="14610" max="14848" width="8.42578125" style="276"/>
    <col min="14849" max="14849" width="6.42578125" style="276" customWidth="1"/>
    <col min="14850" max="14850" width="9.140625" style="276" customWidth="1"/>
    <col min="14851" max="14851" width="7.140625" style="276" customWidth="1"/>
    <col min="14852" max="14852" width="31.140625" style="276" customWidth="1"/>
    <col min="14853" max="14853" width="9.42578125" style="276" customWidth="1"/>
    <col min="14854" max="14854" width="5.140625" style="276" customWidth="1"/>
    <col min="14855" max="14855" width="6" style="276" customWidth="1"/>
    <col min="14856" max="14856" width="5.7109375" style="276" customWidth="1"/>
    <col min="14857" max="14857" width="10.140625" style="276" bestFit="1" customWidth="1"/>
    <col min="14858" max="14858" width="11.140625" style="276" customWidth="1"/>
    <col min="14859" max="14864" width="8.42578125" style="276"/>
    <col min="14865" max="14865" width="9" style="276" bestFit="1" customWidth="1"/>
    <col min="14866" max="15104" width="8.42578125" style="276"/>
    <col min="15105" max="15105" width="6.42578125" style="276" customWidth="1"/>
    <col min="15106" max="15106" width="9.140625" style="276" customWidth="1"/>
    <col min="15107" max="15107" width="7.140625" style="276" customWidth="1"/>
    <col min="15108" max="15108" width="31.140625" style="276" customWidth="1"/>
    <col min="15109" max="15109" width="9.42578125" style="276" customWidth="1"/>
    <col min="15110" max="15110" width="5.140625" style="276" customWidth="1"/>
    <col min="15111" max="15111" width="6" style="276" customWidth="1"/>
    <col min="15112" max="15112" width="5.7109375" style="276" customWidth="1"/>
    <col min="15113" max="15113" width="10.140625" style="276" bestFit="1" customWidth="1"/>
    <col min="15114" max="15114" width="11.140625" style="276" customWidth="1"/>
    <col min="15115" max="15120" width="8.42578125" style="276"/>
    <col min="15121" max="15121" width="9" style="276" bestFit="1" customWidth="1"/>
    <col min="15122" max="15360" width="8.42578125" style="276"/>
    <col min="15361" max="15361" width="6.42578125" style="276" customWidth="1"/>
    <col min="15362" max="15362" width="9.140625" style="276" customWidth="1"/>
    <col min="15363" max="15363" width="7.140625" style="276" customWidth="1"/>
    <col min="15364" max="15364" width="31.140625" style="276" customWidth="1"/>
    <col min="15365" max="15365" width="9.42578125" style="276" customWidth="1"/>
    <col min="15366" max="15366" width="5.140625" style="276" customWidth="1"/>
    <col min="15367" max="15367" width="6" style="276" customWidth="1"/>
    <col min="15368" max="15368" width="5.7109375" style="276" customWidth="1"/>
    <col min="15369" max="15369" width="10.140625" style="276" bestFit="1" customWidth="1"/>
    <col min="15370" max="15370" width="11.140625" style="276" customWidth="1"/>
    <col min="15371" max="15376" width="8.42578125" style="276"/>
    <col min="15377" max="15377" width="9" style="276" bestFit="1" customWidth="1"/>
    <col min="15378" max="15616" width="8.42578125" style="276"/>
    <col min="15617" max="15617" width="6.42578125" style="276" customWidth="1"/>
    <col min="15618" max="15618" width="9.140625" style="276" customWidth="1"/>
    <col min="15619" max="15619" width="7.140625" style="276" customWidth="1"/>
    <col min="15620" max="15620" width="31.140625" style="276" customWidth="1"/>
    <col min="15621" max="15621" width="9.42578125" style="276" customWidth="1"/>
    <col min="15622" max="15622" width="5.140625" style="276" customWidth="1"/>
    <col min="15623" max="15623" width="6" style="276" customWidth="1"/>
    <col min="15624" max="15624" width="5.7109375" style="276" customWidth="1"/>
    <col min="15625" max="15625" width="10.140625" style="276" bestFit="1" customWidth="1"/>
    <col min="15626" max="15626" width="11.140625" style="276" customWidth="1"/>
    <col min="15627" max="15632" width="8.42578125" style="276"/>
    <col min="15633" max="15633" width="9" style="276" bestFit="1" customWidth="1"/>
    <col min="15634" max="15872" width="8.42578125" style="276"/>
    <col min="15873" max="15873" width="6.42578125" style="276" customWidth="1"/>
    <col min="15874" max="15874" width="9.140625" style="276" customWidth="1"/>
    <col min="15875" max="15875" width="7.140625" style="276" customWidth="1"/>
    <col min="15876" max="15876" width="31.140625" style="276" customWidth="1"/>
    <col min="15877" max="15877" width="9.42578125" style="276" customWidth="1"/>
    <col min="15878" max="15878" width="5.140625" style="276" customWidth="1"/>
    <col min="15879" max="15879" width="6" style="276" customWidth="1"/>
    <col min="15880" max="15880" width="5.7109375" style="276" customWidth="1"/>
    <col min="15881" max="15881" width="10.140625" style="276" bestFit="1" customWidth="1"/>
    <col min="15882" max="15882" width="11.140625" style="276" customWidth="1"/>
    <col min="15883" max="15888" width="8.42578125" style="276"/>
    <col min="15889" max="15889" width="9" style="276" bestFit="1" customWidth="1"/>
    <col min="15890" max="16128" width="8.42578125" style="276"/>
    <col min="16129" max="16129" width="6.42578125" style="276" customWidth="1"/>
    <col min="16130" max="16130" width="9.140625" style="276" customWidth="1"/>
    <col min="16131" max="16131" width="7.140625" style="276" customWidth="1"/>
    <col min="16132" max="16132" width="31.140625" style="276" customWidth="1"/>
    <col min="16133" max="16133" width="9.42578125" style="276" customWidth="1"/>
    <col min="16134" max="16134" width="5.140625" style="276" customWidth="1"/>
    <col min="16135" max="16135" width="6" style="276" customWidth="1"/>
    <col min="16136" max="16136" width="5.7109375" style="276" customWidth="1"/>
    <col min="16137" max="16137" width="10.140625" style="276" bestFit="1" customWidth="1"/>
    <col min="16138" max="16138" width="11.140625" style="276" customWidth="1"/>
    <col min="16139" max="16144" width="8.42578125" style="276"/>
    <col min="16145" max="16145" width="9" style="276" bestFit="1" customWidth="1"/>
    <col min="16146" max="16384" width="8.42578125" style="276"/>
  </cols>
  <sheetData>
    <row r="1" spans="1:10" ht="18.350000000000001">
      <c r="A1" s="673" t="s">
        <v>785</v>
      </c>
      <c r="B1" s="673"/>
      <c r="C1" s="673"/>
      <c r="D1" s="673"/>
      <c r="E1" s="673"/>
      <c r="F1" s="673"/>
      <c r="G1" s="673"/>
      <c r="H1" s="673"/>
      <c r="I1" s="673"/>
      <c r="J1" s="673"/>
    </row>
    <row r="2" spans="1:10" ht="42.8">
      <c r="A2" s="277" t="s">
        <v>205</v>
      </c>
      <c r="B2" s="277" t="s">
        <v>324</v>
      </c>
      <c r="C2" s="277" t="s">
        <v>279</v>
      </c>
      <c r="D2" s="277" t="s">
        <v>243</v>
      </c>
      <c r="E2" s="278" t="s">
        <v>325</v>
      </c>
      <c r="F2" s="277"/>
      <c r="G2" s="277" t="s">
        <v>326</v>
      </c>
      <c r="H2" s="277"/>
      <c r="I2" s="279" t="s">
        <v>204</v>
      </c>
      <c r="J2" s="277" t="s">
        <v>283</v>
      </c>
    </row>
    <row r="3" spans="1:10" ht="106.5" customHeight="1">
      <c r="A3" s="669">
        <v>57</v>
      </c>
      <c r="B3" s="277"/>
      <c r="C3" s="277"/>
      <c r="D3" s="672" t="s">
        <v>875</v>
      </c>
      <c r="E3" s="672"/>
      <c r="F3" s="672"/>
      <c r="G3" s="672"/>
      <c r="H3" s="672"/>
      <c r="I3" s="672"/>
      <c r="J3" s="672"/>
    </row>
    <row r="4" spans="1:10" ht="14.95" customHeight="1">
      <c r="A4" s="670"/>
      <c r="B4" s="281"/>
      <c r="C4" s="281"/>
      <c r="D4" s="282" t="s">
        <v>327</v>
      </c>
      <c r="E4" s="283"/>
      <c r="F4" s="280"/>
      <c r="G4" s="284"/>
      <c r="H4" s="280"/>
      <c r="I4" s="285"/>
      <c r="J4" s="286"/>
    </row>
    <row r="5" spans="1:10" ht="14.95" customHeight="1">
      <c r="A5" s="670"/>
      <c r="B5" s="281">
        <v>1</v>
      </c>
      <c r="C5" s="281"/>
      <c r="D5" s="280" t="s">
        <v>328</v>
      </c>
      <c r="E5" s="287">
        <v>0.05</v>
      </c>
      <c r="F5" s="288" t="s">
        <v>329</v>
      </c>
      <c r="G5" s="284">
        <v>1</v>
      </c>
      <c r="H5" s="288" t="s">
        <v>329</v>
      </c>
      <c r="I5" s="285">
        <v>660</v>
      </c>
      <c r="J5" s="286">
        <f>SUM(E5*I5/G5)</f>
        <v>33</v>
      </c>
    </row>
    <row r="6" spans="1:10" ht="14.95" customHeight="1">
      <c r="A6" s="670"/>
      <c r="B6" s="281">
        <v>3</v>
      </c>
      <c r="C6" s="281"/>
      <c r="D6" s="280" t="s">
        <v>330</v>
      </c>
      <c r="E6" s="287">
        <v>0.125</v>
      </c>
      <c r="F6" s="280" t="s">
        <v>329</v>
      </c>
      <c r="G6" s="284">
        <v>1</v>
      </c>
      <c r="H6" s="280" t="s">
        <v>329</v>
      </c>
      <c r="I6" s="285">
        <v>550</v>
      </c>
      <c r="J6" s="286">
        <f>SUM(E6*I6/G6)</f>
        <v>68.75</v>
      </c>
    </row>
    <row r="7" spans="1:10" ht="14.95" customHeight="1">
      <c r="A7" s="670"/>
      <c r="B7" s="281"/>
      <c r="C7" s="281"/>
      <c r="D7" s="282" t="s">
        <v>331</v>
      </c>
      <c r="E7" s="283"/>
      <c r="F7" s="288"/>
      <c r="G7" s="284"/>
      <c r="H7" s="288"/>
      <c r="I7" s="285"/>
      <c r="J7" s="286">
        <f>SUM(J5:J6)</f>
        <v>101.75</v>
      </c>
    </row>
    <row r="8" spans="1:10" ht="14.95" customHeight="1">
      <c r="A8" s="670"/>
      <c r="B8" s="281"/>
      <c r="C8" s="281"/>
      <c r="D8" s="282" t="s">
        <v>332</v>
      </c>
      <c r="E8" s="283"/>
      <c r="F8" s="288"/>
      <c r="G8" s="284"/>
      <c r="H8" s="288"/>
      <c r="I8" s="285"/>
      <c r="J8" s="286"/>
    </row>
    <row r="9" spans="1:10" ht="32.299999999999997" customHeight="1">
      <c r="A9" s="670"/>
      <c r="B9" s="281" t="s">
        <v>333</v>
      </c>
      <c r="C9" s="281"/>
      <c r="D9" s="282" t="s">
        <v>334</v>
      </c>
      <c r="E9" s="283">
        <v>2</v>
      </c>
      <c r="F9" s="280" t="s">
        <v>335</v>
      </c>
      <c r="G9" s="284">
        <v>100</v>
      </c>
      <c r="H9" s="280" t="s">
        <v>336</v>
      </c>
      <c r="I9" s="285">
        <v>1200</v>
      </c>
      <c r="J9" s="286">
        <f>SUM(E9*I9/G9)</f>
        <v>24</v>
      </c>
    </row>
    <row r="10" spans="1:10" ht="27.2">
      <c r="A10" s="670"/>
      <c r="B10" s="278"/>
      <c r="C10" s="278"/>
      <c r="D10" s="289" t="s">
        <v>337</v>
      </c>
      <c r="E10" s="290"/>
      <c r="F10" s="291"/>
      <c r="G10" s="292"/>
      <c r="H10" s="291"/>
      <c r="I10" s="293"/>
      <c r="J10" s="294">
        <v>50</v>
      </c>
    </row>
    <row r="11" spans="1:10" ht="54.35">
      <c r="A11" s="670"/>
      <c r="B11" s="281" t="s">
        <v>338</v>
      </c>
      <c r="C11" s="284" t="s">
        <v>339</v>
      </c>
      <c r="D11" s="282" t="s">
        <v>340</v>
      </c>
      <c r="E11" s="295">
        <v>1</v>
      </c>
      <c r="F11" s="280" t="s">
        <v>0</v>
      </c>
      <c r="G11" s="284">
        <v>1</v>
      </c>
      <c r="H11" s="280" t="s">
        <v>0</v>
      </c>
      <c r="I11" s="285">
        <v>15000</v>
      </c>
      <c r="J11" s="286">
        <f>SUM(E11*I11/G11)</f>
        <v>15000</v>
      </c>
    </row>
    <row r="12" spans="1:10" ht="14.95" customHeight="1">
      <c r="A12" s="670"/>
      <c r="B12" s="281"/>
      <c r="C12" s="281"/>
      <c r="D12" s="282" t="s">
        <v>341</v>
      </c>
      <c r="E12" s="283"/>
      <c r="F12" s="282"/>
      <c r="G12" s="284"/>
      <c r="H12" s="280"/>
      <c r="I12" s="285"/>
      <c r="J12" s="286">
        <f>SUM(J9:J11)</f>
        <v>15074</v>
      </c>
    </row>
    <row r="13" spans="1:10" ht="28.55">
      <c r="A13" s="670"/>
      <c r="B13" s="281"/>
      <c r="C13" s="281"/>
      <c r="D13" s="296" t="s">
        <v>342</v>
      </c>
      <c r="E13" s="297"/>
      <c r="F13" s="297"/>
      <c r="G13" s="281"/>
      <c r="H13" s="297"/>
      <c r="I13" s="298"/>
      <c r="J13" s="299">
        <f>ROUNDDOWN(J7+J12,0)</f>
        <v>15175</v>
      </c>
    </row>
    <row r="14" spans="1:10">
      <c r="A14" s="670"/>
      <c r="B14" s="300"/>
      <c r="C14" s="300"/>
      <c r="D14" s="301" t="s">
        <v>343</v>
      </c>
      <c r="E14" s="302">
        <v>0.13614999999999999</v>
      </c>
      <c r="F14" s="303"/>
      <c r="G14" s="304"/>
      <c r="H14" s="303"/>
      <c r="I14" s="298"/>
      <c r="J14" s="305">
        <f>J13*$E14</f>
        <v>2066.0762500000001</v>
      </c>
    </row>
    <row r="15" spans="1:10">
      <c r="A15" s="670"/>
      <c r="B15" s="300"/>
      <c r="C15" s="300"/>
      <c r="D15" s="306"/>
      <c r="E15" s="283"/>
      <c r="F15" s="303"/>
      <c r="G15" s="304"/>
      <c r="H15" s="303"/>
      <c r="I15" s="298"/>
      <c r="J15" s="305">
        <f>SUM(J13:J14)</f>
        <v>17241.076249999998</v>
      </c>
    </row>
    <row r="16" spans="1:10">
      <c r="A16" s="670"/>
      <c r="B16" s="307"/>
      <c r="C16" s="307"/>
      <c r="D16" s="308" t="s">
        <v>344</v>
      </c>
      <c r="E16" s="309"/>
      <c r="F16" s="310"/>
      <c r="G16" s="311"/>
      <c r="H16" s="310"/>
      <c r="I16" s="312"/>
      <c r="J16" s="313">
        <f>ROUND(J15,0)</f>
        <v>17241</v>
      </c>
    </row>
    <row r="17" spans="1:10">
      <c r="A17" s="314"/>
      <c r="B17" s="315"/>
      <c r="C17" s="315"/>
      <c r="D17" s="316"/>
      <c r="E17" s="317"/>
      <c r="F17" s="318"/>
      <c r="G17" s="319"/>
      <c r="H17" s="318"/>
      <c r="I17" s="320"/>
      <c r="J17" s="321"/>
    </row>
    <row r="18" spans="1:10" ht="30.75" customHeight="1">
      <c r="A18" s="669">
        <v>58</v>
      </c>
      <c r="B18" s="300"/>
      <c r="C18" s="300"/>
      <c r="D18" s="672" t="s">
        <v>186</v>
      </c>
      <c r="E18" s="672"/>
      <c r="F18" s="672"/>
      <c r="G18" s="672"/>
      <c r="H18" s="672"/>
      <c r="I18" s="672"/>
      <c r="J18" s="672"/>
    </row>
    <row r="19" spans="1:10" ht="72.7" customHeight="1">
      <c r="A19" s="670"/>
      <c r="B19" s="300" t="s">
        <v>345</v>
      </c>
      <c r="C19" s="300"/>
      <c r="D19" s="280" t="s">
        <v>186</v>
      </c>
      <c r="E19" s="322" t="s">
        <v>346</v>
      </c>
      <c r="F19" s="323">
        <v>1</v>
      </c>
      <c r="G19" s="284">
        <v>1</v>
      </c>
      <c r="H19" s="280" t="s">
        <v>0</v>
      </c>
      <c r="I19" s="285">
        <v>3800</v>
      </c>
      <c r="J19" s="324">
        <f>I19*F19</f>
        <v>3800</v>
      </c>
    </row>
    <row r="20" spans="1:10">
      <c r="A20" s="670"/>
      <c r="B20" s="300"/>
      <c r="C20" s="300"/>
      <c r="D20" s="301" t="s">
        <v>343</v>
      </c>
      <c r="E20" s="302">
        <v>0.13614999999999999</v>
      </c>
      <c r="F20" s="303"/>
      <c r="G20" s="304"/>
      <c r="H20" s="303"/>
      <c r="I20" s="325"/>
      <c r="J20" s="305">
        <f>J19*E20</f>
        <v>517.37</v>
      </c>
    </row>
    <row r="21" spans="1:10">
      <c r="A21" s="670"/>
      <c r="B21" s="300"/>
      <c r="C21" s="300"/>
      <c r="D21" s="306"/>
      <c r="E21" s="283"/>
      <c r="F21" s="303"/>
      <c r="G21" s="304"/>
      <c r="H21" s="303"/>
      <c r="I21" s="325"/>
      <c r="J21" s="305">
        <f>SUM(J19:J20)</f>
        <v>4317.37</v>
      </c>
    </row>
    <row r="22" spans="1:10">
      <c r="A22" s="671"/>
      <c r="B22" s="300"/>
      <c r="C22" s="300"/>
      <c r="D22" s="326" t="s">
        <v>344</v>
      </c>
      <c r="E22" s="283"/>
      <c r="F22" s="303"/>
      <c r="G22" s="304"/>
      <c r="H22" s="303"/>
      <c r="I22" s="325"/>
      <c r="J22" s="327">
        <f>ROUND(J21,0)</f>
        <v>4317</v>
      </c>
    </row>
    <row r="23" spans="1:10">
      <c r="A23" s="314"/>
      <c r="B23" s="315"/>
      <c r="C23" s="315"/>
      <c r="D23" s="316"/>
      <c r="E23" s="317"/>
      <c r="F23" s="318"/>
      <c r="G23" s="319"/>
      <c r="H23" s="318"/>
      <c r="I23" s="320"/>
      <c r="J23" s="321"/>
    </row>
    <row r="24" spans="1:10" ht="63.7" customHeight="1">
      <c r="A24" s="669">
        <v>59</v>
      </c>
      <c r="B24" s="328"/>
      <c r="C24" s="328"/>
      <c r="D24" s="672" t="s">
        <v>321</v>
      </c>
      <c r="E24" s="672"/>
      <c r="F24" s="672"/>
      <c r="G24" s="672"/>
      <c r="H24" s="672"/>
      <c r="I24" s="672"/>
      <c r="J24" s="672"/>
    </row>
    <row r="25" spans="1:10" ht="14.95" customHeight="1">
      <c r="A25" s="670"/>
      <c r="B25" s="281"/>
      <c r="C25" s="281"/>
      <c r="D25" s="329" t="s">
        <v>327</v>
      </c>
      <c r="E25" s="283"/>
      <c r="F25" s="280"/>
      <c r="G25" s="284"/>
      <c r="H25" s="280"/>
      <c r="I25" s="285"/>
      <c r="J25" s="286"/>
    </row>
    <row r="26" spans="1:10" ht="14.95" customHeight="1">
      <c r="A26" s="670"/>
      <c r="B26" s="281">
        <v>1</v>
      </c>
      <c r="C26" s="281"/>
      <c r="D26" s="280" t="s">
        <v>328</v>
      </c>
      <c r="E26" s="287">
        <v>0.125</v>
      </c>
      <c r="F26" s="288" t="s">
        <v>329</v>
      </c>
      <c r="G26" s="284">
        <v>1</v>
      </c>
      <c r="H26" s="288" t="s">
        <v>329</v>
      </c>
      <c r="I26" s="285">
        <v>660</v>
      </c>
      <c r="J26" s="286">
        <f>SUM(E26*I26/G26)</f>
        <v>82.5</v>
      </c>
    </row>
    <row r="27" spans="1:10" ht="14.95" customHeight="1">
      <c r="A27" s="670"/>
      <c r="B27" s="281">
        <v>2</v>
      </c>
      <c r="C27" s="281"/>
      <c r="D27" s="280" t="s">
        <v>330</v>
      </c>
      <c r="E27" s="287">
        <v>0.125</v>
      </c>
      <c r="F27" s="288" t="s">
        <v>329</v>
      </c>
      <c r="G27" s="284">
        <v>1</v>
      </c>
      <c r="H27" s="288" t="s">
        <v>329</v>
      </c>
      <c r="I27" s="285">
        <v>550</v>
      </c>
      <c r="J27" s="285">
        <f>SUM(E27*I27/G27)</f>
        <v>68.75</v>
      </c>
    </row>
    <row r="28" spans="1:10">
      <c r="A28" s="670"/>
      <c r="B28" s="281"/>
      <c r="C28" s="281"/>
      <c r="D28" s="282" t="s">
        <v>331</v>
      </c>
      <c r="E28" s="283"/>
      <c r="F28" s="288"/>
      <c r="G28" s="284"/>
      <c r="H28" s="288"/>
      <c r="I28" s="285"/>
      <c r="J28" s="305">
        <f>SUM(J26:J27)</f>
        <v>151.25</v>
      </c>
    </row>
    <row r="29" spans="1:10" ht="14.95" customHeight="1">
      <c r="A29" s="670"/>
      <c r="B29" s="281"/>
      <c r="C29" s="281"/>
      <c r="D29" s="282" t="s">
        <v>347</v>
      </c>
      <c r="E29" s="283"/>
      <c r="F29" s="288"/>
      <c r="G29" s="284"/>
      <c r="H29" s="288"/>
      <c r="I29" s="285"/>
      <c r="J29" s="286"/>
    </row>
    <row r="30" spans="1:10" ht="32.299999999999997" customHeight="1">
      <c r="A30" s="670"/>
      <c r="B30" s="281" t="s">
        <v>348</v>
      </c>
      <c r="C30" s="284"/>
      <c r="D30" s="282" t="s">
        <v>334</v>
      </c>
      <c r="E30" s="283">
        <v>1</v>
      </c>
      <c r="F30" s="280" t="s">
        <v>336</v>
      </c>
      <c r="G30" s="284">
        <v>100</v>
      </c>
      <c r="H30" s="280" t="s">
        <v>336</v>
      </c>
      <c r="I30" s="285">
        <v>1200</v>
      </c>
      <c r="J30" s="286">
        <f>SUM(E30*I30/G30)</f>
        <v>12</v>
      </c>
    </row>
    <row r="31" spans="1:10" ht="14.95" customHeight="1">
      <c r="A31" s="670"/>
      <c r="B31" s="281"/>
      <c r="C31" s="281"/>
      <c r="D31" s="282" t="s">
        <v>349</v>
      </c>
      <c r="E31" s="283"/>
      <c r="F31" s="288"/>
      <c r="G31" s="284"/>
      <c r="H31" s="288"/>
      <c r="I31" s="285"/>
      <c r="J31" s="286">
        <f>SUM(J30:J30)</f>
        <v>12</v>
      </c>
    </row>
    <row r="32" spans="1:10" ht="28.55">
      <c r="A32" s="670"/>
      <c r="B32" s="281"/>
      <c r="C32" s="281"/>
      <c r="D32" s="296" t="s">
        <v>342</v>
      </c>
      <c r="E32" s="297"/>
      <c r="F32" s="297"/>
      <c r="G32" s="281"/>
      <c r="H32" s="297"/>
      <c r="I32" s="325"/>
      <c r="J32" s="324">
        <f>ROUNDDOWN(J28+J31,0)</f>
        <v>163</v>
      </c>
    </row>
    <row r="33" spans="1:10">
      <c r="A33" s="670"/>
      <c r="B33" s="300"/>
      <c r="C33" s="300"/>
      <c r="D33" s="301" t="s">
        <v>343</v>
      </c>
      <c r="E33" s="302">
        <v>0.13614999999999999</v>
      </c>
      <c r="F33" s="303"/>
      <c r="G33" s="304"/>
      <c r="H33" s="303"/>
      <c r="I33" s="325"/>
      <c r="J33" s="305">
        <f>J32*E33</f>
        <v>22.192449999999997</v>
      </c>
    </row>
    <row r="34" spans="1:10">
      <c r="A34" s="670"/>
      <c r="B34" s="300"/>
      <c r="C34" s="300"/>
      <c r="D34" s="306"/>
      <c r="E34" s="283"/>
      <c r="F34" s="303"/>
      <c r="G34" s="304"/>
      <c r="H34" s="303"/>
      <c r="I34" s="325"/>
      <c r="J34" s="305">
        <f>SUM(J32:J33)</f>
        <v>185.19245000000001</v>
      </c>
    </row>
    <row r="35" spans="1:10">
      <c r="A35" s="671"/>
      <c r="B35" s="300"/>
      <c r="C35" s="300"/>
      <c r="D35" s="326" t="s">
        <v>344</v>
      </c>
      <c r="E35" s="283"/>
      <c r="F35" s="303"/>
      <c r="G35" s="304"/>
      <c r="H35" s="303"/>
      <c r="I35" s="325"/>
      <c r="J35" s="327">
        <f>ROUND(J34,0)</f>
        <v>185</v>
      </c>
    </row>
    <row r="36" spans="1:10">
      <c r="A36" s="330"/>
      <c r="B36" s="331"/>
      <c r="C36" s="331"/>
      <c r="D36" s="332"/>
      <c r="E36" s="333"/>
      <c r="F36" s="334"/>
      <c r="G36" s="335"/>
      <c r="H36" s="334"/>
      <c r="I36" s="336"/>
      <c r="J36" s="337"/>
    </row>
    <row r="37" spans="1:10" ht="31.25" customHeight="1">
      <c r="A37" s="669">
        <v>60</v>
      </c>
      <c r="B37" s="300"/>
      <c r="C37" s="300"/>
      <c r="D37" s="672" t="s">
        <v>418</v>
      </c>
      <c r="E37" s="672"/>
      <c r="F37" s="672"/>
      <c r="G37" s="672"/>
      <c r="H37" s="672"/>
      <c r="I37" s="672"/>
      <c r="J37" s="672"/>
    </row>
    <row r="38" spans="1:10" ht="62.35" customHeight="1">
      <c r="A38" s="670"/>
      <c r="B38" s="300" t="s">
        <v>350</v>
      </c>
      <c r="C38" s="300"/>
      <c r="D38" s="280" t="s">
        <v>418</v>
      </c>
      <c r="E38" s="322" t="s">
        <v>346</v>
      </c>
      <c r="F38" s="328">
        <v>1</v>
      </c>
      <c r="G38" s="284">
        <v>1</v>
      </c>
      <c r="H38" s="280" t="s">
        <v>0</v>
      </c>
      <c r="I38" s="285">
        <v>107</v>
      </c>
      <c r="J38" s="338">
        <f>I38*F38</f>
        <v>107</v>
      </c>
    </row>
    <row r="39" spans="1:10" ht="15.8" customHeight="1">
      <c r="A39" s="670"/>
      <c r="B39" s="300"/>
      <c r="C39" s="300"/>
      <c r="D39" s="301" t="s">
        <v>343</v>
      </c>
      <c r="E39" s="302">
        <v>0.13614999999999999</v>
      </c>
      <c r="F39" s="303"/>
      <c r="G39" s="304"/>
      <c r="H39" s="303"/>
      <c r="I39" s="325"/>
      <c r="J39" s="305">
        <f>J38*E39</f>
        <v>14.568049999999999</v>
      </c>
    </row>
    <row r="40" spans="1:10" ht="15.8" customHeight="1">
      <c r="A40" s="670"/>
      <c r="B40" s="300"/>
      <c r="C40" s="300"/>
      <c r="D40" s="306"/>
      <c r="E40" s="283"/>
      <c r="F40" s="303"/>
      <c r="G40" s="304"/>
      <c r="H40" s="303"/>
      <c r="I40" s="325"/>
      <c r="J40" s="305">
        <f>SUM(J38:J39)</f>
        <v>121.56805</v>
      </c>
    </row>
    <row r="41" spans="1:10" ht="15.8" customHeight="1">
      <c r="A41" s="671"/>
      <c r="B41" s="300"/>
      <c r="C41" s="300"/>
      <c r="D41" s="326" t="s">
        <v>344</v>
      </c>
      <c r="E41" s="283"/>
      <c r="F41" s="303"/>
      <c r="G41" s="304"/>
      <c r="H41" s="303"/>
      <c r="I41" s="325"/>
      <c r="J41" s="327">
        <f>ROUND(J40,0)</f>
        <v>122</v>
      </c>
    </row>
    <row r="42" spans="1:10" ht="15.8" customHeight="1">
      <c r="A42" s="330"/>
      <c r="B42" s="331"/>
      <c r="C42" s="331"/>
      <c r="D42" s="339"/>
      <c r="E42" s="333"/>
      <c r="F42" s="334"/>
      <c r="G42" s="335"/>
      <c r="H42" s="334"/>
      <c r="I42" s="340"/>
      <c r="J42" s="337"/>
    </row>
    <row r="43" spans="1:10" ht="46.55" customHeight="1">
      <c r="A43" s="669">
        <v>61</v>
      </c>
      <c r="B43" s="300"/>
      <c r="C43" s="300"/>
      <c r="D43" s="672" t="s">
        <v>187</v>
      </c>
      <c r="E43" s="672"/>
      <c r="F43" s="672"/>
      <c r="G43" s="672"/>
      <c r="H43" s="672"/>
      <c r="I43" s="672"/>
      <c r="J43" s="672"/>
    </row>
    <row r="44" spans="1:10" ht="15.8" customHeight="1">
      <c r="A44" s="670"/>
      <c r="B44" s="300"/>
      <c r="C44" s="300"/>
      <c r="D44" s="296" t="s">
        <v>351</v>
      </c>
      <c r="E44" s="283"/>
      <c r="F44" s="280"/>
      <c r="G44" s="284"/>
      <c r="H44" s="280"/>
      <c r="I44" s="338"/>
      <c r="J44" s="286"/>
    </row>
    <row r="45" spans="1:10" ht="15.8" customHeight="1">
      <c r="A45" s="670"/>
      <c r="B45" s="281">
        <v>1</v>
      </c>
      <c r="C45" s="300"/>
      <c r="D45" s="280" t="s">
        <v>328</v>
      </c>
      <c r="E45" s="283">
        <v>0.1</v>
      </c>
      <c r="F45" s="288" t="s">
        <v>329</v>
      </c>
      <c r="G45" s="284">
        <v>1</v>
      </c>
      <c r="H45" s="288" t="s">
        <v>329</v>
      </c>
      <c r="I45" s="285">
        <v>660</v>
      </c>
      <c r="J45" s="286">
        <f>SUM(E45*I45/G45)</f>
        <v>66</v>
      </c>
    </row>
    <row r="46" spans="1:10" ht="15.8" customHeight="1">
      <c r="A46" s="670"/>
      <c r="B46" s="281">
        <v>2</v>
      </c>
      <c r="C46" s="300"/>
      <c r="D46" s="280" t="s">
        <v>330</v>
      </c>
      <c r="E46" s="283">
        <v>0.1</v>
      </c>
      <c r="F46" s="288" t="s">
        <v>329</v>
      </c>
      <c r="G46" s="284">
        <v>1</v>
      </c>
      <c r="H46" s="288" t="s">
        <v>329</v>
      </c>
      <c r="I46" s="285">
        <v>550</v>
      </c>
      <c r="J46" s="285">
        <f>SUM(E46*I46/G46)</f>
        <v>55</v>
      </c>
    </row>
    <row r="47" spans="1:10" ht="30.1" customHeight="1">
      <c r="A47" s="670"/>
      <c r="B47" s="300"/>
      <c r="C47" s="300"/>
      <c r="D47" s="341" t="s">
        <v>331</v>
      </c>
      <c r="E47" s="283"/>
      <c r="F47" s="288"/>
      <c r="G47" s="284"/>
      <c r="H47" s="288"/>
      <c r="I47" s="338"/>
      <c r="J47" s="305">
        <f>SUM(J45:J46)</f>
        <v>121</v>
      </c>
    </row>
    <row r="48" spans="1:10" ht="15.8" customHeight="1">
      <c r="A48" s="670"/>
      <c r="B48" s="300"/>
      <c r="C48" s="300"/>
      <c r="D48" s="296" t="s">
        <v>332</v>
      </c>
      <c r="E48" s="283"/>
      <c r="F48" s="288"/>
      <c r="G48" s="284"/>
      <c r="H48" s="288"/>
      <c r="I48" s="338"/>
      <c r="J48" s="286"/>
    </row>
    <row r="49" spans="1:10" ht="15.8" customHeight="1">
      <c r="A49" s="670"/>
      <c r="B49" s="281" t="s">
        <v>352</v>
      </c>
      <c r="C49" s="281" t="s">
        <v>353</v>
      </c>
      <c r="D49" s="282" t="s">
        <v>354</v>
      </c>
      <c r="E49" s="295">
        <v>1</v>
      </c>
      <c r="F49" s="280" t="s">
        <v>7</v>
      </c>
      <c r="G49" s="284">
        <v>1</v>
      </c>
      <c r="H49" s="280" t="s">
        <v>7</v>
      </c>
      <c r="I49" s="342">
        <v>164</v>
      </c>
      <c r="J49" s="286">
        <f>SUM(E49*I49/G49)</f>
        <v>164</v>
      </c>
    </row>
    <row r="50" spans="1:10" ht="15.8" customHeight="1">
      <c r="A50" s="670"/>
      <c r="B50" s="281" t="s">
        <v>355</v>
      </c>
      <c r="C50" s="281" t="s">
        <v>353</v>
      </c>
      <c r="D50" s="282" t="s">
        <v>356</v>
      </c>
      <c r="E50" s="295">
        <v>1</v>
      </c>
      <c r="F50" s="280" t="s">
        <v>0</v>
      </c>
      <c r="G50" s="284">
        <v>1</v>
      </c>
      <c r="H50" s="280" t="s">
        <v>7</v>
      </c>
      <c r="I50" s="342">
        <v>164</v>
      </c>
      <c r="J50" s="286">
        <f>SUM(E50*I50/G50)</f>
        <v>164</v>
      </c>
    </row>
    <row r="51" spans="1:10" ht="15.8" customHeight="1">
      <c r="A51" s="670"/>
      <c r="B51" s="281" t="s">
        <v>357</v>
      </c>
      <c r="C51" s="281" t="s">
        <v>339</v>
      </c>
      <c r="D51" s="282" t="s">
        <v>358</v>
      </c>
      <c r="E51" s="295">
        <v>2</v>
      </c>
      <c r="F51" s="280" t="s">
        <v>0</v>
      </c>
      <c r="G51" s="284">
        <v>1</v>
      </c>
      <c r="H51" s="280" t="s">
        <v>7</v>
      </c>
      <c r="I51" s="342">
        <v>116</v>
      </c>
      <c r="J51" s="286">
        <f>SUM(E51*I51/G51)</f>
        <v>232</v>
      </c>
    </row>
    <row r="52" spans="1:10" ht="25.15" customHeight="1">
      <c r="A52" s="670"/>
      <c r="B52" s="281" t="s">
        <v>357</v>
      </c>
      <c r="C52" s="284" t="s">
        <v>353</v>
      </c>
      <c r="D52" s="291" t="s">
        <v>359</v>
      </c>
      <c r="E52" s="295">
        <v>2</v>
      </c>
      <c r="F52" s="280" t="s">
        <v>0</v>
      </c>
      <c r="G52" s="284">
        <v>1</v>
      </c>
      <c r="H52" s="280" t="s">
        <v>7</v>
      </c>
      <c r="I52" s="342">
        <v>178</v>
      </c>
      <c r="J52" s="286">
        <f>SUM(E52*I52/G52)</f>
        <v>356</v>
      </c>
    </row>
    <row r="53" spans="1:10">
      <c r="A53" s="670"/>
      <c r="B53" s="300"/>
      <c r="C53" s="300"/>
      <c r="D53" s="282" t="s">
        <v>360</v>
      </c>
      <c r="E53" s="283"/>
      <c r="F53" s="280"/>
      <c r="G53" s="284"/>
      <c r="H53" s="280"/>
      <c r="I53" s="338"/>
      <c r="J53" s="305">
        <f>SUM(J49:J52)</f>
        <v>916</v>
      </c>
    </row>
    <row r="54" spans="1:10" ht="33.450000000000003" customHeight="1">
      <c r="A54" s="670"/>
      <c r="B54" s="300"/>
      <c r="C54" s="300"/>
      <c r="D54" s="296" t="s">
        <v>342</v>
      </c>
      <c r="E54" s="343"/>
      <c r="F54" s="280"/>
      <c r="G54" s="344"/>
      <c r="H54" s="345"/>
      <c r="I54" s="338"/>
      <c r="J54" s="324">
        <f>ROUNDDOWN(J47+J53,0)</f>
        <v>1037</v>
      </c>
    </row>
    <row r="55" spans="1:10" ht="14.95" customHeight="1">
      <c r="A55" s="670"/>
      <c r="B55" s="300"/>
      <c r="C55" s="300"/>
      <c r="D55" s="301" t="s">
        <v>343</v>
      </c>
      <c r="E55" s="302">
        <v>0.13614999999999999</v>
      </c>
      <c r="F55" s="303"/>
      <c r="G55" s="304"/>
      <c r="H55" s="303"/>
      <c r="I55" s="324"/>
      <c r="J55" s="305">
        <f>J54*E55</f>
        <v>141.18754999999999</v>
      </c>
    </row>
    <row r="56" spans="1:10" ht="14.95" customHeight="1">
      <c r="A56" s="670"/>
      <c r="B56" s="300"/>
      <c r="C56" s="300"/>
      <c r="D56" s="346"/>
      <c r="E56" s="283"/>
      <c r="F56" s="303"/>
      <c r="G56" s="304"/>
      <c r="H56" s="303"/>
      <c r="I56" s="324"/>
      <c r="J56" s="305">
        <f>SUM(J54:J55)</f>
        <v>1178.1875500000001</v>
      </c>
    </row>
    <row r="57" spans="1:10" ht="14.95" customHeight="1">
      <c r="A57" s="671"/>
      <c r="B57" s="300"/>
      <c r="C57" s="300"/>
      <c r="D57" s="347" t="s">
        <v>344</v>
      </c>
      <c r="E57" s="283"/>
      <c r="F57" s="303"/>
      <c r="G57" s="304"/>
      <c r="H57" s="303"/>
      <c r="I57" s="348"/>
      <c r="J57" s="327">
        <f>ROUND(J56,0)</f>
        <v>1178</v>
      </c>
    </row>
    <row r="58" spans="1:10" ht="14.95" customHeight="1">
      <c r="A58" s="314"/>
      <c r="B58" s="315"/>
      <c r="C58" s="315"/>
      <c r="D58" s="316"/>
      <c r="E58" s="317"/>
      <c r="F58" s="318"/>
      <c r="G58" s="319"/>
      <c r="H58" s="318"/>
      <c r="I58" s="320"/>
      <c r="J58" s="321"/>
    </row>
    <row r="59" spans="1:10" ht="44.7" customHeight="1">
      <c r="A59" s="669">
        <v>63</v>
      </c>
      <c r="B59" s="328"/>
      <c r="C59" s="328"/>
      <c r="D59" s="672" t="s">
        <v>786</v>
      </c>
      <c r="E59" s="672"/>
      <c r="F59" s="672"/>
      <c r="G59" s="672"/>
      <c r="H59" s="672"/>
      <c r="I59" s="672"/>
      <c r="J59" s="672"/>
    </row>
    <row r="60" spans="1:10" ht="17" customHeight="1">
      <c r="A60" s="670"/>
      <c r="B60" s="281"/>
      <c r="C60" s="281"/>
      <c r="D60" s="329" t="s">
        <v>327</v>
      </c>
      <c r="E60" s="283"/>
      <c r="F60" s="280"/>
      <c r="G60" s="284"/>
      <c r="H60" s="280"/>
      <c r="I60" s="285"/>
      <c r="J60" s="286"/>
    </row>
    <row r="61" spans="1:10" ht="14.95" customHeight="1">
      <c r="A61" s="670"/>
      <c r="B61" s="281">
        <v>1</v>
      </c>
      <c r="C61" s="281"/>
      <c r="D61" s="280" t="s">
        <v>328</v>
      </c>
      <c r="E61" s="287">
        <v>0.25</v>
      </c>
      <c r="F61" s="288" t="s">
        <v>329</v>
      </c>
      <c r="G61" s="284">
        <v>1</v>
      </c>
      <c r="H61" s="288" t="s">
        <v>329</v>
      </c>
      <c r="I61" s="285">
        <v>660</v>
      </c>
      <c r="J61" s="286">
        <f>SUM(E61*I61/G61)</f>
        <v>165</v>
      </c>
    </row>
    <row r="62" spans="1:10" ht="13.6">
      <c r="A62" s="670"/>
      <c r="B62" s="281">
        <v>2</v>
      </c>
      <c r="C62" s="281"/>
      <c r="D62" s="280" t="s">
        <v>365</v>
      </c>
      <c r="E62" s="287">
        <v>0.25</v>
      </c>
      <c r="F62" s="288" t="s">
        <v>329</v>
      </c>
      <c r="G62" s="284">
        <v>1</v>
      </c>
      <c r="H62" s="288" t="s">
        <v>329</v>
      </c>
      <c r="I62" s="285">
        <v>550</v>
      </c>
      <c r="J62" s="286">
        <f>SUM(E62*I62/G62)</f>
        <v>137.5</v>
      </c>
    </row>
    <row r="63" spans="1:10" ht="14.95" customHeight="1">
      <c r="A63" s="670"/>
      <c r="B63" s="281">
        <v>4</v>
      </c>
      <c r="C63" s="281"/>
      <c r="D63" s="291" t="s">
        <v>366</v>
      </c>
      <c r="E63" s="287">
        <v>0.25</v>
      </c>
      <c r="F63" s="288" t="s">
        <v>329</v>
      </c>
      <c r="G63" s="284">
        <v>1</v>
      </c>
      <c r="H63" s="288" t="s">
        <v>329</v>
      </c>
      <c r="I63" s="285">
        <v>580</v>
      </c>
      <c r="J63" s="286">
        <f>SUM(E63*I63/G63)</f>
        <v>145</v>
      </c>
    </row>
    <row r="64" spans="1:10" ht="13.6">
      <c r="A64" s="670"/>
      <c r="B64" s="281"/>
      <c r="C64" s="281"/>
      <c r="D64" s="282" t="s">
        <v>331</v>
      </c>
      <c r="E64" s="283"/>
      <c r="F64" s="288"/>
      <c r="G64" s="284"/>
      <c r="H64" s="288"/>
      <c r="I64" s="285"/>
      <c r="J64" s="286">
        <f>SUM(J61:J63)</f>
        <v>447.5</v>
      </c>
    </row>
    <row r="65" spans="1:10" ht="40.75">
      <c r="A65" s="670"/>
      <c r="B65" s="338" t="s">
        <v>348</v>
      </c>
      <c r="C65" s="284"/>
      <c r="D65" s="282" t="s">
        <v>367</v>
      </c>
      <c r="E65" s="283">
        <v>1</v>
      </c>
      <c r="F65" s="280" t="s">
        <v>336</v>
      </c>
      <c r="G65" s="284">
        <v>100</v>
      </c>
      <c r="H65" s="280" t="s">
        <v>336</v>
      </c>
      <c r="I65" s="285">
        <v>1200</v>
      </c>
      <c r="J65" s="286">
        <f>SUM(E65*I65/G65)</f>
        <v>12</v>
      </c>
    </row>
    <row r="66" spans="1:10" ht="13.6">
      <c r="A66" s="670"/>
      <c r="B66" s="281" t="s">
        <v>368</v>
      </c>
      <c r="C66" s="281"/>
      <c r="D66" s="280" t="s">
        <v>369</v>
      </c>
      <c r="E66" s="295">
        <v>25</v>
      </c>
      <c r="F66" s="280" t="s">
        <v>191</v>
      </c>
      <c r="G66" s="284">
        <v>1</v>
      </c>
      <c r="H66" s="280" t="s">
        <v>191</v>
      </c>
      <c r="I66" s="341">
        <v>9</v>
      </c>
      <c r="J66" s="286">
        <f>SUM(E66*I66/G66)</f>
        <v>225</v>
      </c>
    </row>
    <row r="67" spans="1:10" ht="27.2">
      <c r="A67" s="670"/>
      <c r="B67" s="281"/>
      <c r="C67" s="281"/>
      <c r="D67" s="282" t="s">
        <v>370</v>
      </c>
      <c r="E67" s="295">
        <v>1</v>
      </c>
      <c r="F67" s="280" t="s">
        <v>124</v>
      </c>
      <c r="G67" s="284">
        <v>1</v>
      </c>
      <c r="H67" s="280" t="s">
        <v>124</v>
      </c>
      <c r="I67" s="285">
        <v>10</v>
      </c>
      <c r="J67" s="286">
        <f>SUM(E67*I67/G67)</f>
        <v>10</v>
      </c>
    </row>
    <row r="68" spans="1:10" ht="16.5" customHeight="1">
      <c r="A68" s="670"/>
      <c r="B68" s="281"/>
      <c r="C68" s="281"/>
      <c r="D68" s="282" t="s">
        <v>349</v>
      </c>
      <c r="E68" s="283"/>
      <c r="F68" s="288"/>
      <c r="G68" s="284"/>
      <c r="H68" s="288"/>
      <c r="I68" s="285"/>
      <c r="J68" s="286">
        <f>SUM(J65:J67)</f>
        <v>247</v>
      </c>
    </row>
    <row r="69" spans="1:10" ht="44.35" customHeight="1">
      <c r="A69" s="670"/>
      <c r="B69" s="281"/>
      <c r="C69" s="281"/>
      <c r="D69" s="296" t="s">
        <v>342</v>
      </c>
      <c r="E69" s="297"/>
      <c r="F69" s="297"/>
      <c r="G69" s="281"/>
      <c r="H69" s="297"/>
      <c r="I69" s="325"/>
      <c r="J69" s="324">
        <f>ROUNDDOWN(J64+J68,0)</f>
        <v>694</v>
      </c>
    </row>
    <row r="70" spans="1:10" ht="33.799999999999997" customHeight="1">
      <c r="A70" s="670"/>
      <c r="B70" s="300"/>
      <c r="C70" s="300"/>
      <c r="D70" s="301" t="s">
        <v>343</v>
      </c>
      <c r="E70" s="302">
        <v>0.13614999999999999</v>
      </c>
      <c r="F70" s="303"/>
      <c r="G70" s="304"/>
      <c r="H70" s="303"/>
      <c r="I70" s="325"/>
      <c r="J70" s="305">
        <f>J69*E70</f>
        <v>94.488099999999989</v>
      </c>
    </row>
    <row r="71" spans="1:10" ht="15.8" customHeight="1">
      <c r="A71" s="670"/>
      <c r="B71" s="300"/>
      <c r="C71" s="300"/>
      <c r="D71" s="306"/>
      <c r="E71" s="283"/>
      <c r="F71" s="303"/>
      <c r="G71" s="304"/>
      <c r="H71" s="303"/>
      <c r="I71" s="325"/>
      <c r="J71" s="305">
        <f>SUM(J69:J70)</f>
        <v>788.48810000000003</v>
      </c>
    </row>
    <row r="72" spans="1:10">
      <c r="A72" s="671"/>
      <c r="B72" s="300"/>
      <c r="C72" s="300"/>
      <c r="D72" s="326" t="s">
        <v>344</v>
      </c>
      <c r="E72" s="283"/>
      <c r="F72" s="303"/>
      <c r="G72" s="304"/>
      <c r="H72" s="303"/>
      <c r="I72" s="325"/>
      <c r="J72" s="327">
        <f>ROUND(J71,0)</f>
        <v>788</v>
      </c>
    </row>
    <row r="73" spans="1:10">
      <c r="A73" s="330"/>
      <c r="B73" s="331"/>
      <c r="C73" s="331"/>
      <c r="D73" s="332"/>
      <c r="E73" s="333"/>
      <c r="F73" s="334"/>
      <c r="G73" s="335"/>
      <c r="H73" s="334"/>
      <c r="I73" s="336"/>
      <c r="J73" s="337"/>
    </row>
    <row r="74" spans="1:10">
      <c r="A74" s="330"/>
      <c r="B74" s="331"/>
      <c r="C74" s="331"/>
      <c r="D74" s="339"/>
      <c r="E74" s="333"/>
      <c r="F74" s="334"/>
      <c r="G74" s="335"/>
      <c r="H74" s="334"/>
      <c r="I74" s="340"/>
      <c r="J74" s="337"/>
    </row>
    <row r="75" spans="1:10" ht="40.950000000000003" customHeight="1">
      <c r="A75" s="669">
        <v>62</v>
      </c>
      <c r="B75" s="349"/>
      <c r="C75" s="349"/>
      <c r="D75" s="672" t="s">
        <v>322</v>
      </c>
      <c r="E75" s="672"/>
      <c r="F75" s="672"/>
      <c r="G75" s="672"/>
      <c r="H75" s="672"/>
      <c r="I75" s="672"/>
      <c r="J75" s="672"/>
    </row>
    <row r="76" spans="1:10" ht="40.75">
      <c r="A76" s="670"/>
      <c r="B76" s="300" t="s">
        <v>361</v>
      </c>
      <c r="C76" s="304" t="s">
        <v>362</v>
      </c>
      <c r="D76" s="297" t="s">
        <v>363</v>
      </c>
      <c r="E76" s="322" t="s">
        <v>346</v>
      </c>
      <c r="F76" s="323">
        <v>1</v>
      </c>
      <c r="G76" s="284">
        <v>1</v>
      </c>
      <c r="H76" s="280" t="s">
        <v>0</v>
      </c>
      <c r="I76" s="285">
        <v>3756</v>
      </c>
      <c r="J76" s="324">
        <f>I76*F76</f>
        <v>3756</v>
      </c>
    </row>
    <row r="77" spans="1:10">
      <c r="A77" s="670"/>
      <c r="B77" s="300"/>
      <c r="C77" s="300"/>
      <c r="D77" s="350" t="s">
        <v>364</v>
      </c>
      <c r="E77" s="338">
        <v>0.01</v>
      </c>
      <c r="F77" s="323"/>
      <c r="G77" s="284"/>
      <c r="H77" s="280"/>
      <c r="I77" s="325"/>
      <c r="J77" s="324">
        <f>J76*E77</f>
        <v>37.56</v>
      </c>
    </row>
    <row r="78" spans="1:10" ht="31.6" customHeight="1">
      <c r="A78" s="670"/>
      <c r="B78" s="300"/>
      <c r="C78" s="300"/>
      <c r="D78" s="350"/>
      <c r="E78" s="322"/>
      <c r="F78" s="323"/>
      <c r="G78" s="284"/>
      <c r="H78" s="280"/>
      <c r="I78" s="285"/>
      <c r="J78" s="324">
        <f>SUM(J76:J77)</f>
        <v>3793.56</v>
      </c>
    </row>
    <row r="79" spans="1:10">
      <c r="A79" s="670"/>
      <c r="B79" s="300"/>
      <c r="C79" s="300"/>
      <c r="D79" s="301" t="s">
        <v>343</v>
      </c>
      <c r="E79" s="302">
        <v>0.13614999999999999</v>
      </c>
      <c r="F79" s="303"/>
      <c r="G79" s="304"/>
      <c r="H79" s="303"/>
      <c r="I79" s="325"/>
      <c r="J79" s="305">
        <f>J78*E79</f>
        <v>516.49319400000002</v>
      </c>
    </row>
    <row r="80" spans="1:10">
      <c r="A80" s="670"/>
      <c r="B80" s="300"/>
      <c r="C80" s="300"/>
      <c r="D80" s="306"/>
      <c r="E80" s="283"/>
      <c r="F80" s="303"/>
      <c r="G80" s="304"/>
      <c r="H80" s="303"/>
      <c r="I80" s="325"/>
      <c r="J80" s="305">
        <f>SUM(J78:J79)</f>
        <v>4310.0531940000001</v>
      </c>
    </row>
    <row r="81" spans="1:10">
      <c r="A81" s="671"/>
      <c r="B81" s="300"/>
      <c r="C81" s="300"/>
      <c r="D81" s="326" t="s">
        <v>344</v>
      </c>
      <c r="E81" s="283"/>
      <c r="F81" s="303"/>
      <c r="G81" s="304"/>
      <c r="H81" s="303"/>
      <c r="I81" s="325"/>
      <c r="J81" s="327">
        <f>ROUND(J80,0)</f>
        <v>4310</v>
      </c>
    </row>
    <row r="82" spans="1:10" ht="9" customHeight="1">
      <c r="A82" s="330"/>
      <c r="B82" s="331"/>
      <c r="C82" s="331"/>
      <c r="D82" s="339"/>
      <c r="E82" s="333"/>
      <c r="F82" s="334"/>
      <c r="G82" s="335"/>
      <c r="H82" s="334"/>
      <c r="I82" s="340"/>
      <c r="J82" s="337"/>
    </row>
    <row r="83" spans="1:10" ht="9" customHeight="1">
      <c r="A83" s="330"/>
      <c r="B83" s="331"/>
      <c r="C83" s="331"/>
      <c r="D83" s="339"/>
      <c r="E83" s="333"/>
      <c r="F83" s="334"/>
      <c r="G83" s="335"/>
      <c r="H83" s="334"/>
      <c r="I83" s="340"/>
      <c r="J83" s="337"/>
    </row>
    <row r="84" spans="1:10" ht="36.700000000000003" customHeight="1">
      <c r="A84" s="674">
        <v>64</v>
      </c>
      <c r="B84" s="328"/>
      <c r="C84" s="328"/>
      <c r="D84" s="672" t="s">
        <v>188</v>
      </c>
      <c r="E84" s="672"/>
      <c r="F84" s="672"/>
      <c r="G84" s="672"/>
      <c r="H84" s="672"/>
      <c r="I84" s="672"/>
      <c r="J84" s="672"/>
    </row>
    <row r="85" spans="1:10" ht="14.95" customHeight="1">
      <c r="A85" s="675"/>
      <c r="B85" s="281"/>
      <c r="C85" s="281"/>
      <c r="D85" s="329" t="s">
        <v>327</v>
      </c>
      <c r="E85" s="283"/>
      <c r="F85" s="280"/>
      <c r="G85" s="284"/>
      <c r="H85" s="280"/>
      <c r="I85" s="285"/>
      <c r="J85" s="286"/>
    </row>
    <row r="86" spans="1:10" ht="14.95" customHeight="1">
      <c r="A86" s="675"/>
      <c r="B86" s="281">
        <v>3</v>
      </c>
      <c r="C86" s="281"/>
      <c r="D86" s="280" t="s">
        <v>330</v>
      </c>
      <c r="E86" s="287">
        <v>0.1</v>
      </c>
      <c r="F86" s="288" t="s">
        <v>329</v>
      </c>
      <c r="G86" s="284">
        <v>1</v>
      </c>
      <c r="H86" s="288" t="s">
        <v>329</v>
      </c>
      <c r="I86" s="285">
        <v>550</v>
      </c>
      <c r="J86" s="285">
        <f>SUM(E86*I86/G86)</f>
        <v>55</v>
      </c>
    </row>
    <row r="87" spans="1:10">
      <c r="A87" s="675"/>
      <c r="B87" s="281"/>
      <c r="C87" s="281"/>
      <c r="D87" s="282" t="s">
        <v>331</v>
      </c>
      <c r="E87" s="283"/>
      <c r="F87" s="288"/>
      <c r="G87" s="284"/>
      <c r="H87" s="288"/>
      <c r="I87" s="285"/>
      <c r="J87" s="305">
        <f>SUM(J86:J86)</f>
        <v>55</v>
      </c>
    </row>
    <row r="88" spans="1:10" ht="14.95" customHeight="1">
      <c r="A88" s="675"/>
      <c r="B88" s="281"/>
      <c r="C88" s="281"/>
      <c r="D88" s="282" t="s">
        <v>347</v>
      </c>
      <c r="E88" s="283"/>
      <c r="F88" s="288"/>
      <c r="G88" s="284"/>
      <c r="H88" s="288"/>
      <c r="I88" s="285"/>
      <c r="J88" s="286"/>
    </row>
    <row r="89" spans="1:10" ht="40.75">
      <c r="A89" s="675"/>
      <c r="B89" s="281" t="s">
        <v>385</v>
      </c>
      <c r="C89" s="284"/>
      <c r="D89" s="282" t="s">
        <v>386</v>
      </c>
      <c r="E89" s="283">
        <v>1</v>
      </c>
      <c r="F89" s="280" t="s">
        <v>336</v>
      </c>
      <c r="G89" s="284">
        <v>1</v>
      </c>
      <c r="H89" s="280" t="s">
        <v>336</v>
      </c>
      <c r="I89" s="285">
        <v>110</v>
      </c>
      <c r="J89" s="286">
        <f>SUM(E89*I89/G89)</f>
        <v>110</v>
      </c>
    </row>
    <row r="90" spans="1:10" ht="28.55">
      <c r="A90" s="675"/>
      <c r="B90" s="281"/>
      <c r="C90" s="281"/>
      <c r="D90" s="296" t="s">
        <v>342</v>
      </c>
      <c r="E90" s="297"/>
      <c r="F90" s="297"/>
      <c r="G90" s="281"/>
      <c r="H90" s="297"/>
      <c r="I90" s="298"/>
      <c r="J90" s="299">
        <f>SUM(J87:J89)</f>
        <v>165</v>
      </c>
    </row>
    <row r="91" spans="1:10" ht="54.35">
      <c r="A91" s="675"/>
      <c r="B91" s="281"/>
      <c r="C91" s="281"/>
      <c r="D91" s="282" t="s">
        <v>387</v>
      </c>
      <c r="E91" s="283">
        <v>0.23</v>
      </c>
      <c r="F91" s="280" t="s">
        <v>336</v>
      </c>
      <c r="G91" s="284">
        <v>1</v>
      </c>
      <c r="H91" s="280" t="s">
        <v>336</v>
      </c>
      <c r="I91" s="285">
        <f>I89</f>
        <v>110</v>
      </c>
      <c r="J91" s="286">
        <f>SUM(E91*I91/G91)</f>
        <v>25.3</v>
      </c>
    </row>
    <row r="92" spans="1:10" ht="14.95" customHeight="1">
      <c r="A92" s="675"/>
      <c r="B92" s="281"/>
      <c r="C92" s="281"/>
      <c r="D92" s="282"/>
      <c r="E92" s="283"/>
      <c r="F92" s="280"/>
      <c r="G92" s="284"/>
      <c r="H92" s="280"/>
      <c r="I92" s="325"/>
      <c r="J92" s="338">
        <f>J90-J91</f>
        <v>139.69999999999999</v>
      </c>
    </row>
    <row r="93" spans="1:10">
      <c r="A93" s="675"/>
      <c r="B93" s="300"/>
      <c r="C93" s="300"/>
      <c r="D93" s="301" t="s">
        <v>343</v>
      </c>
      <c r="E93" s="302">
        <v>0.13614999999999999</v>
      </c>
      <c r="F93" s="303"/>
      <c r="G93" s="304"/>
      <c r="H93" s="303"/>
      <c r="I93" s="325"/>
      <c r="J93" s="324">
        <f>J90*E93</f>
        <v>22.464749999999999</v>
      </c>
    </row>
    <row r="94" spans="1:10">
      <c r="A94" s="675"/>
      <c r="B94" s="300"/>
      <c r="C94" s="300"/>
      <c r="D94" s="301"/>
      <c r="E94" s="302"/>
      <c r="F94" s="303"/>
      <c r="G94" s="304"/>
      <c r="H94" s="303"/>
      <c r="I94" s="325"/>
      <c r="J94" s="324">
        <f>SUM(J92:J93)</f>
        <v>162.16475</v>
      </c>
    </row>
    <row r="95" spans="1:10">
      <c r="A95" s="676"/>
      <c r="B95" s="300"/>
      <c r="C95" s="300"/>
      <c r="D95" s="326" t="s">
        <v>344</v>
      </c>
      <c r="E95" s="283"/>
      <c r="F95" s="303"/>
      <c r="G95" s="304"/>
      <c r="H95" s="303"/>
      <c r="I95" s="325"/>
      <c r="J95" s="327">
        <f>ROUND(J94,0)</f>
        <v>162</v>
      </c>
    </row>
    <row r="96" spans="1:10" ht="6.8" customHeight="1">
      <c r="A96" s="351"/>
      <c r="B96" s="331"/>
      <c r="C96" s="331"/>
      <c r="D96" s="332"/>
      <c r="E96" s="333"/>
      <c r="F96" s="334"/>
      <c r="G96" s="335"/>
      <c r="H96" s="334"/>
      <c r="I96" s="336"/>
      <c r="J96" s="337"/>
    </row>
    <row r="97" spans="1:10" ht="6.8" customHeight="1">
      <c r="A97" s="351"/>
      <c r="B97" s="331"/>
      <c r="C97" s="331"/>
      <c r="D97" s="332"/>
      <c r="E97" s="333"/>
      <c r="F97" s="334"/>
      <c r="G97" s="335"/>
      <c r="H97" s="334"/>
      <c r="I97" s="336"/>
      <c r="J97" s="337"/>
    </row>
    <row r="98" spans="1:10" ht="70.5" customHeight="1">
      <c r="A98" s="678">
        <v>65</v>
      </c>
      <c r="B98" s="328"/>
      <c r="C98" s="328"/>
      <c r="D98" s="672" t="s">
        <v>371</v>
      </c>
      <c r="E98" s="672"/>
      <c r="F98" s="672"/>
      <c r="G98" s="672"/>
      <c r="H98" s="672"/>
      <c r="I98" s="672"/>
      <c r="J98" s="672"/>
    </row>
    <row r="99" spans="1:10">
      <c r="A99" s="678"/>
      <c r="B99" s="300"/>
      <c r="C99" s="300"/>
      <c r="D99" s="296" t="s">
        <v>372</v>
      </c>
      <c r="E99" s="283"/>
      <c r="F99" s="345"/>
      <c r="G99" s="304"/>
      <c r="H99" s="345"/>
      <c r="I99" s="298"/>
      <c r="J99" s="305"/>
    </row>
    <row r="100" spans="1:10" ht="14.95" customHeight="1">
      <c r="A100" s="678"/>
      <c r="B100" s="281">
        <v>1</v>
      </c>
      <c r="C100" s="281"/>
      <c r="D100" s="280" t="s">
        <v>328</v>
      </c>
      <c r="E100" s="283">
        <v>0.5</v>
      </c>
      <c r="F100" s="288" t="s">
        <v>329</v>
      </c>
      <c r="G100" s="284">
        <v>1</v>
      </c>
      <c r="H100" s="288" t="s">
        <v>329</v>
      </c>
      <c r="I100" s="285">
        <v>660</v>
      </c>
      <c r="J100" s="286">
        <f>SUM(E100*I100/G100)</f>
        <v>330</v>
      </c>
    </row>
    <row r="101" spans="1:10" ht="14.95" customHeight="1">
      <c r="A101" s="678"/>
      <c r="B101" s="281">
        <v>2</v>
      </c>
      <c r="C101" s="281"/>
      <c r="D101" s="280" t="s">
        <v>365</v>
      </c>
      <c r="E101" s="283">
        <v>0.5</v>
      </c>
      <c r="F101" s="288" t="s">
        <v>329</v>
      </c>
      <c r="G101" s="284">
        <v>1</v>
      </c>
      <c r="H101" s="288" t="s">
        <v>329</v>
      </c>
      <c r="I101" s="285">
        <v>550</v>
      </c>
      <c r="J101" s="286">
        <f>SUM(E101*I101/G101)</f>
        <v>275</v>
      </c>
    </row>
    <row r="102" spans="1:10" ht="14.95" customHeight="1">
      <c r="A102" s="678"/>
      <c r="B102" s="281">
        <v>3</v>
      </c>
      <c r="C102" s="281"/>
      <c r="D102" s="291" t="s">
        <v>366</v>
      </c>
      <c r="E102" s="283">
        <v>0.5</v>
      </c>
      <c r="F102" s="288" t="s">
        <v>329</v>
      </c>
      <c r="G102" s="284">
        <v>1</v>
      </c>
      <c r="H102" s="288" t="s">
        <v>329</v>
      </c>
      <c r="I102" s="285">
        <v>580</v>
      </c>
      <c r="J102" s="286">
        <f>SUM(E102*I102/G102)</f>
        <v>290</v>
      </c>
    </row>
    <row r="103" spans="1:10">
      <c r="A103" s="678"/>
      <c r="B103" s="300"/>
      <c r="C103" s="300"/>
      <c r="D103" s="352"/>
      <c r="E103" s="283"/>
      <c r="F103" s="303"/>
      <c r="G103" s="304"/>
      <c r="H103" s="303"/>
      <c r="I103" s="298"/>
      <c r="J103" s="298">
        <f>SUM(J100:J102)</f>
        <v>895</v>
      </c>
    </row>
    <row r="104" spans="1:10">
      <c r="A104" s="678"/>
      <c r="B104" s="281"/>
      <c r="C104" s="281"/>
      <c r="D104" s="296" t="s">
        <v>373</v>
      </c>
      <c r="E104" s="283"/>
      <c r="F104" s="280"/>
      <c r="G104" s="284"/>
      <c r="H104" s="280"/>
      <c r="I104" s="285"/>
      <c r="J104" s="286"/>
    </row>
    <row r="105" spans="1:10" ht="23.95" customHeight="1">
      <c r="A105" s="678"/>
      <c r="B105" s="328" t="s">
        <v>374</v>
      </c>
      <c r="C105" s="284" t="s">
        <v>375</v>
      </c>
      <c r="D105" s="282" t="s">
        <v>376</v>
      </c>
      <c r="E105" s="295">
        <v>1</v>
      </c>
      <c r="F105" s="280" t="s">
        <v>0</v>
      </c>
      <c r="G105" s="284">
        <v>1</v>
      </c>
      <c r="H105" s="280" t="s">
        <v>7</v>
      </c>
      <c r="I105" s="285">
        <v>2302</v>
      </c>
      <c r="J105" s="286">
        <f>SUM(E105*I105/G105)</f>
        <v>2302</v>
      </c>
    </row>
    <row r="106" spans="1:10" ht="34.5" customHeight="1">
      <c r="A106" s="678"/>
      <c r="B106" s="281" t="s">
        <v>377</v>
      </c>
      <c r="C106" s="292" t="s">
        <v>378</v>
      </c>
      <c r="D106" s="282" t="s">
        <v>379</v>
      </c>
      <c r="E106" s="295">
        <v>1</v>
      </c>
      <c r="F106" s="280" t="s">
        <v>7</v>
      </c>
      <c r="G106" s="284">
        <v>1</v>
      </c>
      <c r="H106" s="280" t="s">
        <v>7</v>
      </c>
      <c r="I106" s="285">
        <v>2651</v>
      </c>
      <c r="J106" s="286">
        <f>SUM(E106*I106/G106)</f>
        <v>2651</v>
      </c>
    </row>
    <row r="107" spans="1:10" ht="31.6" customHeight="1">
      <c r="A107" s="678"/>
      <c r="B107" s="278" t="s">
        <v>377</v>
      </c>
      <c r="C107" s="292" t="s">
        <v>339</v>
      </c>
      <c r="D107" s="289" t="s">
        <v>380</v>
      </c>
      <c r="E107" s="295">
        <v>8</v>
      </c>
      <c r="F107" s="280" t="s">
        <v>0</v>
      </c>
      <c r="G107" s="284">
        <v>1</v>
      </c>
      <c r="H107" s="280" t="s">
        <v>7</v>
      </c>
      <c r="I107" s="285">
        <v>294</v>
      </c>
      <c r="J107" s="286">
        <f>SUM(E107*I107/G107)</f>
        <v>2352</v>
      </c>
    </row>
    <row r="108" spans="1:10" ht="27.2">
      <c r="A108" s="678"/>
      <c r="B108" s="281" t="s">
        <v>381</v>
      </c>
      <c r="C108" s="284"/>
      <c r="D108" s="291" t="s">
        <v>382</v>
      </c>
      <c r="E108" s="283">
        <v>12.5</v>
      </c>
      <c r="F108" s="280" t="s">
        <v>191</v>
      </c>
      <c r="G108" s="284">
        <v>1</v>
      </c>
      <c r="H108" s="280" t="s">
        <v>191</v>
      </c>
      <c r="I108" s="285">
        <v>9</v>
      </c>
      <c r="J108" s="286">
        <f>SUM(E108*I108/G108)</f>
        <v>112.5</v>
      </c>
    </row>
    <row r="109" spans="1:10">
      <c r="A109" s="678"/>
      <c r="B109" s="277"/>
      <c r="C109" s="277"/>
      <c r="D109" s="353"/>
      <c r="E109" s="354"/>
      <c r="F109" s="355"/>
      <c r="G109" s="356"/>
      <c r="H109" s="355"/>
      <c r="I109" s="279"/>
      <c r="J109" s="357">
        <f>SUM(J105:J108)</f>
        <v>7417.5</v>
      </c>
    </row>
    <row r="110" spans="1:10" ht="42.8">
      <c r="A110" s="678"/>
      <c r="B110" s="281"/>
      <c r="C110" s="281"/>
      <c r="D110" s="296" t="s">
        <v>383</v>
      </c>
      <c r="E110" s="358" t="s">
        <v>384</v>
      </c>
      <c r="F110" s="296"/>
      <c r="G110" s="304"/>
      <c r="H110" s="345"/>
      <c r="I110" s="325"/>
      <c r="J110" s="324">
        <f>J109+J103</f>
        <v>8312.5</v>
      </c>
    </row>
    <row r="111" spans="1:10">
      <c r="A111" s="678"/>
      <c r="B111" s="300"/>
      <c r="C111" s="300"/>
      <c r="D111" s="301" t="s">
        <v>343</v>
      </c>
      <c r="E111" s="359">
        <v>0.13614999999999999</v>
      </c>
      <c r="F111" s="303"/>
      <c r="G111" s="304"/>
      <c r="H111" s="303"/>
      <c r="I111" s="325"/>
      <c r="J111" s="305">
        <f>J110*E111</f>
        <v>1131.746875</v>
      </c>
    </row>
    <row r="112" spans="1:10">
      <c r="A112" s="678"/>
      <c r="B112" s="300"/>
      <c r="C112" s="300"/>
      <c r="D112" s="306"/>
      <c r="E112" s="283"/>
      <c r="F112" s="303"/>
      <c r="G112" s="304"/>
      <c r="H112" s="303"/>
      <c r="I112" s="325"/>
      <c r="J112" s="305">
        <f>SUM(J110:J111)</f>
        <v>9444.2468750000007</v>
      </c>
    </row>
    <row r="113" spans="1:10">
      <c r="A113" s="678"/>
      <c r="B113" s="300"/>
      <c r="C113" s="300"/>
      <c r="D113" s="301" t="s">
        <v>344</v>
      </c>
      <c r="E113" s="283"/>
      <c r="F113" s="303"/>
      <c r="G113" s="304"/>
      <c r="H113" s="303"/>
      <c r="I113" s="325"/>
      <c r="J113" s="327">
        <f>ROUND(J112,0)</f>
        <v>9444</v>
      </c>
    </row>
    <row r="114" spans="1:10" ht="5.8" customHeight="1">
      <c r="A114" s="330"/>
      <c r="B114" s="331"/>
      <c r="C114" s="331"/>
      <c r="D114" s="339"/>
      <c r="E114" s="333"/>
      <c r="F114" s="334"/>
      <c r="G114" s="335"/>
      <c r="H114" s="334"/>
      <c r="I114" s="340"/>
      <c r="J114" s="337"/>
    </row>
    <row r="115" spans="1:10" ht="31.6" customHeight="1">
      <c r="A115" s="674">
        <v>66</v>
      </c>
      <c r="B115" s="360"/>
      <c r="C115" s="360"/>
      <c r="D115" s="679" t="s">
        <v>830</v>
      </c>
      <c r="E115" s="679"/>
      <c r="F115" s="679"/>
      <c r="G115" s="679"/>
      <c r="H115" s="679"/>
      <c r="I115" s="679"/>
      <c r="J115" s="679"/>
    </row>
    <row r="116" spans="1:10" ht="52.15" customHeight="1">
      <c r="A116" s="675"/>
      <c r="B116" s="680" t="s">
        <v>388</v>
      </c>
      <c r="C116" s="681"/>
      <c r="D116" s="361" t="s">
        <v>323</v>
      </c>
      <c r="E116" s="362">
        <v>1</v>
      </c>
      <c r="F116" s="362" t="s">
        <v>346</v>
      </c>
      <c r="G116" s="363">
        <v>1</v>
      </c>
      <c r="H116" s="364" t="s">
        <v>0</v>
      </c>
      <c r="I116" s="365">
        <v>5085</v>
      </c>
      <c r="J116" s="366">
        <f>I116*G116</f>
        <v>5085</v>
      </c>
    </row>
    <row r="117" spans="1:10">
      <c r="A117" s="676"/>
      <c r="B117" s="367"/>
      <c r="C117" s="367"/>
      <c r="D117" s="367"/>
      <c r="E117" s="367"/>
      <c r="F117" s="367"/>
      <c r="G117" s="367"/>
      <c r="H117" s="367"/>
      <c r="I117" s="367"/>
      <c r="J117" s="368">
        <f>SUM(J116)</f>
        <v>5085</v>
      </c>
    </row>
    <row r="118" spans="1:10" ht="12.1" customHeight="1">
      <c r="A118" s="330"/>
      <c r="B118" s="331"/>
      <c r="C118" s="331"/>
      <c r="D118" s="339"/>
      <c r="E118" s="333"/>
      <c r="F118" s="334"/>
      <c r="G118" s="335"/>
      <c r="H118" s="334"/>
      <c r="I118" s="340"/>
      <c r="J118" s="337"/>
    </row>
    <row r="119" spans="1:10" ht="34.5" customHeight="1">
      <c r="A119" s="682">
        <v>67</v>
      </c>
      <c r="B119" s="369"/>
      <c r="C119" s="369"/>
      <c r="D119" s="683" t="s">
        <v>177</v>
      </c>
      <c r="E119" s="683"/>
      <c r="F119" s="683"/>
      <c r="G119" s="683"/>
      <c r="H119" s="683"/>
      <c r="I119" s="683"/>
      <c r="J119" s="683"/>
    </row>
    <row r="120" spans="1:10" ht="14.95" customHeight="1">
      <c r="A120" s="682"/>
      <c r="B120" s="370"/>
      <c r="C120" s="370"/>
      <c r="D120" s="371" t="s">
        <v>389</v>
      </c>
      <c r="E120" s="372"/>
      <c r="F120" s="373"/>
      <c r="G120" s="374"/>
      <c r="H120" s="373"/>
      <c r="I120" s="375"/>
      <c r="J120" s="376"/>
    </row>
    <row r="121" spans="1:10" ht="14.95" customHeight="1">
      <c r="A121" s="682"/>
      <c r="B121" s="370">
        <v>1</v>
      </c>
      <c r="C121" s="370"/>
      <c r="D121" s="373" t="s">
        <v>328</v>
      </c>
      <c r="E121" s="372">
        <v>0.7</v>
      </c>
      <c r="F121" s="377" t="s">
        <v>329</v>
      </c>
      <c r="G121" s="374">
        <v>1</v>
      </c>
      <c r="H121" s="377" t="s">
        <v>329</v>
      </c>
      <c r="I121" s="375">
        <v>660</v>
      </c>
      <c r="J121" s="376">
        <f>SUM(E121*I121/G121)</f>
        <v>461.99999999999994</v>
      </c>
    </row>
    <row r="122" spans="1:10" ht="14.95" customHeight="1">
      <c r="A122" s="682"/>
      <c r="B122" s="370">
        <v>2</v>
      </c>
      <c r="C122" s="370"/>
      <c r="D122" s="373" t="s">
        <v>365</v>
      </c>
      <c r="E122" s="372">
        <v>1</v>
      </c>
      <c r="F122" s="377" t="s">
        <v>329</v>
      </c>
      <c r="G122" s="374">
        <v>1</v>
      </c>
      <c r="H122" s="377" t="s">
        <v>329</v>
      </c>
      <c r="I122" s="375">
        <v>550</v>
      </c>
      <c r="J122" s="376">
        <f>SUM(E122*I122/G122)</f>
        <v>550</v>
      </c>
    </row>
    <row r="123" spans="1:10" ht="14.95" customHeight="1">
      <c r="A123" s="682"/>
      <c r="B123" s="370">
        <v>3</v>
      </c>
      <c r="C123" s="370"/>
      <c r="D123" s="373" t="s">
        <v>330</v>
      </c>
      <c r="E123" s="372">
        <v>1</v>
      </c>
      <c r="F123" s="377" t="s">
        <v>329</v>
      </c>
      <c r="G123" s="374">
        <v>1</v>
      </c>
      <c r="H123" s="377" t="s">
        <v>329</v>
      </c>
      <c r="I123" s="375">
        <v>550</v>
      </c>
      <c r="J123" s="375">
        <f>SUM(E123*I123/G123)</f>
        <v>550</v>
      </c>
    </row>
    <row r="124" spans="1:10" ht="14.95" customHeight="1">
      <c r="A124" s="682"/>
      <c r="B124" s="370"/>
      <c r="C124" s="370"/>
      <c r="D124" s="378" t="s">
        <v>390</v>
      </c>
      <c r="E124" s="372"/>
      <c r="F124" s="377"/>
      <c r="G124" s="374"/>
      <c r="H124" s="377"/>
      <c r="I124" s="375"/>
      <c r="J124" s="376">
        <f>SUM(J121:J123)</f>
        <v>1562</v>
      </c>
    </row>
    <row r="125" spans="1:10" ht="14.95" customHeight="1">
      <c r="A125" s="682"/>
      <c r="B125" s="370"/>
      <c r="C125" s="370"/>
      <c r="D125" s="378" t="s">
        <v>391</v>
      </c>
      <c r="E125" s="372"/>
      <c r="F125" s="377"/>
      <c r="G125" s="374"/>
      <c r="H125" s="377"/>
      <c r="I125" s="375"/>
      <c r="J125" s="379">
        <f>SUM(J124/100)</f>
        <v>15.62</v>
      </c>
    </row>
    <row r="126" spans="1:10" ht="14.95" customHeight="1">
      <c r="A126" s="682"/>
      <c r="B126" s="370"/>
      <c r="C126" s="370"/>
      <c r="D126" s="378" t="s">
        <v>392</v>
      </c>
      <c r="E126" s="372"/>
      <c r="F126" s="377"/>
      <c r="G126" s="374"/>
      <c r="H126" s="377"/>
      <c r="I126" s="375"/>
      <c r="J126" s="376"/>
    </row>
    <row r="127" spans="1:10" ht="98.7" customHeight="1">
      <c r="A127" s="682"/>
      <c r="B127" s="370" t="s">
        <v>393</v>
      </c>
      <c r="C127" s="374" t="s">
        <v>394</v>
      </c>
      <c r="D127" s="378" t="s">
        <v>787</v>
      </c>
      <c r="E127" s="372">
        <v>1</v>
      </c>
      <c r="F127" s="373" t="s">
        <v>336</v>
      </c>
      <c r="G127" s="374">
        <v>1</v>
      </c>
      <c r="H127" s="373" t="s">
        <v>336</v>
      </c>
      <c r="I127" s="375">
        <v>158</v>
      </c>
      <c r="J127" s="376">
        <f>SUM(E127*I127/G127)</f>
        <v>158</v>
      </c>
    </row>
    <row r="128" spans="1:10" ht="15.8" customHeight="1">
      <c r="A128" s="682"/>
      <c r="B128" s="370"/>
      <c r="C128" s="370"/>
      <c r="D128" s="378" t="s">
        <v>395</v>
      </c>
      <c r="E128" s="372"/>
      <c r="F128" s="373"/>
      <c r="G128" s="374"/>
      <c r="H128" s="373"/>
      <c r="I128" s="375"/>
      <c r="J128" s="376">
        <f>SUM(J127:J127)</f>
        <v>158</v>
      </c>
    </row>
    <row r="129" spans="1:10" ht="27.2">
      <c r="A129" s="682"/>
      <c r="B129" s="370"/>
      <c r="C129" s="370"/>
      <c r="D129" s="380" t="s">
        <v>342</v>
      </c>
      <c r="E129" s="378"/>
      <c r="F129" s="381"/>
      <c r="G129" s="370"/>
      <c r="H129" s="382"/>
      <c r="I129" s="365"/>
      <c r="J129" s="376">
        <f>ROUNDDOWN(J125+J128,1)</f>
        <v>173.6</v>
      </c>
    </row>
    <row r="130" spans="1:10" ht="15.8" customHeight="1">
      <c r="A130" s="682"/>
      <c r="B130" s="383"/>
      <c r="C130" s="383"/>
      <c r="D130" s="384" t="s">
        <v>343</v>
      </c>
      <c r="E130" s="359">
        <v>0.13614999999999999</v>
      </c>
      <c r="F130" s="385"/>
      <c r="G130" s="363"/>
      <c r="H130" s="385"/>
      <c r="I130" s="365"/>
      <c r="J130" s="379">
        <f>J129*$E130</f>
        <v>23.635639999999999</v>
      </c>
    </row>
    <row r="131" spans="1:10" ht="15.8" customHeight="1">
      <c r="A131" s="682"/>
      <c r="B131" s="383"/>
      <c r="C131" s="383"/>
      <c r="D131" s="386"/>
      <c r="E131" s="372"/>
      <c r="F131" s="385"/>
      <c r="G131" s="363"/>
      <c r="H131" s="385"/>
      <c r="I131" s="365"/>
      <c r="J131" s="379">
        <f>SUM(J129:J130)</f>
        <v>197.23563999999999</v>
      </c>
    </row>
    <row r="132" spans="1:10" ht="15.8" customHeight="1">
      <c r="A132" s="682"/>
      <c r="B132" s="383"/>
      <c r="C132" s="383"/>
      <c r="D132" s="384" t="s">
        <v>788</v>
      </c>
      <c r="E132" s="372"/>
      <c r="F132" s="385"/>
      <c r="G132" s="363"/>
      <c r="H132" s="385"/>
      <c r="I132" s="387"/>
      <c r="J132" s="388">
        <f>ROUND(J131,0)</f>
        <v>197</v>
      </c>
    </row>
    <row r="133" spans="1:10" ht="15.8" customHeight="1">
      <c r="A133" s="682"/>
      <c r="B133" s="383"/>
      <c r="C133" s="383"/>
      <c r="D133" s="384" t="s">
        <v>789</v>
      </c>
      <c r="E133" s="372"/>
      <c r="F133" s="385"/>
      <c r="G133" s="363"/>
      <c r="H133" s="385"/>
      <c r="I133" s="387"/>
      <c r="J133" s="388">
        <f>J174</f>
        <v>92</v>
      </c>
    </row>
    <row r="134" spans="1:10" ht="15.8" customHeight="1">
      <c r="A134" s="682"/>
      <c r="B134" s="383"/>
      <c r="C134" s="383"/>
      <c r="D134" s="384" t="s">
        <v>790</v>
      </c>
      <c r="E134" s="372"/>
      <c r="F134" s="385"/>
      <c r="G134" s="363"/>
      <c r="H134" s="385"/>
      <c r="I134" s="387"/>
      <c r="J134" s="388">
        <f>J132+J133</f>
        <v>289</v>
      </c>
    </row>
    <row r="135" spans="1:10" ht="13.6" customHeight="1">
      <c r="A135" s="314"/>
      <c r="B135" s="315"/>
      <c r="C135" s="315"/>
      <c r="D135" s="316"/>
      <c r="E135" s="317"/>
      <c r="F135" s="318"/>
      <c r="G135" s="319"/>
      <c r="H135" s="318"/>
      <c r="I135" s="320"/>
      <c r="J135" s="321"/>
    </row>
    <row r="136" spans="1:10" ht="37.200000000000003" customHeight="1">
      <c r="A136" s="674">
        <v>68</v>
      </c>
      <c r="B136" s="369"/>
      <c r="C136" s="369"/>
      <c r="D136" s="677" t="s">
        <v>791</v>
      </c>
      <c r="E136" s="677"/>
      <c r="F136" s="677"/>
      <c r="G136" s="677"/>
      <c r="H136" s="677"/>
      <c r="I136" s="677"/>
      <c r="J136" s="677"/>
    </row>
    <row r="137" spans="1:10" ht="14.95" customHeight="1">
      <c r="A137" s="675"/>
      <c r="B137" s="370"/>
      <c r="C137" s="370"/>
      <c r="D137" s="371" t="s">
        <v>389</v>
      </c>
      <c r="E137" s="372"/>
      <c r="F137" s="373"/>
      <c r="G137" s="374"/>
      <c r="H137" s="373"/>
      <c r="I137" s="375"/>
      <c r="J137" s="376"/>
    </row>
    <row r="138" spans="1:10" ht="14.95" customHeight="1">
      <c r="A138" s="675"/>
      <c r="B138" s="370">
        <v>1</v>
      </c>
      <c r="C138" s="370"/>
      <c r="D138" s="373" t="s">
        <v>328</v>
      </c>
      <c r="E138" s="372">
        <v>0.7</v>
      </c>
      <c r="F138" s="377" t="s">
        <v>329</v>
      </c>
      <c r="G138" s="374">
        <v>1</v>
      </c>
      <c r="H138" s="377" t="s">
        <v>329</v>
      </c>
      <c r="I138" s="375">
        <v>660</v>
      </c>
      <c r="J138" s="376">
        <f>SUM(E138*I138/G138)</f>
        <v>461.99999999999994</v>
      </c>
    </row>
    <row r="139" spans="1:10" ht="14.95" customHeight="1">
      <c r="A139" s="675"/>
      <c r="B139" s="370">
        <v>2</v>
      </c>
      <c r="C139" s="370"/>
      <c r="D139" s="373" t="s">
        <v>365</v>
      </c>
      <c r="E139" s="372">
        <v>1</v>
      </c>
      <c r="F139" s="377" t="s">
        <v>329</v>
      </c>
      <c r="G139" s="374">
        <v>1</v>
      </c>
      <c r="H139" s="377" t="s">
        <v>329</v>
      </c>
      <c r="I139" s="375">
        <v>550</v>
      </c>
      <c r="J139" s="376">
        <f>SUM(E139*I139/G139)</f>
        <v>550</v>
      </c>
    </row>
    <row r="140" spans="1:10" ht="14.95" customHeight="1">
      <c r="A140" s="675"/>
      <c r="B140" s="370">
        <v>3</v>
      </c>
      <c r="C140" s="370"/>
      <c r="D140" s="373" t="s">
        <v>330</v>
      </c>
      <c r="E140" s="372">
        <v>1</v>
      </c>
      <c r="F140" s="377" t="s">
        <v>329</v>
      </c>
      <c r="G140" s="374">
        <v>1</v>
      </c>
      <c r="H140" s="377" t="s">
        <v>329</v>
      </c>
      <c r="I140" s="375">
        <v>550</v>
      </c>
      <c r="J140" s="375">
        <f>SUM(E140*I140/G140)</f>
        <v>550</v>
      </c>
    </row>
    <row r="141" spans="1:10" ht="14.95" customHeight="1">
      <c r="A141" s="675"/>
      <c r="B141" s="370"/>
      <c r="C141" s="370"/>
      <c r="D141" s="378" t="s">
        <v>390</v>
      </c>
      <c r="E141" s="372"/>
      <c r="F141" s="377"/>
      <c r="G141" s="374"/>
      <c r="H141" s="377"/>
      <c r="I141" s="375"/>
      <c r="J141" s="376">
        <f>SUM(J138:J140)</f>
        <v>1562</v>
      </c>
    </row>
    <row r="142" spans="1:10" ht="14.95" customHeight="1">
      <c r="A142" s="675"/>
      <c r="B142" s="370"/>
      <c r="C142" s="370"/>
      <c r="D142" s="378" t="s">
        <v>391</v>
      </c>
      <c r="E142" s="372"/>
      <c r="F142" s="377"/>
      <c r="G142" s="374"/>
      <c r="H142" s="377"/>
      <c r="I142" s="375"/>
      <c r="J142" s="379">
        <f>SUM(J141/100)</f>
        <v>15.62</v>
      </c>
    </row>
    <row r="143" spans="1:10" ht="14.95" customHeight="1">
      <c r="A143" s="675"/>
      <c r="B143" s="370"/>
      <c r="C143" s="370"/>
      <c r="D143" s="378" t="s">
        <v>392</v>
      </c>
      <c r="E143" s="372"/>
      <c r="F143" s="377"/>
      <c r="G143" s="374"/>
      <c r="H143" s="377"/>
      <c r="I143" s="375"/>
      <c r="J143" s="376"/>
    </row>
    <row r="144" spans="1:10" ht="99.7" customHeight="1">
      <c r="A144" s="675"/>
      <c r="B144" s="370" t="s">
        <v>393</v>
      </c>
      <c r="C144" s="374" t="s">
        <v>397</v>
      </c>
      <c r="D144" s="378" t="s">
        <v>792</v>
      </c>
      <c r="E144" s="372">
        <v>1</v>
      </c>
      <c r="F144" s="373" t="s">
        <v>336</v>
      </c>
      <c r="G144" s="374">
        <v>1</v>
      </c>
      <c r="H144" s="373" t="s">
        <v>336</v>
      </c>
      <c r="I144" s="375">
        <v>56</v>
      </c>
      <c r="J144" s="376">
        <f>SUM(E144*I144/G144)</f>
        <v>56</v>
      </c>
    </row>
    <row r="145" spans="1:10" ht="14.95" customHeight="1">
      <c r="A145" s="675"/>
      <c r="B145" s="370"/>
      <c r="C145" s="370"/>
      <c r="D145" s="378" t="s">
        <v>395</v>
      </c>
      <c r="E145" s="372"/>
      <c r="F145" s="373"/>
      <c r="G145" s="374"/>
      <c r="H145" s="373"/>
      <c r="I145" s="375"/>
      <c r="J145" s="376">
        <f>SUM(J144:J144)</f>
        <v>56</v>
      </c>
    </row>
    <row r="146" spans="1:10" ht="27.2">
      <c r="A146" s="675"/>
      <c r="B146" s="370"/>
      <c r="C146" s="370"/>
      <c r="D146" s="380" t="s">
        <v>342</v>
      </c>
      <c r="E146" s="378"/>
      <c r="F146" s="381"/>
      <c r="G146" s="370"/>
      <c r="H146" s="382"/>
      <c r="I146" s="365"/>
      <c r="J146" s="376">
        <f>ROUNDDOWN(J142+J145,1)</f>
        <v>71.599999999999994</v>
      </c>
    </row>
    <row r="147" spans="1:10" ht="14.95" customHeight="1">
      <c r="A147" s="675"/>
      <c r="B147" s="383"/>
      <c r="C147" s="383"/>
      <c r="D147" s="384" t="s">
        <v>343</v>
      </c>
      <c r="E147" s="359">
        <v>0.13614999999999999</v>
      </c>
      <c r="F147" s="385"/>
      <c r="G147" s="363"/>
      <c r="H147" s="385"/>
      <c r="I147" s="365"/>
      <c r="J147" s="379">
        <f>J146*$E147</f>
        <v>9.7483399999999989</v>
      </c>
    </row>
    <row r="148" spans="1:10" ht="14.95" customHeight="1">
      <c r="A148" s="675"/>
      <c r="B148" s="383"/>
      <c r="C148" s="383"/>
      <c r="D148" s="386"/>
      <c r="E148" s="372"/>
      <c r="F148" s="385"/>
      <c r="G148" s="363"/>
      <c r="H148" s="385"/>
      <c r="I148" s="365"/>
      <c r="J148" s="379">
        <f>SUM(J146:J147)</f>
        <v>81.348339999999993</v>
      </c>
    </row>
    <row r="149" spans="1:10" ht="14.95" customHeight="1">
      <c r="A149" s="675"/>
      <c r="B149" s="383"/>
      <c r="C149" s="383"/>
      <c r="D149" s="384" t="s">
        <v>788</v>
      </c>
      <c r="E149" s="372"/>
      <c r="F149" s="385"/>
      <c r="G149" s="363"/>
      <c r="H149" s="385"/>
      <c r="I149" s="387"/>
      <c r="J149" s="388">
        <f>ROUND(J148,0)</f>
        <v>81</v>
      </c>
    </row>
    <row r="150" spans="1:10" ht="14.95" customHeight="1">
      <c r="A150" s="675"/>
      <c r="B150" s="383"/>
      <c r="C150" s="383"/>
      <c r="D150" s="384" t="s">
        <v>789</v>
      </c>
      <c r="E150" s="372"/>
      <c r="F150" s="385"/>
      <c r="G150" s="363"/>
      <c r="H150" s="385"/>
      <c r="I150" s="387"/>
      <c r="J150" s="388">
        <f>J174</f>
        <v>92</v>
      </c>
    </row>
    <row r="151" spans="1:10" ht="14.95" customHeight="1">
      <c r="A151" s="676"/>
      <c r="B151" s="383"/>
      <c r="C151" s="383"/>
      <c r="D151" s="384" t="s">
        <v>790</v>
      </c>
      <c r="E151" s="372"/>
      <c r="F151" s="385"/>
      <c r="G151" s="363"/>
      <c r="H151" s="385"/>
      <c r="I151" s="387"/>
      <c r="J151" s="388">
        <f>J149+J150</f>
        <v>173</v>
      </c>
    </row>
    <row r="152" spans="1:10">
      <c r="A152" s="389"/>
      <c r="B152" s="390"/>
      <c r="C152" s="390"/>
      <c r="D152" s="391"/>
      <c r="E152" s="392"/>
      <c r="F152" s="393"/>
      <c r="G152" s="394"/>
      <c r="H152" s="393"/>
      <c r="I152" s="395"/>
      <c r="J152" s="396"/>
    </row>
    <row r="153" spans="1:10" ht="58.6" customHeight="1">
      <c r="A153" s="675" t="s">
        <v>793</v>
      </c>
      <c r="B153" s="397"/>
      <c r="C153" s="397"/>
      <c r="D153" s="684" t="s">
        <v>399</v>
      </c>
      <c r="E153" s="684"/>
      <c r="F153" s="684"/>
      <c r="G153" s="684"/>
      <c r="H153" s="684"/>
      <c r="I153" s="684"/>
      <c r="J153" s="684"/>
    </row>
    <row r="154" spans="1:10" ht="16.5" customHeight="1">
      <c r="A154" s="675"/>
      <c r="B154" s="370"/>
      <c r="C154" s="370"/>
      <c r="D154" s="380" t="s">
        <v>351</v>
      </c>
      <c r="E154" s="685"/>
      <c r="F154" s="685"/>
      <c r="G154" s="686"/>
      <c r="H154" s="686"/>
      <c r="I154" s="375"/>
      <c r="J154" s="375"/>
    </row>
    <row r="155" spans="1:10" ht="16.5" customHeight="1">
      <c r="A155" s="675"/>
      <c r="B155" s="370">
        <v>1</v>
      </c>
      <c r="C155" s="370"/>
      <c r="D155" s="373" t="s">
        <v>328</v>
      </c>
      <c r="E155" s="372">
        <v>2</v>
      </c>
      <c r="F155" s="377" t="s">
        <v>329</v>
      </c>
      <c r="G155" s="374">
        <v>1</v>
      </c>
      <c r="H155" s="377" t="s">
        <v>329</v>
      </c>
      <c r="I155" s="375">
        <v>660</v>
      </c>
      <c r="J155" s="375">
        <f>SUM(E155*I155/G155)</f>
        <v>1320</v>
      </c>
    </row>
    <row r="156" spans="1:10" ht="16.5" customHeight="1">
      <c r="A156" s="675"/>
      <c r="B156" s="370">
        <v>2</v>
      </c>
      <c r="C156" s="370"/>
      <c r="D156" s="373" t="s">
        <v>365</v>
      </c>
      <c r="E156" s="372">
        <v>2</v>
      </c>
      <c r="F156" s="377" t="s">
        <v>329</v>
      </c>
      <c r="G156" s="374">
        <v>1</v>
      </c>
      <c r="H156" s="377" t="s">
        <v>329</v>
      </c>
      <c r="I156" s="375">
        <v>550</v>
      </c>
      <c r="J156" s="375">
        <f>SUM(E156*I156/G156)</f>
        <v>1100</v>
      </c>
    </row>
    <row r="157" spans="1:10" ht="16.5" customHeight="1">
      <c r="A157" s="675"/>
      <c r="B157" s="370">
        <v>3</v>
      </c>
      <c r="C157" s="370"/>
      <c r="D157" s="373" t="s">
        <v>330</v>
      </c>
      <c r="E157" s="372">
        <v>2</v>
      </c>
      <c r="F157" s="377" t="s">
        <v>329</v>
      </c>
      <c r="G157" s="374">
        <v>1</v>
      </c>
      <c r="H157" s="377" t="s">
        <v>329</v>
      </c>
      <c r="I157" s="375">
        <v>550</v>
      </c>
      <c r="J157" s="375">
        <f>SUM(E157*I157/G157)</f>
        <v>1100</v>
      </c>
    </row>
    <row r="158" spans="1:10" ht="16.5" customHeight="1">
      <c r="A158" s="675"/>
      <c r="B158" s="370">
        <v>4</v>
      </c>
      <c r="C158" s="370"/>
      <c r="D158" s="398" t="s">
        <v>366</v>
      </c>
      <c r="E158" s="372"/>
      <c r="F158" s="377" t="s">
        <v>329</v>
      </c>
      <c r="G158" s="374">
        <v>1</v>
      </c>
      <c r="H158" s="377" t="s">
        <v>329</v>
      </c>
      <c r="I158" s="375">
        <v>580</v>
      </c>
      <c r="J158" s="375">
        <f>SUM(E158*I158/G158)</f>
        <v>0</v>
      </c>
    </row>
    <row r="159" spans="1:10" ht="16.5" customHeight="1">
      <c r="A159" s="675"/>
      <c r="B159" s="383"/>
      <c r="C159" s="383"/>
      <c r="D159" s="399" t="s">
        <v>400</v>
      </c>
      <c r="E159" s="372"/>
      <c r="F159" s="373"/>
      <c r="G159" s="363"/>
      <c r="H159" s="373"/>
      <c r="I159" s="375"/>
      <c r="J159" s="365">
        <f>SUM(J155:J158)</f>
        <v>3520</v>
      </c>
    </row>
    <row r="160" spans="1:10" ht="16.5" customHeight="1">
      <c r="A160" s="675"/>
      <c r="B160" s="370"/>
      <c r="C160" s="370"/>
      <c r="D160" s="399" t="s">
        <v>401</v>
      </c>
      <c r="E160" s="382"/>
      <c r="F160" s="373"/>
      <c r="G160" s="363"/>
      <c r="H160" s="373"/>
      <c r="I160" s="375"/>
      <c r="J160" s="365">
        <f>SUM(J159/100)</f>
        <v>35.200000000000003</v>
      </c>
    </row>
    <row r="161" spans="1:10" ht="16.5" customHeight="1">
      <c r="A161" s="675"/>
      <c r="B161" s="370"/>
      <c r="C161" s="370"/>
      <c r="D161" s="380" t="s">
        <v>332</v>
      </c>
      <c r="E161" s="372"/>
      <c r="F161" s="373"/>
      <c r="G161" s="363"/>
      <c r="H161" s="373"/>
      <c r="I161" s="375"/>
      <c r="J161" s="365"/>
    </row>
    <row r="162" spans="1:10" ht="16.5" customHeight="1">
      <c r="A162" s="675"/>
      <c r="B162" s="370" t="s">
        <v>368</v>
      </c>
      <c r="C162" s="370"/>
      <c r="D162" s="373" t="s">
        <v>382</v>
      </c>
      <c r="E162" s="372">
        <v>25</v>
      </c>
      <c r="F162" s="377" t="s">
        <v>402</v>
      </c>
      <c r="G162" s="374">
        <v>1</v>
      </c>
      <c r="H162" s="377" t="s">
        <v>191</v>
      </c>
      <c r="I162" s="375">
        <v>9</v>
      </c>
      <c r="J162" s="375">
        <f t="shared" ref="J162:J168" si="0">SUM(E162*I162/G162)</f>
        <v>225</v>
      </c>
    </row>
    <row r="163" spans="1:10" ht="16.5" customHeight="1">
      <c r="A163" s="675"/>
      <c r="B163" s="370" t="s">
        <v>403</v>
      </c>
      <c r="C163" s="370"/>
      <c r="D163" s="378" t="s">
        <v>404</v>
      </c>
      <c r="E163" s="372">
        <v>200</v>
      </c>
      <c r="F163" s="377" t="s">
        <v>0</v>
      </c>
      <c r="G163" s="374">
        <v>100</v>
      </c>
      <c r="H163" s="377" t="s">
        <v>0</v>
      </c>
      <c r="I163" s="375">
        <v>43</v>
      </c>
      <c r="J163" s="375">
        <f t="shared" si="0"/>
        <v>86</v>
      </c>
    </row>
    <row r="164" spans="1:10" ht="16.5" customHeight="1">
      <c r="A164" s="675"/>
      <c r="B164" s="370" t="s">
        <v>405</v>
      </c>
      <c r="C164" s="370" t="s">
        <v>353</v>
      </c>
      <c r="D164" s="378" t="s">
        <v>406</v>
      </c>
      <c r="E164" s="372">
        <v>200</v>
      </c>
      <c r="F164" s="377" t="s">
        <v>0</v>
      </c>
      <c r="G164" s="374">
        <v>100</v>
      </c>
      <c r="H164" s="377" t="s">
        <v>0</v>
      </c>
      <c r="I164" s="375">
        <v>128</v>
      </c>
      <c r="J164" s="375">
        <f t="shared" si="0"/>
        <v>256</v>
      </c>
    </row>
    <row r="165" spans="1:10" ht="25.85">
      <c r="A165" s="675"/>
      <c r="B165" s="370" t="s">
        <v>407</v>
      </c>
      <c r="C165" s="370" t="s">
        <v>362</v>
      </c>
      <c r="D165" s="378" t="s">
        <v>408</v>
      </c>
      <c r="E165" s="372">
        <v>200</v>
      </c>
      <c r="F165" s="377" t="s">
        <v>0</v>
      </c>
      <c r="G165" s="374">
        <v>100</v>
      </c>
      <c r="H165" s="377" t="s">
        <v>0</v>
      </c>
      <c r="I165" s="375">
        <v>279</v>
      </c>
      <c r="J165" s="375">
        <f t="shared" si="0"/>
        <v>558</v>
      </c>
    </row>
    <row r="166" spans="1:10" ht="25.85">
      <c r="A166" s="675"/>
      <c r="B166" s="400" t="s">
        <v>409</v>
      </c>
      <c r="C166" s="370" t="s">
        <v>362</v>
      </c>
      <c r="D166" s="378" t="s">
        <v>410</v>
      </c>
      <c r="E166" s="372">
        <v>12</v>
      </c>
      <c r="F166" s="377" t="s">
        <v>0</v>
      </c>
      <c r="G166" s="374">
        <v>1</v>
      </c>
      <c r="H166" s="377" t="s">
        <v>0</v>
      </c>
      <c r="I166" s="375">
        <v>25</v>
      </c>
      <c r="J166" s="375">
        <f t="shared" si="0"/>
        <v>300</v>
      </c>
    </row>
    <row r="167" spans="1:10" ht="25.85">
      <c r="A167" s="675"/>
      <c r="B167" s="370" t="s">
        <v>411</v>
      </c>
      <c r="C167" s="370" t="s">
        <v>362</v>
      </c>
      <c r="D167" s="378" t="s">
        <v>412</v>
      </c>
      <c r="E167" s="372">
        <v>12</v>
      </c>
      <c r="F167" s="377" t="s">
        <v>0</v>
      </c>
      <c r="G167" s="374">
        <v>1</v>
      </c>
      <c r="H167" s="377" t="s">
        <v>0</v>
      </c>
      <c r="I167" s="375">
        <v>10</v>
      </c>
      <c r="J167" s="375">
        <f t="shared" si="0"/>
        <v>120</v>
      </c>
    </row>
    <row r="168" spans="1:10" ht="38.75">
      <c r="A168" s="675"/>
      <c r="B168" s="370" t="s">
        <v>413</v>
      </c>
      <c r="C168" s="374" t="s">
        <v>362</v>
      </c>
      <c r="D168" s="378" t="s">
        <v>414</v>
      </c>
      <c r="E168" s="372">
        <v>100</v>
      </c>
      <c r="F168" s="377" t="s">
        <v>335</v>
      </c>
      <c r="G168" s="374">
        <v>1</v>
      </c>
      <c r="H168" s="377" t="s">
        <v>335</v>
      </c>
      <c r="I168" s="375">
        <v>30</v>
      </c>
      <c r="J168" s="375">
        <f t="shared" si="0"/>
        <v>3000</v>
      </c>
    </row>
    <row r="169" spans="1:10" ht="14.95" customHeight="1">
      <c r="A169" s="675"/>
      <c r="B169" s="383"/>
      <c r="C169" s="383"/>
      <c r="D169" s="399" t="s">
        <v>415</v>
      </c>
      <c r="E169" s="372"/>
      <c r="F169" s="377"/>
      <c r="G169" s="374"/>
      <c r="H169" s="377"/>
      <c r="I169" s="375"/>
      <c r="J169" s="365">
        <f>SUM(J162:J168)</f>
        <v>4545</v>
      </c>
    </row>
    <row r="170" spans="1:10" ht="14.95" customHeight="1">
      <c r="A170" s="675"/>
      <c r="B170" s="370"/>
      <c r="C170" s="370"/>
      <c r="D170" s="399" t="s">
        <v>416</v>
      </c>
      <c r="E170" s="382"/>
      <c r="F170" s="377"/>
      <c r="G170" s="374"/>
      <c r="H170" s="377"/>
      <c r="I170" s="375"/>
      <c r="J170" s="365">
        <f>SUM(J169/100)</f>
        <v>45.45</v>
      </c>
    </row>
    <row r="171" spans="1:10" ht="27.2">
      <c r="A171" s="675"/>
      <c r="B171" s="383"/>
      <c r="C171" s="383"/>
      <c r="D171" s="380" t="s">
        <v>342</v>
      </c>
      <c r="E171" s="399"/>
      <c r="F171" s="361"/>
      <c r="G171" s="383"/>
      <c r="H171" s="361"/>
      <c r="I171" s="375"/>
      <c r="J171" s="379">
        <f>ROUNDDOWN(J160+J170,1)</f>
        <v>80.599999999999994</v>
      </c>
    </row>
    <row r="172" spans="1:10" ht="14.95" customHeight="1">
      <c r="A172" s="675"/>
      <c r="B172" s="383"/>
      <c r="C172" s="383"/>
      <c r="D172" s="384" t="s">
        <v>343</v>
      </c>
      <c r="E172" s="359">
        <v>0.13614999999999999</v>
      </c>
      <c r="F172" s="385"/>
      <c r="G172" s="363"/>
      <c r="H172" s="385"/>
      <c r="I172" s="365"/>
      <c r="J172" s="379">
        <f>J171*E172</f>
        <v>10.97369</v>
      </c>
    </row>
    <row r="173" spans="1:10" ht="14.95" customHeight="1">
      <c r="A173" s="675"/>
      <c r="B173" s="383"/>
      <c r="C173" s="383"/>
      <c r="D173" s="386"/>
      <c r="E173" s="372"/>
      <c r="F173" s="385"/>
      <c r="G173" s="363"/>
      <c r="H173" s="385"/>
      <c r="I173" s="365"/>
      <c r="J173" s="379">
        <f>SUM(J171:J172)</f>
        <v>91.573689999999999</v>
      </c>
    </row>
    <row r="174" spans="1:10" ht="14.95" customHeight="1">
      <c r="A174" s="676"/>
      <c r="B174" s="383"/>
      <c r="C174" s="383"/>
      <c r="D174" s="384" t="s">
        <v>396</v>
      </c>
      <c r="E174" s="372"/>
      <c r="F174" s="385"/>
      <c r="G174" s="363"/>
      <c r="H174" s="385"/>
      <c r="I174" s="387"/>
      <c r="J174" s="379">
        <f>ROUND(J173,0)</f>
        <v>92</v>
      </c>
    </row>
    <row r="175" spans="1:10">
      <c r="A175" s="314"/>
      <c r="B175" s="315"/>
      <c r="C175" s="315"/>
      <c r="D175" s="316"/>
      <c r="E175" s="317"/>
      <c r="F175" s="318"/>
      <c r="G175" s="319"/>
      <c r="H175" s="318"/>
      <c r="I175" s="320"/>
      <c r="J175" s="321"/>
    </row>
    <row r="176" spans="1:10" ht="28.55" customHeight="1">
      <c r="A176" s="674">
        <v>69</v>
      </c>
      <c r="B176" s="369"/>
      <c r="C176" s="369"/>
      <c r="D176" s="677" t="s">
        <v>794</v>
      </c>
      <c r="E176" s="677"/>
      <c r="F176" s="677"/>
      <c r="G176" s="677"/>
      <c r="H176" s="677"/>
      <c r="I176" s="677"/>
      <c r="J176" s="677"/>
    </row>
    <row r="177" spans="1:10" ht="14.95" customHeight="1">
      <c r="A177" s="675"/>
      <c r="B177" s="370"/>
      <c r="C177" s="370"/>
      <c r="D177" s="371" t="s">
        <v>389</v>
      </c>
      <c r="E177" s="372"/>
      <c r="F177" s="373"/>
      <c r="G177" s="374"/>
      <c r="H177" s="373"/>
      <c r="I177" s="375"/>
      <c r="J177" s="376"/>
    </row>
    <row r="178" spans="1:10" ht="14.95" customHeight="1">
      <c r="A178" s="675"/>
      <c r="B178" s="370">
        <v>1</v>
      </c>
      <c r="C178" s="370"/>
      <c r="D178" s="373" t="s">
        <v>328</v>
      </c>
      <c r="E178" s="372">
        <v>0.7</v>
      </c>
      <c r="F178" s="377" t="s">
        <v>329</v>
      </c>
      <c r="G178" s="374">
        <v>1</v>
      </c>
      <c r="H178" s="377" t="s">
        <v>329</v>
      </c>
      <c r="I178" s="375">
        <v>660</v>
      </c>
      <c r="J178" s="376">
        <f>SUM(E178*I178/G178)</f>
        <v>461.99999999999994</v>
      </c>
    </row>
    <row r="179" spans="1:10" ht="14.95" customHeight="1">
      <c r="A179" s="675"/>
      <c r="B179" s="370">
        <v>2</v>
      </c>
      <c r="C179" s="370"/>
      <c r="D179" s="373" t="s">
        <v>365</v>
      </c>
      <c r="E179" s="372">
        <v>1</v>
      </c>
      <c r="F179" s="377" t="s">
        <v>329</v>
      </c>
      <c r="G179" s="374">
        <v>1</v>
      </c>
      <c r="H179" s="377" t="s">
        <v>329</v>
      </c>
      <c r="I179" s="375">
        <v>550</v>
      </c>
      <c r="J179" s="376">
        <f>SUM(E179*I179/G179)</f>
        <v>550</v>
      </c>
    </row>
    <row r="180" spans="1:10" ht="14.95" customHeight="1">
      <c r="A180" s="675"/>
      <c r="B180" s="370">
        <v>3</v>
      </c>
      <c r="C180" s="370"/>
      <c r="D180" s="373" t="s">
        <v>330</v>
      </c>
      <c r="E180" s="372">
        <v>1</v>
      </c>
      <c r="F180" s="377" t="s">
        <v>329</v>
      </c>
      <c r="G180" s="374">
        <v>1</v>
      </c>
      <c r="H180" s="377" t="s">
        <v>329</v>
      </c>
      <c r="I180" s="375">
        <v>550</v>
      </c>
      <c r="J180" s="375">
        <f>SUM(E180*I180/G180)</f>
        <v>550</v>
      </c>
    </row>
    <row r="181" spans="1:10" ht="14.95" customHeight="1">
      <c r="A181" s="675"/>
      <c r="B181" s="370"/>
      <c r="C181" s="370"/>
      <c r="D181" s="378" t="s">
        <v>390</v>
      </c>
      <c r="E181" s="372"/>
      <c r="F181" s="377"/>
      <c r="G181" s="374"/>
      <c r="H181" s="377"/>
      <c r="I181" s="375"/>
      <c r="J181" s="376">
        <f>SUM(J178:J180)</f>
        <v>1562</v>
      </c>
    </row>
    <row r="182" spans="1:10" ht="14.95" customHeight="1">
      <c r="A182" s="675"/>
      <c r="B182" s="370"/>
      <c r="C182" s="370"/>
      <c r="D182" s="378" t="s">
        <v>391</v>
      </c>
      <c r="E182" s="372"/>
      <c r="F182" s="377"/>
      <c r="G182" s="374"/>
      <c r="H182" s="377"/>
      <c r="I182" s="375"/>
      <c r="J182" s="379">
        <f>SUM(J181/100)</f>
        <v>15.62</v>
      </c>
    </row>
    <row r="183" spans="1:10" ht="14.95" customHeight="1">
      <c r="A183" s="675"/>
      <c r="B183" s="370"/>
      <c r="C183" s="370"/>
      <c r="D183" s="378" t="s">
        <v>392</v>
      </c>
      <c r="E183" s="372"/>
      <c r="F183" s="377"/>
      <c r="G183" s="374"/>
      <c r="H183" s="377"/>
      <c r="I183" s="375"/>
      <c r="J183" s="376"/>
    </row>
    <row r="184" spans="1:10" ht="142">
      <c r="A184" s="675"/>
      <c r="B184" s="370" t="s">
        <v>393</v>
      </c>
      <c r="C184" s="374" t="s">
        <v>795</v>
      </c>
      <c r="D184" s="378" t="s">
        <v>398</v>
      </c>
      <c r="E184" s="372">
        <v>1</v>
      </c>
      <c r="F184" s="373" t="s">
        <v>336</v>
      </c>
      <c r="G184" s="374">
        <v>1</v>
      </c>
      <c r="H184" s="373" t="s">
        <v>336</v>
      </c>
      <c r="I184" s="375">
        <v>99</v>
      </c>
      <c r="J184" s="376">
        <f>SUM(E184*I184/G184)</f>
        <v>99</v>
      </c>
    </row>
    <row r="185" spans="1:10" ht="14.95" customHeight="1">
      <c r="A185" s="675"/>
      <c r="B185" s="370"/>
      <c r="C185" s="370"/>
      <c r="D185" s="378" t="s">
        <v>395</v>
      </c>
      <c r="E185" s="372"/>
      <c r="F185" s="373"/>
      <c r="G185" s="374"/>
      <c r="H185" s="373"/>
      <c r="I185" s="375"/>
      <c r="J185" s="376">
        <f>SUM(J184:J184)</f>
        <v>99</v>
      </c>
    </row>
    <row r="186" spans="1:10" ht="27.2">
      <c r="A186" s="675"/>
      <c r="B186" s="370"/>
      <c r="C186" s="370"/>
      <c r="D186" s="380" t="s">
        <v>342</v>
      </c>
      <c r="E186" s="378"/>
      <c r="F186" s="381"/>
      <c r="G186" s="370"/>
      <c r="H186" s="382"/>
      <c r="I186" s="365"/>
      <c r="J186" s="376">
        <f>ROUNDDOWN(J182+J185,1)</f>
        <v>114.6</v>
      </c>
    </row>
    <row r="187" spans="1:10" ht="14.95" customHeight="1">
      <c r="A187" s="675"/>
      <c r="B187" s="383"/>
      <c r="C187" s="383"/>
      <c r="D187" s="384" t="s">
        <v>343</v>
      </c>
      <c r="E187" s="359">
        <v>0.13614999999999999</v>
      </c>
      <c r="F187" s="385"/>
      <c r="G187" s="363"/>
      <c r="H187" s="385"/>
      <c r="I187" s="365"/>
      <c r="J187" s="379">
        <f>J186*$E187</f>
        <v>15.602789999999999</v>
      </c>
    </row>
    <row r="188" spans="1:10" ht="14.95" customHeight="1">
      <c r="A188" s="675"/>
      <c r="B188" s="383"/>
      <c r="C188" s="383"/>
      <c r="D188" s="386"/>
      <c r="E188" s="372"/>
      <c r="F188" s="385"/>
      <c r="G188" s="363"/>
      <c r="H188" s="385"/>
      <c r="I188" s="365"/>
      <c r="J188" s="379">
        <f>SUM(J186:J187)</f>
        <v>130.20278999999999</v>
      </c>
    </row>
    <row r="189" spans="1:10" ht="14.95" customHeight="1">
      <c r="A189" s="676"/>
      <c r="B189" s="383"/>
      <c r="C189" s="383"/>
      <c r="D189" s="384" t="s">
        <v>396</v>
      </c>
      <c r="E189" s="372"/>
      <c r="F189" s="385"/>
      <c r="G189" s="363"/>
      <c r="H189" s="385"/>
      <c r="I189" s="387"/>
      <c r="J189" s="388">
        <f>ROUND(J188,0)</f>
        <v>130</v>
      </c>
    </row>
    <row r="190" spans="1:10" ht="7.5" customHeight="1"/>
    <row r="192" spans="1:10" ht="56.25" customHeight="1">
      <c r="A192" s="687">
        <v>70</v>
      </c>
      <c r="B192" s="402"/>
      <c r="C192" s="402"/>
      <c r="D192" s="688" t="s">
        <v>796</v>
      </c>
      <c r="E192" s="688"/>
      <c r="F192" s="688"/>
      <c r="G192" s="688"/>
      <c r="H192" s="688"/>
      <c r="I192" s="688"/>
      <c r="J192" s="688"/>
    </row>
    <row r="193" spans="1:10" ht="14.95" customHeight="1">
      <c r="A193" s="687"/>
      <c r="B193" s="404"/>
      <c r="C193" s="404"/>
      <c r="D193" s="405" t="s">
        <v>372</v>
      </c>
      <c r="E193" s="406"/>
      <c r="F193" s="407"/>
      <c r="G193" s="408"/>
      <c r="H193" s="407"/>
      <c r="I193" s="409"/>
      <c r="J193" s="410"/>
    </row>
    <row r="194" spans="1:10" ht="14.95" customHeight="1">
      <c r="A194" s="687"/>
      <c r="B194" s="411">
        <v>1</v>
      </c>
      <c r="C194" s="411"/>
      <c r="D194" s="403" t="s">
        <v>328</v>
      </c>
      <c r="E194" s="412">
        <v>0.25</v>
      </c>
      <c r="F194" s="413" t="s">
        <v>329</v>
      </c>
      <c r="G194" s="414">
        <v>1</v>
      </c>
      <c r="H194" s="413" t="s">
        <v>329</v>
      </c>
      <c r="I194" s="415">
        <v>660</v>
      </c>
      <c r="J194" s="416">
        <f>SUM(E194*I194/G194)</f>
        <v>165</v>
      </c>
    </row>
    <row r="195" spans="1:10" ht="14.95" customHeight="1">
      <c r="A195" s="687"/>
      <c r="B195" s="411">
        <v>2</v>
      </c>
      <c r="C195" s="411"/>
      <c r="D195" s="403" t="s">
        <v>365</v>
      </c>
      <c r="E195" s="412">
        <v>0.25</v>
      </c>
      <c r="F195" s="413" t="s">
        <v>329</v>
      </c>
      <c r="G195" s="414">
        <v>1</v>
      </c>
      <c r="H195" s="413" t="s">
        <v>329</v>
      </c>
      <c r="I195" s="415">
        <v>550</v>
      </c>
      <c r="J195" s="416">
        <f>SUM(E195*I195/G195)</f>
        <v>137.5</v>
      </c>
    </row>
    <row r="196" spans="1:10" ht="14.95" customHeight="1">
      <c r="A196" s="687"/>
      <c r="B196" s="404">
        <v>3</v>
      </c>
      <c r="C196" s="404"/>
      <c r="D196" s="417" t="s">
        <v>366</v>
      </c>
      <c r="E196" s="412">
        <v>0.15</v>
      </c>
      <c r="F196" s="413" t="s">
        <v>329</v>
      </c>
      <c r="G196" s="414">
        <v>1</v>
      </c>
      <c r="H196" s="413" t="s">
        <v>329</v>
      </c>
      <c r="I196" s="415">
        <v>580</v>
      </c>
      <c r="J196" s="416">
        <f>SUM(E196*I196/G196)</f>
        <v>87</v>
      </c>
    </row>
    <row r="197" spans="1:10" ht="27.2">
      <c r="A197" s="687"/>
      <c r="B197" s="404"/>
      <c r="C197" s="404"/>
      <c r="D197" s="418" t="s">
        <v>797</v>
      </c>
      <c r="E197" s="406"/>
      <c r="F197" s="419"/>
      <c r="G197" s="408"/>
      <c r="H197" s="419"/>
      <c r="I197" s="409"/>
      <c r="J197" s="410">
        <f>SUM(J194:J196)</f>
        <v>389.5</v>
      </c>
    </row>
    <row r="198" spans="1:10" ht="14.95" customHeight="1">
      <c r="A198" s="687"/>
      <c r="B198" s="402"/>
      <c r="C198" s="402"/>
      <c r="D198" s="405" t="s">
        <v>373</v>
      </c>
      <c r="E198" s="412"/>
      <c r="F198" s="413"/>
      <c r="G198" s="414"/>
      <c r="H198" s="413"/>
      <c r="I198" s="415"/>
      <c r="J198" s="416"/>
    </row>
    <row r="199" spans="1:10" ht="38.75">
      <c r="A199" s="687"/>
      <c r="B199" s="411" t="s">
        <v>798</v>
      </c>
      <c r="C199" s="414" t="s">
        <v>362</v>
      </c>
      <c r="D199" s="420" t="s">
        <v>799</v>
      </c>
      <c r="E199" s="421">
        <v>1</v>
      </c>
      <c r="F199" s="403" t="s">
        <v>0</v>
      </c>
      <c r="G199" s="414">
        <v>1</v>
      </c>
      <c r="H199" s="403" t="s">
        <v>7</v>
      </c>
      <c r="I199" s="412">
        <v>614</v>
      </c>
      <c r="J199" s="416">
        <f>SUM(E199*I199/G199)</f>
        <v>614</v>
      </c>
    </row>
    <row r="200" spans="1:10" ht="25.85">
      <c r="A200" s="687"/>
      <c r="B200" s="411" t="s">
        <v>800</v>
      </c>
      <c r="C200" s="422" t="s">
        <v>419</v>
      </c>
      <c r="D200" s="420" t="s">
        <v>801</v>
      </c>
      <c r="E200" s="421">
        <v>1</v>
      </c>
      <c r="F200" s="403" t="s">
        <v>0</v>
      </c>
      <c r="G200" s="414">
        <v>1</v>
      </c>
      <c r="H200" s="403" t="s">
        <v>7</v>
      </c>
      <c r="I200" s="415">
        <v>2651</v>
      </c>
      <c r="J200" s="416">
        <f>SUM(E200*I200/G200)</f>
        <v>2651</v>
      </c>
    </row>
    <row r="201" spans="1:10" ht="14.95" customHeight="1">
      <c r="A201" s="687"/>
      <c r="B201" s="411" t="s">
        <v>368</v>
      </c>
      <c r="C201" s="414"/>
      <c r="D201" s="403" t="s">
        <v>382</v>
      </c>
      <c r="E201" s="412">
        <v>5</v>
      </c>
      <c r="F201" s="403" t="s">
        <v>191</v>
      </c>
      <c r="G201" s="414">
        <v>1</v>
      </c>
      <c r="H201" s="403" t="s">
        <v>191</v>
      </c>
      <c r="I201" s="415">
        <v>9</v>
      </c>
      <c r="J201" s="416">
        <f>SUM(E201*I201/G201)</f>
        <v>45</v>
      </c>
    </row>
    <row r="202" spans="1:10" ht="27.2">
      <c r="A202" s="687"/>
      <c r="B202" s="423"/>
      <c r="C202" s="423"/>
      <c r="D202" s="418" t="s">
        <v>802</v>
      </c>
      <c r="E202" s="406"/>
      <c r="F202" s="405"/>
      <c r="G202" s="408"/>
      <c r="H202" s="407"/>
      <c r="I202" s="409"/>
      <c r="J202" s="410">
        <f>SUM(J199:J201)</f>
        <v>3310</v>
      </c>
    </row>
    <row r="203" spans="1:10" ht="40.75">
      <c r="A203" s="687"/>
      <c r="B203" s="404"/>
      <c r="C203" s="404"/>
      <c r="D203" s="405" t="s">
        <v>803</v>
      </c>
      <c r="E203" s="424"/>
      <c r="F203" s="405"/>
      <c r="G203" s="408"/>
      <c r="H203" s="407"/>
      <c r="I203" s="409"/>
      <c r="J203" s="410">
        <f>J197+J202</f>
        <v>3699.5</v>
      </c>
    </row>
    <row r="204" spans="1:10" ht="14.95" customHeight="1">
      <c r="A204" s="687"/>
      <c r="B204" s="404"/>
      <c r="C204" s="404"/>
      <c r="D204" s="425" t="s">
        <v>343</v>
      </c>
      <c r="E204" s="426">
        <v>0.13614999999999999</v>
      </c>
      <c r="F204" s="419"/>
      <c r="G204" s="408"/>
      <c r="H204" s="419"/>
      <c r="I204" s="409"/>
      <c r="J204" s="410">
        <f>J203*$E204</f>
        <v>503.68692499999997</v>
      </c>
    </row>
    <row r="205" spans="1:10" ht="14.95" customHeight="1">
      <c r="A205" s="687"/>
      <c r="B205" s="404"/>
      <c r="C205" s="404"/>
      <c r="D205" s="427"/>
      <c r="E205" s="406"/>
      <c r="F205" s="419"/>
      <c r="G205" s="408"/>
      <c r="H205" s="419"/>
      <c r="I205" s="409"/>
      <c r="J205" s="410">
        <f>SUM(J203:J204)</f>
        <v>4203.186925</v>
      </c>
    </row>
    <row r="206" spans="1:10" ht="14.95" customHeight="1">
      <c r="A206" s="687"/>
      <c r="B206" s="411"/>
      <c r="C206" s="411"/>
      <c r="D206" s="425" t="s">
        <v>344</v>
      </c>
      <c r="E206" s="406"/>
      <c r="F206" s="419"/>
      <c r="G206" s="408"/>
      <c r="H206" s="419"/>
      <c r="I206" s="428"/>
      <c r="J206" s="429">
        <f>ROUND(J205,0)</f>
        <v>4203</v>
      </c>
    </row>
    <row r="208" spans="1:10" ht="145.55000000000001" customHeight="1">
      <c r="A208" s="689">
        <v>75</v>
      </c>
      <c r="B208" s="690" t="s">
        <v>934</v>
      </c>
      <c r="C208" s="691"/>
      <c r="D208" s="691"/>
      <c r="E208" s="691"/>
      <c r="F208" s="691"/>
      <c r="G208" s="691"/>
      <c r="H208" s="691"/>
      <c r="I208" s="691"/>
      <c r="J208" s="692"/>
    </row>
    <row r="209" spans="1:10" ht="44.7" customHeight="1">
      <c r="A209" s="689"/>
      <c r="B209" s="693" t="s">
        <v>773</v>
      </c>
      <c r="C209" s="693"/>
      <c r="D209" s="165">
        <v>1</v>
      </c>
      <c r="E209" s="430">
        <v>256450</v>
      </c>
      <c r="F209" s="165"/>
      <c r="G209" s="166"/>
      <c r="H209" s="165">
        <v>1</v>
      </c>
      <c r="I209" s="166" t="s">
        <v>437</v>
      </c>
      <c r="J209" s="167">
        <f>IF(F209="",D209*E209,(C209*E209/F209))</f>
        <v>256450</v>
      </c>
    </row>
    <row r="210" spans="1:10" ht="45" customHeight="1">
      <c r="A210" s="689"/>
      <c r="B210" s="693" t="str">
        <f>[159]Input!$C$48</f>
        <v>Overheads &amp; Contractors Profit @ 13.615%</v>
      </c>
      <c r="C210" s="693"/>
      <c r="D210" s="168">
        <v>0.13614999999999999</v>
      </c>
      <c r="E210" s="430">
        <f>J209</f>
        <v>256450</v>
      </c>
      <c r="F210" s="165"/>
      <c r="G210" s="166"/>
      <c r="H210" s="431"/>
      <c r="I210" s="431"/>
      <c r="J210" s="167">
        <f>IF(F210="",D210*E210,(D210*E210/F210))</f>
        <v>34915.667499999996</v>
      </c>
    </row>
    <row r="211" spans="1:10" ht="42.8">
      <c r="A211" s="689"/>
      <c r="B211" s="189" t="s">
        <v>774</v>
      </c>
      <c r="C211" s="169"/>
      <c r="D211" s="170"/>
      <c r="E211" s="169"/>
      <c r="F211" s="169"/>
      <c r="G211" s="170"/>
      <c r="H211" s="431"/>
      <c r="I211" s="431"/>
      <c r="J211" s="100">
        <f>SUM(J209:J210)</f>
        <v>291365.66749999998</v>
      </c>
    </row>
    <row r="212" spans="1:10">
      <c r="A212" s="689"/>
      <c r="B212" s="190"/>
      <c r="C212" s="169"/>
      <c r="D212" s="170"/>
      <c r="E212" s="169"/>
      <c r="F212" s="642" t="s">
        <v>447</v>
      </c>
      <c r="G212" s="642"/>
      <c r="H212" s="431"/>
      <c r="I212" s="431"/>
      <c r="J212" s="432">
        <f>ROUND(J211,0)</f>
        <v>291366</v>
      </c>
    </row>
  </sheetData>
  <mergeCells count="39">
    <mergeCell ref="A192:A206"/>
    <mergeCell ref="D192:J192"/>
    <mergeCell ref="A208:A212"/>
    <mergeCell ref="B208:J208"/>
    <mergeCell ref="B209:C209"/>
    <mergeCell ref="B210:C210"/>
    <mergeCell ref="F212:G212"/>
    <mergeCell ref="A153:A174"/>
    <mergeCell ref="D153:J153"/>
    <mergeCell ref="E154:F154"/>
    <mergeCell ref="G154:H154"/>
    <mergeCell ref="A176:A189"/>
    <mergeCell ref="D176:J176"/>
    <mergeCell ref="A136:A151"/>
    <mergeCell ref="D136:J136"/>
    <mergeCell ref="A75:A81"/>
    <mergeCell ref="D75:J75"/>
    <mergeCell ref="A84:A95"/>
    <mergeCell ref="D84:J84"/>
    <mergeCell ref="A98:A113"/>
    <mergeCell ref="D98:J98"/>
    <mergeCell ref="A115:A117"/>
    <mergeCell ref="D115:J115"/>
    <mergeCell ref="B116:C116"/>
    <mergeCell ref="A119:A134"/>
    <mergeCell ref="D119:J119"/>
    <mergeCell ref="A37:A41"/>
    <mergeCell ref="D37:J37"/>
    <mergeCell ref="A43:A57"/>
    <mergeCell ref="D43:J43"/>
    <mergeCell ref="A59:A72"/>
    <mergeCell ref="D59:J59"/>
    <mergeCell ref="A24:A35"/>
    <mergeCell ref="D24:J24"/>
    <mergeCell ref="A1:J1"/>
    <mergeCell ref="A3:A16"/>
    <mergeCell ref="D3:J3"/>
    <mergeCell ref="A18:A22"/>
    <mergeCell ref="D18:J18"/>
  </mergeCells>
  <pageMargins left="0.70866141732283472" right="0.27559055118110237" top="0.55118110236220474" bottom="0.74803149606299213" header="0.31496062992125984" footer="0.31496062992125984"/>
  <pageSetup paperSize="9" scale="88" orientation="portrait" r:id="rId1"/>
  <rowBreaks count="5" manualBreakCount="5">
    <brk id="36" max="9" man="1"/>
    <brk id="74" max="9" man="1"/>
    <brk id="113" max="9" man="1"/>
    <brk id="151" max="9" man="1"/>
    <brk id="190" max="9"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7"/>
  <sheetViews>
    <sheetView workbookViewId="0">
      <selection activeCell="J49" sqref="J49"/>
    </sheetView>
  </sheetViews>
  <sheetFormatPr defaultRowHeight="15.65"/>
  <cols>
    <col min="1" max="1" width="6.5703125" style="597" bestFit="1" customWidth="1"/>
    <col min="2" max="2" width="14.28515625" style="597" bestFit="1" customWidth="1"/>
    <col min="3" max="3" width="60" style="594" customWidth="1"/>
    <col min="4" max="5" width="9.140625" style="495"/>
    <col min="6" max="16384" width="9.140625" style="594"/>
  </cols>
  <sheetData>
    <row r="1" spans="1:5" ht="22.45" customHeight="1">
      <c r="A1" s="13" t="s">
        <v>205</v>
      </c>
      <c r="B1" s="13" t="s">
        <v>279</v>
      </c>
      <c r="C1" s="13" t="s">
        <v>243</v>
      </c>
      <c r="D1" s="13" t="s">
        <v>164</v>
      </c>
      <c r="E1" s="13" t="s">
        <v>202</v>
      </c>
    </row>
    <row r="2" spans="1:5" ht="13.6">
      <c r="A2" s="595">
        <v>1</v>
      </c>
      <c r="B2" s="598" t="s">
        <v>946</v>
      </c>
      <c r="C2" s="596" t="s">
        <v>6</v>
      </c>
      <c r="D2" s="595">
        <v>2</v>
      </c>
      <c r="E2" s="595" t="s">
        <v>7</v>
      </c>
    </row>
    <row r="3" spans="1:5" ht="13.6">
      <c r="A3" s="595">
        <v>2</v>
      </c>
      <c r="B3" s="598" t="s">
        <v>947</v>
      </c>
      <c r="C3" s="596" t="s">
        <v>8</v>
      </c>
      <c r="D3" s="595">
        <v>2</v>
      </c>
      <c r="E3" s="595" t="s">
        <v>7</v>
      </c>
    </row>
    <row r="4" spans="1:5" ht="40.75">
      <c r="A4" s="595">
        <v>3</v>
      </c>
      <c r="B4" s="598" t="s">
        <v>948</v>
      </c>
      <c r="C4" s="596" t="s">
        <v>9</v>
      </c>
      <c r="D4" s="595">
        <v>2</v>
      </c>
      <c r="E4" s="595" t="s">
        <v>7</v>
      </c>
    </row>
    <row r="5" spans="1:5" ht="54.35">
      <c r="A5" s="595">
        <v>4</v>
      </c>
      <c r="B5" s="598" t="s">
        <v>949</v>
      </c>
      <c r="C5" s="596" t="s">
        <v>10</v>
      </c>
      <c r="D5" s="595">
        <v>1</v>
      </c>
      <c r="E5" s="595" t="s">
        <v>7</v>
      </c>
    </row>
    <row r="6" spans="1:5" ht="13.6">
      <c r="A6" s="595">
        <v>5</v>
      </c>
      <c r="B6" s="598" t="s">
        <v>950</v>
      </c>
      <c r="C6" s="596" t="s">
        <v>11</v>
      </c>
      <c r="D6" s="595">
        <v>1</v>
      </c>
      <c r="E6" s="595" t="s">
        <v>7</v>
      </c>
    </row>
    <row r="7" spans="1:5" ht="13.6">
      <c r="A7" s="595">
        <v>6</v>
      </c>
      <c r="B7" s="598" t="s">
        <v>951</v>
      </c>
      <c r="C7" s="596" t="s">
        <v>12</v>
      </c>
      <c r="D7" s="595">
        <v>1</v>
      </c>
      <c r="E7" s="595" t="s">
        <v>7</v>
      </c>
    </row>
    <row r="8" spans="1:5" ht="13.6">
      <c r="A8" s="595">
        <v>7</v>
      </c>
      <c r="B8" s="598" t="s">
        <v>952</v>
      </c>
      <c r="C8" s="596" t="s">
        <v>13</v>
      </c>
      <c r="D8" s="595">
        <v>1</v>
      </c>
      <c r="E8" s="595" t="s">
        <v>7</v>
      </c>
    </row>
    <row r="9" spans="1:5" ht="13.6">
      <c r="A9" s="595">
        <v>8</v>
      </c>
      <c r="B9" s="598" t="s">
        <v>953</v>
      </c>
      <c r="C9" s="596" t="s">
        <v>14</v>
      </c>
      <c r="D9" s="595">
        <v>1</v>
      </c>
      <c r="E9" s="595" t="s">
        <v>7</v>
      </c>
    </row>
    <row r="10" spans="1:5" ht="13.6">
      <c r="A10" s="595">
        <v>9</v>
      </c>
      <c r="B10" s="598" t="s">
        <v>954</v>
      </c>
      <c r="C10" s="596" t="s">
        <v>15</v>
      </c>
      <c r="D10" s="595">
        <v>2</v>
      </c>
      <c r="E10" s="595" t="s">
        <v>7</v>
      </c>
    </row>
    <row r="11" spans="1:5" ht="27.2">
      <c r="A11" s="595">
        <v>10</v>
      </c>
      <c r="B11" s="598" t="s">
        <v>955</v>
      </c>
      <c r="C11" s="596" t="s">
        <v>16</v>
      </c>
      <c r="D11" s="595">
        <v>1</v>
      </c>
      <c r="E11" s="595" t="s">
        <v>7</v>
      </c>
    </row>
    <row r="12" spans="1:5" ht="13.6">
      <c r="A12" s="595">
        <v>11</v>
      </c>
      <c r="B12" s="598" t="s">
        <v>956</v>
      </c>
      <c r="C12" s="596" t="s">
        <v>17</v>
      </c>
      <c r="D12" s="595">
        <v>1</v>
      </c>
      <c r="E12" s="595" t="s">
        <v>7</v>
      </c>
    </row>
    <row r="13" spans="1:5" ht="27.2">
      <c r="A13" s="595">
        <v>12</v>
      </c>
      <c r="B13" s="598" t="s">
        <v>957</v>
      </c>
      <c r="C13" s="596" t="s">
        <v>18</v>
      </c>
      <c r="D13" s="595">
        <v>1</v>
      </c>
      <c r="E13" s="595" t="s">
        <v>7</v>
      </c>
    </row>
    <row r="14" spans="1:5" ht="13.6">
      <c r="A14" s="595">
        <v>13</v>
      </c>
      <c r="B14" s="598" t="s">
        <v>958</v>
      </c>
      <c r="C14" s="596" t="s">
        <v>19</v>
      </c>
      <c r="D14" s="595">
        <v>1</v>
      </c>
      <c r="E14" s="595" t="s">
        <v>7</v>
      </c>
    </row>
    <row r="15" spans="1:5" ht="13.6">
      <c r="A15" s="595">
        <v>14</v>
      </c>
      <c r="B15" s="598" t="s">
        <v>959</v>
      </c>
      <c r="C15" s="596" t="s">
        <v>20</v>
      </c>
      <c r="D15" s="595">
        <v>1</v>
      </c>
      <c r="E15" s="595" t="s">
        <v>7</v>
      </c>
    </row>
    <row r="16" spans="1:5" ht="13.6">
      <c r="A16" s="595">
        <v>15</v>
      </c>
      <c r="B16" s="598" t="s">
        <v>307</v>
      </c>
      <c r="C16" s="596" t="s">
        <v>21</v>
      </c>
      <c r="D16" s="595">
        <v>2</v>
      </c>
      <c r="E16" s="595" t="s">
        <v>7</v>
      </c>
    </row>
    <row r="17" spans="1:5" ht="13.6">
      <c r="A17" s="595">
        <v>16</v>
      </c>
      <c r="B17" s="598" t="s">
        <v>308</v>
      </c>
      <c r="C17" s="596" t="s">
        <v>22</v>
      </c>
      <c r="D17" s="595">
        <v>1</v>
      </c>
      <c r="E17" s="595" t="s">
        <v>7</v>
      </c>
    </row>
    <row r="18" spans="1:5" ht="13.6">
      <c r="A18" s="595">
        <v>17</v>
      </c>
      <c r="B18" s="598" t="s">
        <v>309</v>
      </c>
      <c r="C18" s="596" t="s">
        <v>23</v>
      </c>
      <c r="D18" s="595">
        <v>1</v>
      </c>
      <c r="E18" s="595" t="s">
        <v>7</v>
      </c>
    </row>
    <row r="19" spans="1:5" ht="13.6">
      <c r="A19" s="595">
        <v>18</v>
      </c>
      <c r="B19" s="598" t="s">
        <v>310</v>
      </c>
      <c r="C19" s="596" t="s">
        <v>24</v>
      </c>
      <c r="D19" s="595">
        <v>1</v>
      </c>
      <c r="E19" s="595" t="s">
        <v>7</v>
      </c>
    </row>
    <row r="20" spans="1:5" ht="13.6">
      <c r="A20" s="595">
        <v>19</v>
      </c>
      <c r="B20" s="598" t="s">
        <v>960</v>
      </c>
      <c r="C20" s="596" t="s">
        <v>25</v>
      </c>
      <c r="D20" s="595">
        <v>1</v>
      </c>
      <c r="E20" s="595" t="s">
        <v>7</v>
      </c>
    </row>
    <row r="21" spans="1:5" ht="27.2">
      <c r="A21" s="595">
        <v>20</v>
      </c>
      <c r="B21" s="598" t="s">
        <v>961</v>
      </c>
      <c r="C21" s="596" t="s">
        <v>26</v>
      </c>
      <c r="D21" s="595">
        <v>1</v>
      </c>
      <c r="E21" s="595" t="s">
        <v>7</v>
      </c>
    </row>
    <row r="22" spans="1:5" ht="27.2">
      <c r="A22" s="595">
        <v>21</v>
      </c>
      <c r="B22" s="598" t="s">
        <v>962</v>
      </c>
      <c r="C22" s="596" t="s">
        <v>27</v>
      </c>
      <c r="D22" s="595">
        <v>1</v>
      </c>
      <c r="E22" s="595" t="s">
        <v>7</v>
      </c>
    </row>
    <row r="23" spans="1:5" ht="27.2">
      <c r="A23" s="595">
        <v>22</v>
      </c>
      <c r="B23" s="598" t="s">
        <v>963</v>
      </c>
      <c r="C23" s="596" t="s">
        <v>28</v>
      </c>
      <c r="D23" s="595">
        <v>1</v>
      </c>
      <c r="E23" s="595" t="s">
        <v>7</v>
      </c>
    </row>
    <row r="24" spans="1:5" ht="13.6">
      <c r="A24" s="595">
        <v>23</v>
      </c>
      <c r="B24" s="598" t="s">
        <v>964</v>
      </c>
      <c r="C24" s="596" t="s">
        <v>29</v>
      </c>
      <c r="D24" s="595">
        <v>1</v>
      </c>
      <c r="E24" s="595" t="s">
        <v>7</v>
      </c>
    </row>
    <row r="25" spans="1:5" ht="13.6">
      <c r="A25" s="595">
        <v>24</v>
      </c>
      <c r="B25" s="598" t="s">
        <v>965</v>
      </c>
      <c r="C25" s="596" t="s">
        <v>30</v>
      </c>
      <c r="D25" s="595">
        <v>1</v>
      </c>
      <c r="E25" s="595" t="s">
        <v>7</v>
      </c>
    </row>
    <row r="26" spans="1:5" ht="13.6">
      <c r="A26" s="595">
        <v>25</v>
      </c>
      <c r="B26" s="598" t="s">
        <v>966</v>
      </c>
      <c r="C26" s="596" t="s">
        <v>31</v>
      </c>
      <c r="D26" s="595">
        <v>1</v>
      </c>
      <c r="E26" s="595" t="s">
        <v>7</v>
      </c>
    </row>
    <row r="27" spans="1:5" ht="13.6">
      <c r="A27" s="595">
        <v>26</v>
      </c>
      <c r="B27" s="598" t="s">
        <v>967</v>
      </c>
      <c r="C27" s="596" t="s">
        <v>32</v>
      </c>
      <c r="D27" s="595">
        <v>2</v>
      </c>
      <c r="E27" s="595" t="s">
        <v>7</v>
      </c>
    </row>
    <row r="28" spans="1:5" ht="13.6">
      <c r="A28" s="595">
        <v>27</v>
      </c>
      <c r="B28" s="598" t="s">
        <v>968</v>
      </c>
      <c r="C28" s="596" t="s">
        <v>33</v>
      </c>
      <c r="D28" s="595">
        <v>1</v>
      </c>
      <c r="E28" s="595" t="s">
        <v>7</v>
      </c>
    </row>
    <row r="29" spans="1:5" ht="13.6">
      <c r="A29" s="595">
        <v>28</v>
      </c>
      <c r="B29" s="598" t="s">
        <v>969</v>
      </c>
      <c r="C29" s="596" t="s">
        <v>34</v>
      </c>
      <c r="D29" s="595">
        <v>2</v>
      </c>
      <c r="E29" s="595" t="s">
        <v>7</v>
      </c>
    </row>
    <row r="30" spans="1:5" ht="13.6">
      <c r="A30" s="595">
        <v>29</v>
      </c>
      <c r="B30" s="598" t="s">
        <v>970</v>
      </c>
      <c r="C30" s="596" t="s">
        <v>35</v>
      </c>
      <c r="D30" s="595">
        <v>1</v>
      </c>
      <c r="E30" s="595" t="s">
        <v>7</v>
      </c>
    </row>
    <row r="31" spans="1:5" ht="13.6">
      <c r="A31" s="595">
        <v>30</v>
      </c>
      <c r="B31" s="598" t="s">
        <v>971</v>
      </c>
      <c r="C31" s="596" t="s">
        <v>36</v>
      </c>
      <c r="D31" s="595">
        <v>1</v>
      </c>
      <c r="E31" s="595" t="s">
        <v>7</v>
      </c>
    </row>
    <row r="32" spans="1:5" ht="13.6">
      <c r="A32" s="595">
        <v>31</v>
      </c>
      <c r="B32" s="598" t="s">
        <v>972</v>
      </c>
      <c r="C32" s="596" t="s">
        <v>37</v>
      </c>
      <c r="D32" s="595">
        <v>1</v>
      </c>
      <c r="E32" s="595" t="s">
        <v>7</v>
      </c>
    </row>
    <row r="33" spans="1:5" ht="27.2">
      <c r="A33" s="595">
        <v>32</v>
      </c>
      <c r="B33" s="598" t="s">
        <v>973</v>
      </c>
      <c r="C33" s="596" t="s">
        <v>38</v>
      </c>
      <c r="D33" s="595">
        <v>1</v>
      </c>
      <c r="E33" s="595" t="s">
        <v>7</v>
      </c>
    </row>
    <row r="34" spans="1:5" ht="13.6">
      <c r="A34" s="595">
        <v>33</v>
      </c>
      <c r="B34" s="598" t="s">
        <v>974</v>
      </c>
      <c r="C34" s="596" t="s">
        <v>39</v>
      </c>
      <c r="D34" s="595">
        <v>1</v>
      </c>
      <c r="E34" s="595" t="s">
        <v>7</v>
      </c>
    </row>
    <row r="35" spans="1:5" ht="13.6">
      <c r="A35" s="595">
        <v>34</v>
      </c>
      <c r="B35" s="598" t="s">
        <v>975</v>
      </c>
      <c r="C35" s="596" t="s">
        <v>40</v>
      </c>
      <c r="D35" s="595">
        <v>1</v>
      </c>
      <c r="E35" s="595" t="s">
        <v>7</v>
      </c>
    </row>
    <row r="36" spans="1:5" ht="13.6">
      <c r="A36" s="595">
        <v>35</v>
      </c>
      <c r="B36" s="598" t="s">
        <v>976</v>
      </c>
      <c r="C36" s="596" t="s">
        <v>41</v>
      </c>
      <c r="D36" s="595">
        <v>1</v>
      </c>
      <c r="E36" s="595" t="s">
        <v>7</v>
      </c>
    </row>
    <row r="37" spans="1:5" ht="13.6">
      <c r="A37" s="595">
        <v>36</v>
      </c>
      <c r="B37" s="598" t="s">
        <v>977</v>
      </c>
      <c r="C37" s="596" t="s">
        <v>42</v>
      </c>
      <c r="D37" s="595">
        <v>0</v>
      </c>
      <c r="E37" s="595" t="s">
        <v>7</v>
      </c>
    </row>
    <row r="38" spans="1:5" ht="13.6">
      <c r="A38" s="595">
        <v>37</v>
      </c>
      <c r="B38" s="598" t="s">
        <v>978</v>
      </c>
      <c r="C38" s="596" t="s">
        <v>43</v>
      </c>
      <c r="D38" s="595">
        <v>2</v>
      </c>
      <c r="E38" s="595" t="s">
        <v>7</v>
      </c>
    </row>
    <row r="39" spans="1:5" ht="13.6">
      <c r="A39" s="595">
        <v>38</v>
      </c>
      <c r="B39" s="598" t="s">
        <v>979</v>
      </c>
      <c r="C39" s="596" t="s">
        <v>44</v>
      </c>
      <c r="D39" s="595">
        <v>0</v>
      </c>
      <c r="E39" s="595" t="s">
        <v>7</v>
      </c>
    </row>
    <row r="40" spans="1:5" ht="13.6">
      <c r="A40" s="595">
        <v>39</v>
      </c>
      <c r="B40" s="598" t="s">
        <v>980</v>
      </c>
      <c r="C40" s="596" t="s">
        <v>45</v>
      </c>
      <c r="D40" s="595">
        <v>2</v>
      </c>
      <c r="E40" s="595" t="s">
        <v>7</v>
      </c>
    </row>
    <row r="41" spans="1:5" ht="13.6">
      <c r="A41" s="595">
        <v>40</v>
      </c>
      <c r="B41" s="598" t="s">
        <v>981</v>
      </c>
      <c r="C41" s="596" t="s">
        <v>46</v>
      </c>
      <c r="D41" s="595">
        <v>2</v>
      </c>
      <c r="E41" s="595" t="s">
        <v>7</v>
      </c>
    </row>
    <row r="42" spans="1:5" ht="13.6">
      <c r="A42" s="595">
        <v>41</v>
      </c>
      <c r="B42" s="598" t="s">
        <v>982</v>
      </c>
      <c r="C42" s="596" t="s">
        <v>47</v>
      </c>
      <c r="D42" s="595">
        <v>3</v>
      </c>
      <c r="E42" s="595" t="s">
        <v>7</v>
      </c>
    </row>
    <row r="43" spans="1:5" ht="13.6">
      <c r="A43" s="595">
        <v>42</v>
      </c>
      <c r="B43" s="598" t="s">
        <v>983</v>
      </c>
      <c r="C43" s="596" t="s">
        <v>48</v>
      </c>
      <c r="D43" s="595">
        <v>3</v>
      </c>
      <c r="E43" s="595" t="s">
        <v>7</v>
      </c>
    </row>
    <row r="44" spans="1:5" ht="13.6">
      <c r="A44" s="595">
        <v>43</v>
      </c>
      <c r="B44" s="598" t="s">
        <v>984</v>
      </c>
      <c r="C44" s="596" t="s">
        <v>49</v>
      </c>
      <c r="D44" s="595">
        <v>6</v>
      </c>
      <c r="E44" s="595" t="s">
        <v>7</v>
      </c>
    </row>
    <row r="45" spans="1:5" ht="13.6">
      <c r="A45" s="595">
        <v>44</v>
      </c>
      <c r="B45" s="598" t="s">
        <v>985</v>
      </c>
      <c r="C45" s="596" t="s">
        <v>50</v>
      </c>
      <c r="D45" s="595">
        <v>3</v>
      </c>
      <c r="E45" s="595" t="s">
        <v>7</v>
      </c>
    </row>
    <row r="46" spans="1:5" ht="13.6">
      <c r="A46" s="595">
        <v>45</v>
      </c>
      <c r="B46" s="598" t="s">
        <v>986</v>
      </c>
      <c r="C46" s="596" t="s">
        <v>51</v>
      </c>
      <c r="D46" s="595">
        <v>3</v>
      </c>
      <c r="E46" s="595" t="s">
        <v>7</v>
      </c>
    </row>
    <row r="47" spans="1:5" ht="13.6">
      <c r="A47" s="595">
        <v>46</v>
      </c>
      <c r="B47" s="598" t="s">
        <v>987</v>
      </c>
      <c r="C47" s="596" t="s">
        <v>52</v>
      </c>
      <c r="D47" s="595">
        <v>8</v>
      </c>
      <c r="E47" s="595" t="s">
        <v>7</v>
      </c>
    </row>
    <row r="48" spans="1:5" ht="13.6">
      <c r="A48" s="595">
        <v>47</v>
      </c>
      <c r="B48" s="598" t="s">
        <v>988</v>
      </c>
      <c r="C48" s="596" t="s">
        <v>53</v>
      </c>
      <c r="D48" s="595">
        <v>3</v>
      </c>
      <c r="E48" s="595" t="s">
        <v>7</v>
      </c>
    </row>
    <row r="49" spans="1:5" ht="122.3">
      <c r="A49" s="595">
        <v>1</v>
      </c>
      <c r="B49" s="599"/>
      <c r="C49" s="23" t="s">
        <v>538</v>
      </c>
      <c r="D49" s="595">
        <v>5</v>
      </c>
      <c r="E49" s="595" t="s">
        <v>0</v>
      </c>
    </row>
    <row r="50" spans="1:5" ht="40.75">
      <c r="A50" s="595">
        <v>2</v>
      </c>
      <c r="B50" s="599"/>
      <c r="C50" s="23" t="s">
        <v>542</v>
      </c>
      <c r="D50" s="595">
        <v>5</v>
      </c>
      <c r="E50" s="595" t="s">
        <v>0</v>
      </c>
    </row>
    <row r="51" spans="1:5" ht="54.35">
      <c r="A51" s="595">
        <v>3</v>
      </c>
      <c r="B51" s="599"/>
      <c r="C51" s="23" t="s">
        <v>539</v>
      </c>
      <c r="D51" s="595">
        <v>1</v>
      </c>
      <c r="E51" s="595" t="s">
        <v>0</v>
      </c>
    </row>
    <row r="52" spans="1:5" ht="40.75">
      <c r="A52" s="595">
        <v>4</v>
      </c>
      <c r="B52" s="599"/>
      <c r="C52" s="23" t="s">
        <v>540</v>
      </c>
      <c r="D52" s="595">
        <v>1</v>
      </c>
      <c r="E52" s="595" t="s">
        <v>0</v>
      </c>
    </row>
    <row r="53" spans="1:5" ht="40.75">
      <c r="A53" s="595">
        <v>5</v>
      </c>
      <c r="B53" s="599"/>
      <c r="C53" s="23" t="s">
        <v>541</v>
      </c>
      <c r="D53" s="595">
        <v>1</v>
      </c>
      <c r="E53" s="595" t="s">
        <v>0</v>
      </c>
    </row>
    <row r="54" spans="1:5" ht="13.6">
      <c r="A54" s="595">
        <v>6</v>
      </c>
      <c r="B54" s="599"/>
      <c r="C54" s="23" t="s">
        <v>917</v>
      </c>
      <c r="D54" s="595">
        <v>1</v>
      </c>
      <c r="E54" s="595" t="s">
        <v>0</v>
      </c>
    </row>
    <row r="55" spans="1:5" ht="190.2">
      <c r="A55" s="595">
        <v>7</v>
      </c>
      <c r="B55" s="599"/>
      <c r="C55" s="23" t="s">
        <v>544</v>
      </c>
      <c r="D55" s="595">
        <v>1</v>
      </c>
      <c r="E55" s="595" t="s">
        <v>0</v>
      </c>
    </row>
    <row r="56" spans="1:5" ht="163.05000000000001">
      <c r="A56" s="595">
        <v>8</v>
      </c>
      <c r="B56" s="599"/>
      <c r="C56" s="23" t="s">
        <v>545</v>
      </c>
      <c r="D56" s="595">
        <v>1</v>
      </c>
      <c r="E56" s="595" t="s">
        <v>0</v>
      </c>
    </row>
    <row r="57" spans="1:5" ht="95.1">
      <c r="A57" s="595">
        <v>9</v>
      </c>
      <c r="B57" s="599"/>
      <c r="C57" s="23" t="s">
        <v>546</v>
      </c>
      <c r="D57" s="595">
        <v>1</v>
      </c>
      <c r="E57" s="595" t="s">
        <v>0</v>
      </c>
    </row>
    <row r="58" spans="1:5" ht="122.3">
      <c r="A58" s="595">
        <v>10</v>
      </c>
      <c r="B58" s="599"/>
      <c r="C58" s="23" t="s">
        <v>543</v>
      </c>
      <c r="D58" s="595">
        <v>1</v>
      </c>
      <c r="E58" s="595" t="s">
        <v>0</v>
      </c>
    </row>
    <row r="59" spans="1:5" ht="122.3">
      <c r="A59" s="595">
        <v>11</v>
      </c>
      <c r="B59" s="599"/>
      <c r="C59" s="23" t="s">
        <v>551</v>
      </c>
      <c r="D59" s="595">
        <v>2</v>
      </c>
      <c r="E59" s="595" t="s">
        <v>0</v>
      </c>
    </row>
    <row r="60" spans="1:5" ht="54.35">
      <c r="A60" s="595">
        <v>12</v>
      </c>
      <c r="B60" s="599"/>
      <c r="C60" s="23" t="s">
        <v>552</v>
      </c>
      <c r="D60" s="595">
        <v>2</v>
      </c>
      <c r="E60" s="595" t="s">
        <v>0</v>
      </c>
    </row>
    <row r="61" spans="1:5" ht="190.2">
      <c r="A61" s="595">
        <v>13</v>
      </c>
      <c r="B61" s="599"/>
      <c r="C61" s="23" t="s">
        <v>562</v>
      </c>
      <c r="D61" s="595">
        <v>2</v>
      </c>
      <c r="E61" s="595" t="s">
        <v>0</v>
      </c>
    </row>
    <row r="62" spans="1:5" ht="54.35">
      <c r="A62" s="595">
        <v>14</v>
      </c>
      <c r="B62" s="599"/>
      <c r="C62" s="23" t="s">
        <v>547</v>
      </c>
      <c r="D62" s="595">
        <v>2</v>
      </c>
      <c r="E62" s="595" t="s">
        <v>0</v>
      </c>
    </row>
    <row r="63" spans="1:5" ht="54.35">
      <c r="A63" s="595">
        <v>15</v>
      </c>
      <c r="B63" s="599"/>
      <c r="C63" s="23" t="s">
        <v>548</v>
      </c>
      <c r="D63" s="595">
        <v>1</v>
      </c>
      <c r="E63" s="595" t="s">
        <v>0</v>
      </c>
    </row>
    <row r="64" spans="1:5" ht="54.35">
      <c r="A64" s="595">
        <v>16</v>
      </c>
      <c r="B64" s="599"/>
      <c r="C64" s="23" t="s">
        <v>549</v>
      </c>
      <c r="D64" s="595">
        <v>1</v>
      </c>
      <c r="E64" s="595" t="s">
        <v>0</v>
      </c>
    </row>
    <row r="65" spans="1:5" ht="54.35">
      <c r="A65" s="595">
        <v>17</v>
      </c>
      <c r="B65" s="599"/>
      <c r="C65" s="23" t="s">
        <v>550</v>
      </c>
      <c r="D65" s="595">
        <v>1</v>
      </c>
      <c r="E65" s="595" t="s">
        <v>0</v>
      </c>
    </row>
    <row r="66" spans="1:5" ht="95.1">
      <c r="A66" s="595">
        <v>18</v>
      </c>
      <c r="B66" s="599"/>
      <c r="C66" s="23" t="s">
        <v>576</v>
      </c>
      <c r="D66" s="595">
        <v>1</v>
      </c>
      <c r="E66" s="595" t="s">
        <v>0</v>
      </c>
    </row>
    <row r="67" spans="1:5" ht="271.7">
      <c r="A67" s="595">
        <v>19</v>
      </c>
      <c r="B67" s="599"/>
      <c r="C67" s="23" t="s">
        <v>687</v>
      </c>
      <c r="D67" s="595">
        <v>1</v>
      </c>
      <c r="E67" s="595" t="s">
        <v>0</v>
      </c>
    </row>
  </sheetData>
  <printOptions horizontalCentered="1"/>
  <pageMargins left="0.23622047244094491" right="0.23622047244094491" top="0.74803149606299213" bottom="0.74803149606299213" header="0.31496062992125984" footer="0.31496062992125984"/>
  <pageSetup paperSize="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seignorage</vt:lpstr>
      <vt:lpstr>Revised Estimate-SECTIONS</vt:lpstr>
      <vt:lpstr>CS</vt:lpstr>
      <vt:lpstr>CS-1</vt:lpstr>
      <vt:lpstr>GA</vt:lpstr>
      <vt:lpstr>ABSTRACT-1</vt:lpstr>
      <vt:lpstr>C-DATAS</vt:lpstr>
      <vt:lpstr>ELE-Datas</vt:lpstr>
      <vt:lpstr>EQP_List</vt:lpstr>
      <vt:lpstr>'ABSTRACT-1'!Print_Area</vt:lpstr>
      <vt:lpstr>'C-DATAS'!Print_Area</vt:lpstr>
      <vt:lpstr>'ELE-Datas'!Print_Area</vt:lpstr>
      <vt:lpstr>GA!Print_Area</vt:lpstr>
      <vt:lpstr>'Revised Estimate-SECTIONS'!Print_Area</vt:lpstr>
      <vt:lpstr>seignorage!Print_Area</vt:lpstr>
      <vt:lpstr>'Revised Estimate-SECTIONS'!Print_Titles</vt:lpstr>
      <vt:lpstr>seignorage!Print_Titles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2024-10-25T10:13:43Z</cp:lastPrinted>
  <dcterms:created xsi:type="dcterms:W3CDTF">2023-08-28T09:14:44Z</dcterms:created>
  <dcterms:modified xsi:type="dcterms:W3CDTF">2024-11-06T13:39:34Z</dcterms:modified>
</cp:coreProperties>
</file>