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defaultThemeVersion="124226"/>
  <bookViews>
    <workbookView xWindow="-109" yWindow="-109" windowWidth="23257" windowHeight="12457" tabRatio="821" firstSheet="1" activeTab="1"/>
  </bookViews>
  <sheets>
    <sheet name="seignorage" sheetId="24" state="hidden" r:id="rId1"/>
    <sheet name="Revised Estimate-SECTIONS" sheetId="28" r:id="rId2"/>
    <sheet name="CS" sheetId="36" r:id="rId3"/>
    <sheet name="CS-1" sheetId="26" state="hidden" r:id="rId4"/>
    <sheet name="GA" sheetId="29" r:id="rId5"/>
    <sheet name="ABSTRACT-1" sheetId="32" state="hidden" r:id="rId6"/>
    <sheet name="C-DATAS" sheetId="34" r:id="rId7"/>
    <sheet name="ELE-Datas" sheetId="35"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s>
  <definedNames>
    <definedName name="\P" localSheetId="2">#REF!</definedName>
    <definedName name="\P" localSheetId="7">#REF!</definedName>
    <definedName name="\P" localSheetId="0">#REF!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12">NA()</definedName>
    <definedName name="_________________________________________________________________________________________l2">[2]r!$F$29</definedName>
    <definedName name="_________________________________________________________________________________________l3">NA()</definedName>
    <definedName name="_________________________________________________________________________________________l4">[4]Sheet1!$W$2:$Y$103</definedName>
    <definedName name="_________________________________________________________________________________________l5">NA()</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12">NA()</definedName>
    <definedName name="________________________________________________________________________________________l2">[2]r!$F$29</definedName>
    <definedName name="________________________________________________________________________________________l3">NA()</definedName>
    <definedName name="________________________________________________________________________________________l4">[4]Sheet1!$W$2:$Y$103</definedName>
    <definedName name="________________________________________________________________________________________l5">NA()</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 localSheetId="2">#REF!</definedName>
    <definedName name="_______________________________________________________________________________________l12" localSheetId="7">#REF!</definedName>
    <definedName name="_______________________________________________________________________________________l12" localSheetId="0">#REF!</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 localSheetId="2">#REF!</definedName>
    <definedName name="_______________________________________________________________________________________l3" localSheetId="7">#REF!</definedName>
    <definedName name="_______________________________________________________________________________________l3" localSheetId="0">#REF!</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 localSheetId="2">#REF!</definedName>
    <definedName name="_______________________________________________________________________________________l5" localSheetId="7">#REF!</definedName>
    <definedName name="_______________________________________________________________________________________l5" localSheetId="0">#REF!</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 localSheetId="2">#REF!</definedName>
    <definedName name="_______________________________________________________________________________________pc2" localSheetId="7">#REF!</definedName>
    <definedName name="_______________________________________________________________________________________pc2" localSheetId="0">#REF!</definedName>
    <definedName name="_______________________________________________________________________________________pc2">#REF!</definedName>
    <definedName name="_______________________________________________________________________________________pv2" localSheetId="2">#REF!</definedName>
    <definedName name="_______________________________________________________________________________________pv2" localSheetId="7">#REF!</definedName>
    <definedName name="_______________________________________________________________________________________pv2" localSheetId="0">#REF!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 localSheetId="2">#REF!</definedName>
    <definedName name="_______________________________________________________________________________________var1" localSheetId="7">#REF!</definedName>
    <definedName name="_______________________________________________________________________________________var1" localSheetId="0">#REF!</definedName>
    <definedName name="_______________________________________________________________________________________var1">#REF!</definedName>
    <definedName name="_______________________________________________________________________________________var4" localSheetId="2">#REF!</definedName>
    <definedName name="_______________________________________________________________________________________var4" localSheetId="7">#REF!</definedName>
    <definedName name="_______________________________________________________________________________________var4" localSheetId="0">#REF!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 localSheetId="2">#REF!</definedName>
    <definedName name="______________________________________________________________________________________l12" localSheetId="7">#REF!</definedName>
    <definedName name="______________________________________________________________________________________l12" localSheetId="0">#REF!</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 localSheetId="2">#REF!</definedName>
    <definedName name="______________________________________________________________________________________l3" localSheetId="7">#REF!</definedName>
    <definedName name="______________________________________________________________________________________l3" localSheetId="0">#REF!</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 localSheetId="2">#REF!</definedName>
    <definedName name="______________________________________________________________________________________l5" localSheetId="7">#REF!</definedName>
    <definedName name="______________________________________________________________________________________l5" localSheetId="0">#REF!</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 localSheetId="2">#REF!</definedName>
    <definedName name="______________________________________________________________________________________pc2" localSheetId="7">#REF!</definedName>
    <definedName name="______________________________________________________________________________________pc2" localSheetId="0">#REF!</definedName>
    <definedName name="______________________________________________________________________________________pc2">#REF!</definedName>
    <definedName name="______________________________________________________________________________________pv2" localSheetId="2">#REF!</definedName>
    <definedName name="______________________________________________________________________________________pv2" localSheetId="7">#REF!</definedName>
    <definedName name="______________________________________________________________________________________pv2" localSheetId="0">#REF!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 localSheetId="2">#REF!</definedName>
    <definedName name="______________________________________________________________________________________var1" localSheetId="7">#REF!</definedName>
    <definedName name="______________________________________________________________________________________var1" localSheetId="0">#REF!</definedName>
    <definedName name="______________________________________________________________________________________var1">#REF!</definedName>
    <definedName name="______________________________________________________________________________________var4" localSheetId="2">#REF!</definedName>
    <definedName name="______________________________________________________________________________________var4" localSheetId="7">#REF!</definedName>
    <definedName name="______________________________________________________________________________________var4" localSheetId="0">#REF!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 localSheetId="2">#REF!</definedName>
    <definedName name="_____________________________________________________________________________________l12" localSheetId="7">#REF!</definedName>
    <definedName name="_____________________________________________________________________________________l12" localSheetId="0">#REF!</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 localSheetId="2">#REF!</definedName>
    <definedName name="_____________________________________________________________________________________l3" localSheetId="7">#REF!</definedName>
    <definedName name="_____________________________________________________________________________________l3" localSheetId="0">#REF!</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 localSheetId="2">#REF!</definedName>
    <definedName name="_____________________________________________________________________________________l5" localSheetId="7">#REF!</definedName>
    <definedName name="_____________________________________________________________________________________l5" localSheetId="0">#REF!</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 localSheetId="2">#REF!</definedName>
    <definedName name="_____________________________________________________________________________________pc2" localSheetId="7">#REF!</definedName>
    <definedName name="_____________________________________________________________________________________pc2" localSheetId="0">#REF!</definedName>
    <definedName name="_____________________________________________________________________________________pc2">#REF!</definedName>
    <definedName name="_____________________________________________________________________________________pv2" localSheetId="2">#REF!</definedName>
    <definedName name="_____________________________________________________________________________________pv2" localSheetId="7">#REF!</definedName>
    <definedName name="_____________________________________________________________________________________pv2" localSheetId="0">#REF!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 localSheetId="2">#REF!</definedName>
    <definedName name="_____________________________________________________________________________________var1" localSheetId="7">#REF!</definedName>
    <definedName name="_____________________________________________________________________________________var1" localSheetId="0">#REF!</definedName>
    <definedName name="_____________________________________________________________________________________var1">#REF!</definedName>
    <definedName name="_____________________________________________________________________________________var4" localSheetId="2">#REF!</definedName>
    <definedName name="_____________________________________________________________________________________var4" localSheetId="7">#REF!</definedName>
    <definedName name="_____________________________________________________________________________________var4" localSheetId="0">#REF!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 localSheetId="2">#REF!</definedName>
    <definedName name="____________________________________________________________________________________l12" localSheetId="7">#REF!</definedName>
    <definedName name="____________________________________________________________________________________l12" localSheetId="0">#REF!</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 localSheetId="2">#REF!</definedName>
    <definedName name="____________________________________________________________________________________l3" localSheetId="7">#REF!</definedName>
    <definedName name="____________________________________________________________________________________l3" localSheetId="0">#REF!</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 localSheetId="2">#REF!</definedName>
    <definedName name="____________________________________________________________________________________l5" localSheetId="7">#REF!</definedName>
    <definedName name="____________________________________________________________________________________l5" localSheetId="0">#REF!</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 localSheetId="2">#REF!</definedName>
    <definedName name="____________________________________________________________________________________pc2" localSheetId="7">#REF!</definedName>
    <definedName name="____________________________________________________________________________________pc2" localSheetId="0">#REF!</definedName>
    <definedName name="____________________________________________________________________________________pc2">#REF!</definedName>
    <definedName name="____________________________________________________________________________________pv2" localSheetId="2">#REF!</definedName>
    <definedName name="____________________________________________________________________________________pv2" localSheetId="7">#REF!</definedName>
    <definedName name="____________________________________________________________________________________pv2" localSheetId="0">#REF!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 localSheetId="2">#REF!</definedName>
    <definedName name="____________________________________________________________________________________var1" localSheetId="7">#REF!</definedName>
    <definedName name="____________________________________________________________________________________var1" localSheetId="0">#REF!</definedName>
    <definedName name="____________________________________________________________________________________var1">#REF!</definedName>
    <definedName name="____________________________________________________________________________________var4" localSheetId="2">#REF!</definedName>
    <definedName name="____________________________________________________________________________________var4" localSheetId="7">#REF!</definedName>
    <definedName name="____________________________________________________________________________________var4" localSheetId="0">#REF!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 localSheetId="2">#REF!</definedName>
    <definedName name="___________________________________________________________________________________l12" localSheetId="7">#REF!</definedName>
    <definedName name="___________________________________________________________________________________l12" localSheetId="0">#REF!</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 localSheetId="2">#REF!</definedName>
    <definedName name="___________________________________________________________________________________l3" localSheetId="7">#REF!</definedName>
    <definedName name="___________________________________________________________________________________l3" localSheetId="0">#REF!</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 localSheetId="2">#REF!</definedName>
    <definedName name="___________________________________________________________________________________l5" localSheetId="7">#REF!</definedName>
    <definedName name="___________________________________________________________________________________l5" localSheetId="0">#REF!</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 localSheetId="2">#REF!</definedName>
    <definedName name="___________________________________________________________________________________pc2" localSheetId="7">#REF!</definedName>
    <definedName name="___________________________________________________________________________________pc2" localSheetId="0">#REF!</definedName>
    <definedName name="___________________________________________________________________________________pc2">#REF!</definedName>
    <definedName name="___________________________________________________________________________________pv2" localSheetId="2">#REF!</definedName>
    <definedName name="___________________________________________________________________________________pv2" localSheetId="7">#REF!</definedName>
    <definedName name="___________________________________________________________________________________pv2" localSheetId="0">#REF!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 localSheetId="2">#REF!</definedName>
    <definedName name="___________________________________________________________________________________var1" localSheetId="7">#REF!</definedName>
    <definedName name="___________________________________________________________________________________var1" localSheetId="0">#REF!</definedName>
    <definedName name="___________________________________________________________________________________var1">#REF!</definedName>
    <definedName name="___________________________________________________________________________________var4" localSheetId="2">#REF!</definedName>
    <definedName name="___________________________________________________________________________________var4" localSheetId="7">#REF!</definedName>
    <definedName name="___________________________________________________________________________________var4" localSheetId="0">#REF!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 localSheetId="2">#REF!</definedName>
    <definedName name="__________________________________________________________________________________l12" localSheetId="7">#REF!</definedName>
    <definedName name="__________________________________________________________________________________l12" localSheetId="0">#REF!</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 localSheetId="2">#REF!</definedName>
    <definedName name="__________________________________________________________________________________l3" localSheetId="7">#REF!</definedName>
    <definedName name="__________________________________________________________________________________l3" localSheetId="0">#REF!</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 localSheetId="2">#REF!</definedName>
    <definedName name="__________________________________________________________________________________l5" localSheetId="7">#REF!</definedName>
    <definedName name="__________________________________________________________________________________l5" localSheetId="0">#REF!</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 localSheetId="2">#REF!</definedName>
    <definedName name="__________________________________________________________________________________pc2" localSheetId="7">#REF!</definedName>
    <definedName name="__________________________________________________________________________________pc2" localSheetId="0">#REF!</definedName>
    <definedName name="__________________________________________________________________________________pc2">#REF!</definedName>
    <definedName name="__________________________________________________________________________________pv2" localSheetId="2">#REF!</definedName>
    <definedName name="__________________________________________________________________________________pv2" localSheetId="7">#REF!</definedName>
    <definedName name="__________________________________________________________________________________pv2" localSheetId="0">#REF!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 localSheetId="2">#REF!</definedName>
    <definedName name="__________________________________________________________________________________var1" localSheetId="7">#REF!</definedName>
    <definedName name="__________________________________________________________________________________var1" localSheetId="0">#REF!</definedName>
    <definedName name="__________________________________________________________________________________var1">#REF!</definedName>
    <definedName name="__________________________________________________________________________________var4" localSheetId="2">#REF!</definedName>
    <definedName name="__________________________________________________________________________________var4" localSheetId="7">#REF!</definedName>
    <definedName name="__________________________________________________________________________________var4" localSheetId="0">#REF!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 localSheetId="2">#REF!</definedName>
    <definedName name="_________________________________________________________________________________l12" localSheetId="7">#REF!</definedName>
    <definedName name="_________________________________________________________________________________l12" localSheetId="0">#REF!</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 localSheetId="2">#REF!</definedName>
    <definedName name="_________________________________________________________________________________l3" localSheetId="7">#REF!</definedName>
    <definedName name="_________________________________________________________________________________l3" localSheetId="0">#REF!</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 localSheetId="2">#REF!</definedName>
    <definedName name="_________________________________________________________________________________l5" localSheetId="7">#REF!</definedName>
    <definedName name="_________________________________________________________________________________l5" localSheetId="0">#REF!</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 localSheetId="2">#REF!</definedName>
    <definedName name="_________________________________________________________________________________pc2" localSheetId="7">#REF!</definedName>
    <definedName name="_________________________________________________________________________________pc2" localSheetId="0">#REF!</definedName>
    <definedName name="_________________________________________________________________________________pc2">#REF!</definedName>
    <definedName name="_________________________________________________________________________________pv2" localSheetId="2">#REF!</definedName>
    <definedName name="_________________________________________________________________________________pv2" localSheetId="7">#REF!</definedName>
    <definedName name="_________________________________________________________________________________pv2" localSheetId="0">#REF!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 localSheetId="2">#REF!</definedName>
    <definedName name="_________________________________________________________________________________var1" localSheetId="7">#REF!</definedName>
    <definedName name="_________________________________________________________________________________var1" localSheetId="0">#REF!</definedName>
    <definedName name="_________________________________________________________________________________var1">#REF!</definedName>
    <definedName name="_________________________________________________________________________________var4" localSheetId="2">#REF!</definedName>
    <definedName name="_________________________________________________________________________________var4" localSheetId="7">#REF!</definedName>
    <definedName name="_________________________________________________________________________________var4" localSheetId="0">#REF!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 localSheetId="2">#REF!</definedName>
    <definedName name="________________________________________________________________________________l12" localSheetId="7">#REF!</definedName>
    <definedName name="________________________________________________________________________________l12" localSheetId="0">#REF!</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 localSheetId="2">#REF!</definedName>
    <definedName name="________________________________________________________________________________l3" localSheetId="7">#REF!</definedName>
    <definedName name="________________________________________________________________________________l3" localSheetId="0">#REF!</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 localSheetId="2">#REF!</definedName>
    <definedName name="________________________________________________________________________________l5" localSheetId="7">#REF!</definedName>
    <definedName name="________________________________________________________________________________l5" localSheetId="0">#REF!</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 localSheetId="2">#REF!</definedName>
    <definedName name="________________________________________________________________________________pc2" localSheetId="7">#REF!</definedName>
    <definedName name="________________________________________________________________________________pc2" localSheetId="0">#REF!</definedName>
    <definedName name="________________________________________________________________________________pc2">#REF!</definedName>
    <definedName name="________________________________________________________________________________pv2" localSheetId="2">#REF!</definedName>
    <definedName name="________________________________________________________________________________pv2" localSheetId="7">#REF!</definedName>
    <definedName name="________________________________________________________________________________pv2" localSheetId="0">#REF!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 localSheetId="2">#REF!</definedName>
    <definedName name="________________________________________________________________________________var1" localSheetId="7">#REF!</definedName>
    <definedName name="________________________________________________________________________________var1" localSheetId="0">#REF!</definedName>
    <definedName name="________________________________________________________________________________var1">#REF!</definedName>
    <definedName name="________________________________________________________________________________var4" localSheetId="2">#REF!</definedName>
    <definedName name="________________________________________________________________________________var4" localSheetId="7">#REF!</definedName>
    <definedName name="________________________________________________________________________________var4" localSheetId="0">#REF!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 localSheetId="2">#REF!</definedName>
    <definedName name="_______________________________________________________________________________l12" localSheetId="7">#REF!</definedName>
    <definedName name="_______________________________________________________________________________l12" localSheetId="0">#REF!</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 localSheetId="2">#REF!</definedName>
    <definedName name="_______________________________________________________________________________l3" localSheetId="7">#REF!</definedName>
    <definedName name="_______________________________________________________________________________l3" localSheetId="0">#REF!</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 localSheetId="2">#REF!</definedName>
    <definedName name="_______________________________________________________________________________l5" localSheetId="7">#REF!</definedName>
    <definedName name="_______________________________________________________________________________l5" localSheetId="0">#REF!</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 localSheetId="2">#REF!</definedName>
    <definedName name="_______________________________________________________________________________pc2" localSheetId="7">#REF!</definedName>
    <definedName name="_______________________________________________________________________________pc2" localSheetId="0">#REF!</definedName>
    <definedName name="_______________________________________________________________________________pc2">#REF!</definedName>
    <definedName name="_______________________________________________________________________________pv2" localSheetId="2">#REF!</definedName>
    <definedName name="_______________________________________________________________________________pv2" localSheetId="7">#REF!</definedName>
    <definedName name="_______________________________________________________________________________pv2" localSheetId="0">#REF!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 localSheetId="2">#REF!</definedName>
    <definedName name="_______________________________________________________________________________var1" localSheetId="7">#REF!</definedName>
    <definedName name="_______________________________________________________________________________var1" localSheetId="0">#REF!</definedName>
    <definedName name="_______________________________________________________________________________var1">#REF!</definedName>
    <definedName name="_______________________________________________________________________________var4" localSheetId="2">#REF!</definedName>
    <definedName name="_______________________________________________________________________________var4" localSheetId="7">#REF!</definedName>
    <definedName name="_______________________________________________________________________________var4" localSheetId="0">#REF!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 localSheetId="2">#REF!</definedName>
    <definedName name="______________________________________________________________________________l12" localSheetId="7">#REF!</definedName>
    <definedName name="______________________________________________________________________________l12" localSheetId="0">#REF!</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 localSheetId="2">#REF!</definedName>
    <definedName name="______________________________________________________________________________l3" localSheetId="7">#REF!</definedName>
    <definedName name="______________________________________________________________________________l3" localSheetId="0">#REF!</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 localSheetId="2">#REF!</definedName>
    <definedName name="______________________________________________________________________________l5" localSheetId="7">#REF!</definedName>
    <definedName name="______________________________________________________________________________l5" localSheetId="0">#REF!</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 localSheetId="2">#REF!</definedName>
    <definedName name="______________________________________________________________________________pc2" localSheetId="7">#REF!</definedName>
    <definedName name="______________________________________________________________________________pc2" localSheetId="0">#REF!</definedName>
    <definedName name="______________________________________________________________________________pc2">#REF!</definedName>
    <definedName name="______________________________________________________________________________pv2" localSheetId="2">#REF!</definedName>
    <definedName name="______________________________________________________________________________pv2" localSheetId="7">#REF!</definedName>
    <definedName name="______________________________________________________________________________pv2" localSheetId="0">#REF!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 localSheetId="2">#REF!</definedName>
    <definedName name="________________________________________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____________var1">#REF!</definedName>
    <definedName name="______________________________________________________________________________var4" localSheetId="2">#REF!</definedName>
    <definedName name="______________________________________________________________________________var4" localSheetId="7">#REF!</definedName>
    <definedName name="______________________________________________________________________________var4" localSheetId="0">#REF!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 localSheetId="2">#REF!</definedName>
    <definedName name="_____________________________________________________________________________l12" localSheetId="7">#REF!</definedName>
    <definedName name="_____________________________________________________________________________l12" localSheetId="0">#REF!</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 localSheetId="2">#REF!</definedName>
    <definedName name="_____________________________________________________________________________l3" localSheetId="7">#REF!</definedName>
    <definedName name="_____________________________________________________________________________l3" localSheetId="0">#REF!</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 localSheetId="2">#REF!</definedName>
    <definedName name="_____________________________________________________________________________l5" localSheetId="7">#REF!</definedName>
    <definedName name="_____________________________________________________________________________l5" localSheetId="0">#REF!</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 localSheetId="2">#REF!</definedName>
    <definedName name="_____________________________________________________________________________pc2" localSheetId="7">#REF!</definedName>
    <definedName name="_____________________________________________________________________________pc2" localSheetId="0">#REF!</definedName>
    <definedName name="_____________________________________________________________________________pc2">#REF!</definedName>
    <definedName name="_____________________________________________________________________________pv2" localSheetId="2">#REF!</definedName>
    <definedName name="_____________________________________________________________________________pv2" localSheetId="7">#REF!</definedName>
    <definedName name="_____________________________________________________________________________pv2" localSheetId="0">#REF!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 localSheetId="2">#REF!</definedName>
    <definedName name="_____________________________________________________________________________var1" localSheetId="7">#REF!</definedName>
    <definedName name="_____________________________________________________________________________var1" localSheetId="0">#REF!</definedName>
    <definedName name="_____________________________________________________________________________var1">#REF!</definedName>
    <definedName name="_____________________________________________________________________________var4" localSheetId="2">#REF!</definedName>
    <definedName name="_____________________________________________________________________________var4" localSheetId="7">#REF!</definedName>
    <definedName name="_____________________________________________________________________________var4" localSheetId="0">#REF!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 localSheetId="2">#REF!</definedName>
    <definedName name="____________________________________________________________________________l12" localSheetId="7">#REF!</definedName>
    <definedName name="____________________________________________________________________________l12" localSheetId="0">#REF!</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 localSheetId="2">#REF!</definedName>
    <definedName name="____________________________________________________________________________l3" localSheetId="7">#REF!</definedName>
    <definedName name="____________________________________________________________________________l3" localSheetId="0">#REF!</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 localSheetId="2">#REF!</definedName>
    <definedName name="____________________________________________________________________________l5" localSheetId="7">#REF!</definedName>
    <definedName name="____________________________________________________________________________l5" localSheetId="0">#REF!</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 localSheetId="2">#REF!</definedName>
    <definedName name="____________________________________________________________________________pc2" localSheetId="7">#REF!</definedName>
    <definedName name="____________________________________________________________________________pc2" localSheetId="0">#REF!</definedName>
    <definedName name="____________________________________________________________________________pc2">#REF!</definedName>
    <definedName name="____________________________________________________________________________pv2" localSheetId="2">#REF!</definedName>
    <definedName name="____________________________________________________________________________pv2" localSheetId="7">#REF!</definedName>
    <definedName name="____________________________________________________________________________pv2" localSheetId="0">#REF!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 localSheetId="2">#REF!</definedName>
    <definedName name="____________________________________________________________________________var1" localSheetId="7">#REF!</definedName>
    <definedName name="____________________________________________________________________________var1" localSheetId="0">#REF!</definedName>
    <definedName name="____________________________________________________________________________var1">#REF!</definedName>
    <definedName name="____________________________________________________________________________var4" localSheetId="2">#REF!</definedName>
    <definedName name="____________________________________________________________________________var4" localSheetId="7">#REF!</definedName>
    <definedName name="____________________________________________________________________________var4" localSheetId="0">#REF!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 localSheetId="2">#REF!</definedName>
    <definedName name="___________________________________________________________________________l12" localSheetId="7">#REF!</definedName>
    <definedName name="___________________________________________________________________________l12" localSheetId="0">#REF!</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 localSheetId="2">#REF!</definedName>
    <definedName name="___________________________________________________________________________l3" localSheetId="7">#REF!</definedName>
    <definedName name="___________________________________________________________________________l3" localSheetId="0">#REF!</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 localSheetId="2">#REF!</definedName>
    <definedName name="___________________________________________________________________________l5" localSheetId="7">#REF!</definedName>
    <definedName name="___________________________________________________________________________l5" localSheetId="0">#REF!</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 localSheetId="2">#REF!</definedName>
    <definedName name="___________________________________________________________________________pc2" localSheetId="7">#REF!</definedName>
    <definedName name="___________________________________________________________________________pc2" localSheetId="0">#REF!</definedName>
    <definedName name="___________________________________________________________________________pc2">#REF!</definedName>
    <definedName name="___________________________________________________________________________pv2" localSheetId="2">#REF!</definedName>
    <definedName name="___________________________________________________________________________pv2" localSheetId="7">#REF!</definedName>
    <definedName name="___________________________________________________________________________pv2" localSheetId="0">#REF!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 localSheetId="2">#REF!</definedName>
    <definedName name="___________________________________________________________________________var1" localSheetId="7">#REF!</definedName>
    <definedName name="___________________________________________________________________________var1" localSheetId="0">#REF!</definedName>
    <definedName name="___________________________________________________________________________var1">#REF!</definedName>
    <definedName name="___________________________________________________________________________var4" localSheetId="2">#REF!</definedName>
    <definedName name="___________________________________________________________________________var4" localSheetId="7">#REF!</definedName>
    <definedName name="___________________________________________________________________________var4" localSheetId="0">#REF!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 localSheetId="2">#REF!</definedName>
    <definedName name="__________________________________________________________________________l12" localSheetId="7">#REF!</definedName>
    <definedName name="__________________________________________________________________________l12" localSheetId="0">#REF!</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 localSheetId="2">#REF!</definedName>
    <definedName name="__________________________________________________________________________l3" localSheetId="7">#REF!</definedName>
    <definedName name="__________________________________________________________________________l3" localSheetId="0">#REF!</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 localSheetId="2">#REF!</definedName>
    <definedName name="__________________________________________________________________________l5" localSheetId="7">#REF!</definedName>
    <definedName name="__________________________________________________________________________l5" localSheetId="0">#REF!</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 localSheetId="2">#REF!</definedName>
    <definedName name="__________________________________________________________________________pc2" localSheetId="7">#REF!</definedName>
    <definedName name="__________________________________________________________________________pc2" localSheetId="0">#REF!</definedName>
    <definedName name="__________________________________________________________________________pc2">#REF!</definedName>
    <definedName name="__________________________________________________________________________pv2" localSheetId="2">#REF!</definedName>
    <definedName name="__________________________________________________________________________pv2" localSheetId="7">#REF!</definedName>
    <definedName name="__________________________________________________________________________pv2" localSheetId="0">#REF!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 localSheetId="2">#REF!</definedName>
    <definedName name="__________________________________________________________________________var1" localSheetId="7">#REF!</definedName>
    <definedName name="__________________________________________________________________________var1" localSheetId="0">#REF!</definedName>
    <definedName name="__________________________________________________________________________var1">#REF!</definedName>
    <definedName name="__________________________________________________________________________var4" localSheetId="2">#REF!</definedName>
    <definedName name="__________________________________________________________________________var4" localSheetId="7">#REF!</definedName>
    <definedName name="__________________________________________________________________________var4" localSheetId="0">#REF!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 localSheetId="2">#REF!</definedName>
    <definedName name="_________________________________________________________________________l12" localSheetId="7">#REF!</definedName>
    <definedName name="_________________________________________________________________________l12" localSheetId="0">#REF!</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 localSheetId="2">#REF!</definedName>
    <definedName name="_________________________________________________________________________l3" localSheetId="7">#REF!</definedName>
    <definedName name="_________________________________________________________________________l3" localSheetId="0">#REF!</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 localSheetId="2">#REF!</definedName>
    <definedName name="_________________________________________________________________________l5" localSheetId="7">#REF!</definedName>
    <definedName name="_________________________________________________________________________l5" localSheetId="0">#REF!</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 localSheetId="2">#REF!</definedName>
    <definedName name="_________________________________________________________________________pc2" localSheetId="7">#REF!</definedName>
    <definedName name="_________________________________________________________________________pc2" localSheetId="0">#REF!</definedName>
    <definedName name="_________________________________________________________________________pc2">#REF!</definedName>
    <definedName name="_________________________________________________________________________pv2" localSheetId="2">#REF!</definedName>
    <definedName name="_________________________________________________________________________pv2" localSheetId="7">#REF!</definedName>
    <definedName name="_________________________________________________________________________pv2" localSheetId="0">#REF!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 localSheetId="2">#REF!</definedName>
    <definedName name="_________________________________________________________________________var1" localSheetId="7">#REF!</definedName>
    <definedName name="_________________________________________________________________________var1" localSheetId="0">#REF!</definedName>
    <definedName name="_________________________________________________________________________var1">#REF!</definedName>
    <definedName name="_________________________________________________________________________var4" localSheetId="2">#REF!</definedName>
    <definedName name="_________________________________________________________________________var4" localSheetId="7">#REF!</definedName>
    <definedName name="_________________________________________________________________________var4" localSheetId="0">#REF!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 localSheetId="2">#REF!</definedName>
    <definedName name="________________________________________________________________________l12" localSheetId="7">#REF!</definedName>
    <definedName name="________________________________________________________________________l12" localSheetId="0">#REF!</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 localSheetId="2">#REF!</definedName>
    <definedName name="________________________________________________________________________l3" localSheetId="7">#REF!</definedName>
    <definedName name="________________________________________________________________________l3" localSheetId="0">#REF!</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 localSheetId="2">#REF!</definedName>
    <definedName name="________________________________________________________________________l5" localSheetId="7">#REF!</definedName>
    <definedName name="________________________________________________________________________l5" localSheetId="0">#REF!</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 localSheetId="2">#REF!</definedName>
    <definedName name="________________________________________________________________________pc2" localSheetId="7">#REF!</definedName>
    <definedName name="________________________________________________________________________pc2" localSheetId="0">#REF!</definedName>
    <definedName name="________________________________________________________________________pc2">#REF!</definedName>
    <definedName name="________________________________________________________________________pv2" localSheetId="2">#REF!</definedName>
    <definedName name="________________________________________________________________________pv2" localSheetId="7">#REF!</definedName>
    <definedName name="________________________________________________________________________pv2" localSheetId="0">#REF!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 localSheetId="2">#REF!</definedName>
    <definedName name="________________________________________________________________________var1" localSheetId="7">#REF!</definedName>
    <definedName name="________________________________________________________________________var1" localSheetId="0">#REF!</definedName>
    <definedName name="________________________________________________________________________var1">#REF!</definedName>
    <definedName name="________________________________________________________________________var4" localSheetId="2">#REF!</definedName>
    <definedName name="________________________________________________________________________var4" localSheetId="7">#REF!</definedName>
    <definedName name="________________________________________________________________________var4" localSheetId="0">#REF!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 localSheetId="2">#REF!</definedName>
    <definedName name="_______________________________________________________________________l12" localSheetId="7">#REF!</definedName>
    <definedName name="_______________________________________________________________________l12" localSheetId="0">#REF!</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 localSheetId="2">#REF!</definedName>
    <definedName name="_______________________________________________________________________l3" localSheetId="7">#REF!</definedName>
    <definedName name="_______________________________________________________________________l3" localSheetId="0">#REF!</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 localSheetId="2">#REF!</definedName>
    <definedName name="_______________________________________________________________________l5" localSheetId="7">#REF!</definedName>
    <definedName name="_______________________________________________________________________l5" localSheetId="0">#REF!</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 localSheetId="2">#REF!</definedName>
    <definedName name="_______________________________________________________________________pc2" localSheetId="7">#REF!</definedName>
    <definedName name="_______________________________________________________________________pc2" localSheetId="0">#REF!</definedName>
    <definedName name="_______________________________________________________________________pc2">#REF!</definedName>
    <definedName name="_______________________________________________________________________pv2" localSheetId="2">#REF!</definedName>
    <definedName name="_______________________________________________________________________pv2" localSheetId="7">#REF!</definedName>
    <definedName name="_______________________________________________________________________pv2" localSheetId="0">#REF!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 localSheetId="2">#REF!</definedName>
    <definedName name="_______________________________________________________________________var1" localSheetId="7">#REF!</definedName>
    <definedName name="_______________________________________________________________________var1" localSheetId="0">#REF!</definedName>
    <definedName name="_______________________________________________________________________var1">#REF!</definedName>
    <definedName name="_______________________________________________________________________var4" localSheetId="2">#REF!</definedName>
    <definedName name="_______________________________________________________________________var4" localSheetId="7">#REF!</definedName>
    <definedName name="_______________________________________________________________________var4" localSheetId="0">#REF!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 localSheetId="2">#REF!</definedName>
    <definedName name="______________________________________________________________________l12" localSheetId="7">#REF!</definedName>
    <definedName name="______________________________________________________________________l12" localSheetId="0">#REF!</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 localSheetId="2">#REF!</definedName>
    <definedName name="______________________________________________________________________l3" localSheetId="7">#REF!</definedName>
    <definedName name="______________________________________________________________________l3" localSheetId="0">#REF!</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 localSheetId="2">#REF!</definedName>
    <definedName name="______________________________________________________________________l5" localSheetId="7">#REF!</definedName>
    <definedName name="______________________________________________________________________l5" localSheetId="0">#REF!</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 localSheetId="2">#REF!</definedName>
    <definedName name="______________________________________________________________________pc2" localSheetId="7">#REF!</definedName>
    <definedName name="______________________________________________________________________pc2" localSheetId="0">#REF!</definedName>
    <definedName name="______________________________________________________________________pc2">#REF!</definedName>
    <definedName name="______________________________________________________________________pv2" localSheetId="2">#REF!</definedName>
    <definedName name="______________________________________________________________________pv2" localSheetId="7">#REF!</definedName>
    <definedName name="______________________________________________________________________pv2" localSheetId="0">#REF!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 localSheetId="2">#REF!</definedName>
    <definedName name="______________________________________________________________________var1" localSheetId="7">#REF!</definedName>
    <definedName name="______________________________________________________________________var1" localSheetId="0">#REF!</definedName>
    <definedName name="______________________________________________________________________var1">#REF!</definedName>
    <definedName name="______________________________________________________________________var4" localSheetId="2">#REF!</definedName>
    <definedName name="______________________________________________________________________var4" localSheetId="7">#REF!</definedName>
    <definedName name="______________________________________________________________________var4" localSheetId="0">#REF!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 localSheetId="2">#REF!</definedName>
    <definedName name="_____________________________________________________________________l12" localSheetId="7">#REF!</definedName>
    <definedName name="_____________________________________________________________________l12" localSheetId="0">#REF!</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 localSheetId="2">#REF!</definedName>
    <definedName name="_____________________________________________________________________l3" localSheetId="7">#REF!</definedName>
    <definedName name="_____________________________________________________________________l3" localSheetId="0">#REF!</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 localSheetId="2">#REF!</definedName>
    <definedName name="_____________________________________________________________________l5" localSheetId="7">#REF!</definedName>
    <definedName name="_____________________________________________________________________l5" localSheetId="0">#REF!</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 localSheetId="2">#REF!</definedName>
    <definedName name="_____________________________________________________________________pc2" localSheetId="7">#REF!</definedName>
    <definedName name="_____________________________________________________________________pc2" localSheetId="0">#REF!</definedName>
    <definedName name="_____________________________________________________________________pc2">#REF!</definedName>
    <definedName name="_____________________________________________________________________pv2" localSheetId="2">#REF!</definedName>
    <definedName name="_____________________________________________________________________pv2" localSheetId="7">#REF!</definedName>
    <definedName name="_____________________________________________________________________pv2" localSheetId="0">#REF!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 localSheetId="2">#REF!</definedName>
    <definedName name="_____________________________________________________________________var1" localSheetId="7">#REF!</definedName>
    <definedName name="_____________________________________________________________________var1" localSheetId="0">#REF!</definedName>
    <definedName name="_____________________________________________________________________var1">#REF!</definedName>
    <definedName name="_____________________________________________________________________var4" localSheetId="2">#REF!</definedName>
    <definedName name="_____________________________________________________________________var4" localSheetId="7">#REF!</definedName>
    <definedName name="_____________________________________________________________________var4" localSheetId="0">#REF!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 localSheetId="2">#REF!</definedName>
    <definedName name="____________________________________________________________________l12" localSheetId="7">#REF!</definedName>
    <definedName name="____________________________________________________________________l12" localSheetId="0">#REF!</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 localSheetId="2">#REF!</definedName>
    <definedName name="____________________________________________________________________l3" localSheetId="7">#REF!</definedName>
    <definedName name="____________________________________________________________________l3" localSheetId="0">#REF!</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 localSheetId="2">#REF!</definedName>
    <definedName name="____________________________________________________________________l5" localSheetId="7">#REF!</definedName>
    <definedName name="____________________________________________________________________l5" localSheetId="0">#REF!</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 localSheetId="2">#REF!</definedName>
    <definedName name="____________________________________________________________________pc2" localSheetId="7">#REF!</definedName>
    <definedName name="____________________________________________________________________pc2" localSheetId="0">#REF!</definedName>
    <definedName name="____________________________________________________________________pc2">#REF!</definedName>
    <definedName name="____________________________________________________________________pv2" localSheetId="2">#REF!</definedName>
    <definedName name="____________________________________________________________________pv2" localSheetId="7">#REF!</definedName>
    <definedName name="____________________________________________________________________pv2" localSheetId="0">#REF!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 localSheetId="2">#REF!</definedName>
    <definedName name="____________________________________________________________________var1" localSheetId="7">#REF!</definedName>
    <definedName name="____________________________________________________________________var1" localSheetId="0">#REF!</definedName>
    <definedName name="____________________________________________________________________var1">#REF!</definedName>
    <definedName name="____________________________________________________________________var4" localSheetId="2">#REF!</definedName>
    <definedName name="____________________________________________________________________var4" localSheetId="7">#REF!</definedName>
    <definedName name="____________________________________________________________________var4" localSheetId="0">#REF!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 localSheetId="2">#REF!</definedName>
    <definedName name="___________________________________________________________________l12" localSheetId="7">#REF!</definedName>
    <definedName name="___________________________________________________________________l12" localSheetId="0">#REF!</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 localSheetId="2">#REF!</definedName>
    <definedName name="___________________________________________________________________l3" localSheetId="7">#REF!</definedName>
    <definedName name="___________________________________________________________________l3" localSheetId="0">#REF!</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 localSheetId="2">#REF!</definedName>
    <definedName name="___________________________________________________________________l5" localSheetId="7">#REF!</definedName>
    <definedName name="___________________________________________________________________l5" localSheetId="0">#REF!</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 localSheetId="2">#REF!</definedName>
    <definedName name="___________________________________________________________________pc2" localSheetId="7">#REF!</definedName>
    <definedName name="___________________________________________________________________pc2" localSheetId="0">#REF!</definedName>
    <definedName name="___________________________________________________________________pc2">#REF!</definedName>
    <definedName name="___________________________________________________________________pv2" localSheetId="2">#REF!</definedName>
    <definedName name="___________________________________________________________________pv2" localSheetId="7">#REF!</definedName>
    <definedName name="___________________________________________________________________pv2" localSheetId="0">#REF!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 localSheetId="2">#REF!</definedName>
    <definedName name="___________________________________________________________________var1" localSheetId="7">#REF!</definedName>
    <definedName name="___________________________________________________________________var1" localSheetId="0">#REF!</definedName>
    <definedName name="___________________________________________________________________var1">#REF!</definedName>
    <definedName name="___________________________________________________________________var4" localSheetId="2">#REF!</definedName>
    <definedName name="___________________________________________________________________var4" localSheetId="7">#REF!</definedName>
    <definedName name="___________________________________________________________________var4" localSheetId="0">#REF!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 localSheetId="2">#REF!</definedName>
    <definedName name="__________________________________________________________________l12" localSheetId="7">#REF!</definedName>
    <definedName name="__________________________________________________________________l12" localSheetId="0">#REF!</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 localSheetId="2">#REF!</definedName>
    <definedName name="__________________________________________________________________l3" localSheetId="7">#REF!</definedName>
    <definedName name="__________________________________________________________________l3" localSheetId="0">#REF!</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 localSheetId="2">#REF!</definedName>
    <definedName name="__________________________________________________________________l5" localSheetId="7">#REF!</definedName>
    <definedName name="__________________________________________________________________l5" localSheetId="0">#REF!</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 localSheetId="2">#REF!</definedName>
    <definedName name="__________________________________________________________________pc2" localSheetId="7">#REF!</definedName>
    <definedName name="__________________________________________________________________pc2" localSheetId="0">#REF!</definedName>
    <definedName name="__________________________________________________________________pc2">#REF!</definedName>
    <definedName name="__________________________________________________________________pv2" localSheetId="2">#REF!</definedName>
    <definedName name="__________________________________________________________________pv2" localSheetId="7">#REF!</definedName>
    <definedName name="__________________________________________________________________pv2" localSheetId="0">#REF!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 localSheetId="2">#REF!</definedName>
    <definedName name="__________________________________________________________________var1" localSheetId="7">#REF!</definedName>
    <definedName name="__________________________________________________________________var1" localSheetId="0">#REF!</definedName>
    <definedName name="__________________________________________________________________var1">#REF!</definedName>
    <definedName name="__________________________________________________________________var4" localSheetId="2">#REF!</definedName>
    <definedName name="__________________________________________________________________var4" localSheetId="7">#REF!</definedName>
    <definedName name="__________________________________________________________________var4" localSheetId="0">#REF!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 localSheetId="2">#REF!</definedName>
    <definedName name="_________________________________________________________________l12" localSheetId="7">#REF!</definedName>
    <definedName name="_________________________________________________________________l12" localSheetId="0">#REF!</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 localSheetId="2">#REF!</definedName>
    <definedName name="_________________________________________________________________l3" localSheetId="7">#REF!</definedName>
    <definedName name="_________________________________________________________________l3" localSheetId="0">#REF!</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 localSheetId="2">#REF!</definedName>
    <definedName name="_________________________________________________________________l5" localSheetId="7">#REF!</definedName>
    <definedName name="_________________________________________________________________l5" localSheetId="0">#REF!</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 localSheetId="2">#REF!</definedName>
    <definedName name="_________________________________________________________________pc2" localSheetId="7">#REF!</definedName>
    <definedName name="_________________________________________________________________pc2" localSheetId="0">#REF!</definedName>
    <definedName name="_________________________________________________________________pc2">#REF!</definedName>
    <definedName name="_________________________________________________________________pv2" localSheetId="2">#REF!</definedName>
    <definedName name="_________________________________________________________________pv2" localSheetId="7">#REF!</definedName>
    <definedName name="_________________________________________________________________pv2" localSheetId="0">#REF!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 localSheetId="2">#REF!</definedName>
    <definedName name="_________________________________________________________________var1" localSheetId="7">#REF!</definedName>
    <definedName name="_________________________________________________________________var1" localSheetId="0">#REF!</definedName>
    <definedName name="_________________________________________________________________var1">#REF!</definedName>
    <definedName name="_________________________________________________________________var4" localSheetId="2">#REF!</definedName>
    <definedName name="_________________________________________________________________var4" localSheetId="7">#REF!</definedName>
    <definedName name="_________________________________________________________________var4" localSheetId="0">#REF!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 localSheetId="2">#REF!</definedName>
    <definedName name="________________________________________________________________l12" localSheetId="7">#REF!</definedName>
    <definedName name="________________________________________________________________l12" localSheetId="0">#REF!</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 localSheetId="2">#REF!</definedName>
    <definedName name="________________________________________________________________l3" localSheetId="7">#REF!</definedName>
    <definedName name="________________________________________________________________l3" localSheetId="0">#REF!</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 localSheetId="2">#REF!</definedName>
    <definedName name="________________________________________________________________l5" localSheetId="7">#REF!</definedName>
    <definedName name="________________________________________________________________l5" localSheetId="0">#REF!</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 localSheetId="2">#REF!</definedName>
    <definedName name="________________________________________________________________pc2" localSheetId="7">#REF!</definedName>
    <definedName name="________________________________________________________________pc2" localSheetId="0">#REF!</definedName>
    <definedName name="________________________________________________________________pc2">#REF!</definedName>
    <definedName name="________________________________________________________________pv2" localSheetId="2">#REF!</definedName>
    <definedName name="________________________________________________________________pv2" localSheetId="7">#REF!</definedName>
    <definedName name="________________________________________________________________pv2" localSheetId="0">#REF!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 localSheetId="2">#REF!</definedName>
    <definedName name="________________________________________________________________var1" localSheetId="7">#REF!</definedName>
    <definedName name="________________________________________________________________var1" localSheetId="0">#REF!</definedName>
    <definedName name="________________________________________________________________var1">#REF!</definedName>
    <definedName name="________________________________________________________________var4" localSheetId="2">#REF!</definedName>
    <definedName name="________________________________________________________________var4" localSheetId="7">#REF!</definedName>
    <definedName name="________________________________________________________________var4" localSheetId="0">#REF!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 localSheetId="2">#REF!</definedName>
    <definedName name="_______________________________________________________________l12" localSheetId="7">#REF!</definedName>
    <definedName name="_______________________________________________________________l12" localSheetId="0">#REF!</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 localSheetId="2">#REF!</definedName>
    <definedName name="_______________________________________________________________l3" localSheetId="7">#REF!</definedName>
    <definedName name="_______________________________________________________________l3" localSheetId="0">#REF!</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 localSheetId="2">#REF!</definedName>
    <definedName name="_______________________________________________________________l5" localSheetId="7">#REF!</definedName>
    <definedName name="_______________________________________________________________l5" localSheetId="0">#REF!</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 localSheetId="2">#REF!</definedName>
    <definedName name="_______________________________________________________________pc2" localSheetId="7">#REF!</definedName>
    <definedName name="_______________________________________________________________pc2" localSheetId="0">#REF!</definedName>
    <definedName name="_______________________________________________________________pc2">#REF!</definedName>
    <definedName name="_______________________________________________________________pv2" localSheetId="2">#REF!</definedName>
    <definedName name="_______________________________________________________________pv2" localSheetId="7">#REF!</definedName>
    <definedName name="_______________________________________________________________pv2" localSheetId="0">#REF!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 localSheetId="2">#REF!</definedName>
    <definedName name="_______________________________________________________________var1" localSheetId="7">#REF!</definedName>
    <definedName name="_______________________________________________________________var1" localSheetId="0">#REF!</definedName>
    <definedName name="_______________________________________________________________var1">#REF!</definedName>
    <definedName name="_______________________________________________________________var4" localSheetId="2">#REF!</definedName>
    <definedName name="_______________________________________________________________var4" localSheetId="7">#REF!</definedName>
    <definedName name="_______________________________________________________________var4" localSheetId="0">#REF!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 localSheetId="2">#REF!</definedName>
    <definedName name="______________________________________________________________l12" localSheetId="7">#REF!</definedName>
    <definedName name="______________________________________________________________l12" localSheetId="0">#REF!</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 localSheetId="2">#REF!</definedName>
    <definedName name="______________________________________________________________l3" localSheetId="7">#REF!</definedName>
    <definedName name="______________________________________________________________l3" localSheetId="0">#REF!</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 localSheetId="2">#REF!</definedName>
    <definedName name="______________________________________________________________l5" localSheetId="7">#REF!</definedName>
    <definedName name="______________________________________________________________l5" localSheetId="0">#REF!</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 localSheetId="2">#REF!</definedName>
    <definedName name="______________________________________________________________pc2" localSheetId="7">#REF!</definedName>
    <definedName name="______________________________________________________________pc2" localSheetId="0">#REF!</definedName>
    <definedName name="______________________________________________________________pc2">#REF!</definedName>
    <definedName name="______________________________________________________________pv2" localSheetId="2">#REF!</definedName>
    <definedName name="______________________________________________________________pv2" localSheetId="7">#REF!</definedName>
    <definedName name="______________________________________________________________pv2" localSheetId="0">#REF!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 localSheetId="2">#REF!</definedName>
    <definedName name="______________________________________________________________var1" localSheetId="7">#REF!</definedName>
    <definedName name="______________________________________________________________var1" localSheetId="0">#REF!</definedName>
    <definedName name="______________________________________________________________var1">#REF!</definedName>
    <definedName name="______________________________________________________________var4" localSheetId="2">#REF!</definedName>
    <definedName name="______________________________________________________________var4" localSheetId="7">#REF!</definedName>
    <definedName name="______________________________________________________________var4" localSheetId="0">#REF!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 localSheetId="2">#REF!</definedName>
    <definedName name="_____________________________________________________________l12" localSheetId="7">#REF!</definedName>
    <definedName name="_____________________________________________________________l12" localSheetId="0">#REF!</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 localSheetId="2">#REF!</definedName>
    <definedName name="_____________________________________________________________l3" localSheetId="7">#REF!</definedName>
    <definedName name="_____________________________________________________________l3" localSheetId="0">#REF!</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 localSheetId="2">#REF!</definedName>
    <definedName name="_____________________________________________________________l5" localSheetId="7">#REF!</definedName>
    <definedName name="_____________________________________________________________l5" localSheetId="0">#REF!</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 localSheetId="2">#REF!</definedName>
    <definedName name="_____________________________________________________________pc2" localSheetId="7">#REF!</definedName>
    <definedName name="_____________________________________________________________pc2" localSheetId="0">#REF!</definedName>
    <definedName name="_____________________________________________________________pc2">#REF!</definedName>
    <definedName name="_____________________________________________________________pv2" localSheetId="2">#REF!</definedName>
    <definedName name="_____________________________________________________________pv2" localSheetId="7">#REF!</definedName>
    <definedName name="_____________________________________________________________pv2" localSheetId="0">#REF!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 localSheetId="2">#REF!</definedName>
    <definedName name="_____________________________________________________________var1" localSheetId="7">#REF!</definedName>
    <definedName name="_____________________________________________________________var1" localSheetId="0">#REF!</definedName>
    <definedName name="_____________________________________________________________var1">#REF!</definedName>
    <definedName name="_____________________________________________________________var4" localSheetId="2">#REF!</definedName>
    <definedName name="_____________________________________________________________var4" localSheetId="7">#REF!</definedName>
    <definedName name="_____________________________________________________________var4" localSheetId="0">#REF!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 localSheetId="2">#REF!</definedName>
    <definedName name="____________________________________________________________l12" localSheetId="7">#REF!</definedName>
    <definedName name="____________________________________________________________l12" localSheetId="0">#REF!</definedName>
    <definedName name="____________________________________________________________l12">#REF!</definedName>
    <definedName name="____________________________________________________________l2">[2]r!$F$29</definedName>
    <definedName name="____________________________________________________________l3" localSheetId="2">#REF!</definedName>
    <definedName name="____________________________________________________________l3" localSheetId="7">#REF!</definedName>
    <definedName name="____________________________________________________________l3" localSheetId="0">#REF!</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 localSheetId="2">#REF!</definedName>
    <definedName name="____________________________________________________________l5" localSheetId="7">#REF!</definedName>
    <definedName name="____________________________________________________________l5" localSheetId="0">#REF!</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 localSheetId="2">#REF!</definedName>
    <definedName name="____________________________________________________________pc2" localSheetId="7">#REF!</definedName>
    <definedName name="____________________________________________________________pc2" localSheetId="0">#REF!</definedName>
    <definedName name="____________________________________________________________pc2">#REF!</definedName>
    <definedName name="____________________________________________________________pv2" localSheetId="2">#REF!</definedName>
    <definedName name="____________________________________________________________pv2" localSheetId="7">#REF!</definedName>
    <definedName name="____________________________________________________________pv2" localSheetId="0">#REF!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 localSheetId="2">#REF!</definedName>
    <definedName name="____________________________________________________________var1" localSheetId="7">#REF!</definedName>
    <definedName name="____________________________________________________________var1" localSheetId="0">#REF!</definedName>
    <definedName name="____________________________________________________________var1">#REF!</definedName>
    <definedName name="____________________________________________________________var4" localSheetId="2">#REF!</definedName>
    <definedName name="____________________________________________________________var4" localSheetId="7">#REF!</definedName>
    <definedName name="____________________________________________________________var4" localSheetId="0">#REF!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 localSheetId="2">#REF!</definedName>
    <definedName name="___________________________________________________________l12" localSheetId="7">#REF!</definedName>
    <definedName name="___________________________________________________________l12" localSheetId="0">#REF!</definedName>
    <definedName name="___________________________________________________________l12">#REF!</definedName>
    <definedName name="___________________________________________________________l2">[2]r!$F$29</definedName>
    <definedName name="___________________________________________________________l3" localSheetId="2">#REF!</definedName>
    <definedName name="___________________________________________________________l3" localSheetId="7">#REF!</definedName>
    <definedName name="___________________________________________________________l3" localSheetId="0">#REF!</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 localSheetId="2">#REF!</definedName>
    <definedName name="___________________________________________________________l5" localSheetId="7">#REF!</definedName>
    <definedName name="___________________________________________________________l5" localSheetId="0">#REF!</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 localSheetId="2">#REF!</definedName>
    <definedName name="___________________________________________________________pc2" localSheetId="7">#REF!</definedName>
    <definedName name="___________________________________________________________pc2" localSheetId="0">#REF!</definedName>
    <definedName name="___________________________________________________________pc2">#REF!</definedName>
    <definedName name="___________________________________________________________pv2" localSheetId="2">#REF!</definedName>
    <definedName name="___________________________________________________________pv2" localSheetId="7">#REF!</definedName>
    <definedName name="___________________________________________________________pv2" localSheetId="0">#REF!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 localSheetId="2">#REF!</definedName>
    <definedName name="___________________________________________________________var1" localSheetId="7">#REF!</definedName>
    <definedName name="___________________________________________________________var1" localSheetId="0">#REF!</definedName>
    <definedName name="___________________________________________________________var1">#REF!</definedName>
    <definedName name="___________________________________________________________var4" localSheetId="2">#REF!</definedName>
    <definedName name="___________________________________________________________var4" localSheetId="7">#REF!</definedName>
    <definedName name="___________________________________________________________var4" localSheetId="0">#REF!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 localSheetId="2">#REF!</definedName>
    <definedName name="__________________________________________________________l12" localSheetId="7">#REF!</definedName>
    <definedName name="__________________________________________________________l12" localSheetId="0">#REF!</definedName>
    <definedName name="__________________________________________________________l12">#REF!</definedName>
    <definedName name="__________________________________________________________l2">[2]r!$F$29</definedName>
    <definedName name="__________________________________________________________l3" localSheetId="2">#REF!</definedName>
    <definedName name="__________________________________________________________l3" localSheetId="7">#REF!</definedName>
    <definedName name="__________________________________________________________l3" localSheetId="0">#REF!</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 localSheetId="2">#REF!</definedName>
    <definedName name="__________________________________________________________l5" localSheetId="7">#REF!</definedName>
    <definedName name="__________________________________________________________l5" localSheetId="0">#REF!</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 localSheetId="2">#REF!</definedName>
    <definedName name="__________________________________________________________pc2" localSheetId="7">#REF!</definedName>
    <definedName name="__________________________________________________________pc2" localSheetId="0">#REF!</definedName>
    <definedName name="__________________________________________________________pc2">#REF!</definedName>
    <definedName name="__________________________________________________________pv2" localSheetId="2">#REF!</definedName>
    <definedName name="__________________________________________________________pv2" localSheetId="7">#REF!</definedName>
    <definedName name="__________________________________________________________pv2" localSheetId="0">#REF!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 localSheetId="2">#REF!</definedName>
    <definedName name="__________________________________________________________var1" localSheetId="7">#REF!</definedName>
    <definedName name="__________________________________________________________var1" localSheetId="0">#REF!</definedName>
    <definedName name="__________________________________________________________var1">#REF!</definedName>
    <definedName name="__________________________________________________________var4" localSheetId="2">#REF!</definedName>
    <definedName name="__________________________________________________________var4" localSheetId="7">#REF!</definedName>
    <definedName name="__________________________________________________________var4" localSheetId="0">#REF!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 localSheetId="2">#REF!</definedName>
    <definedName name="_________________________________________________________l12" localSheetId="7">#REF!</definedName>
    <definedName name="_________________________________________________________l12" localSheetId="0">#REF!</definedName>
    <definedName name="_________________________________________________________l12">#REF!</definedName>
    <definedName name="_________________________________________________________l2">[2]r!$F$29</definedName>
    <definedName name="_________________________________________________________l3" localSheetId="2">#REF!</definedName>
    <definedName name="_________________________________________________________l3" localSheetId="7">#REF!</definedName>
    <definedName name="_________________________________________________________l3" localSheetId="0">#REF!</definedName>
    <definedName name="_________________________________________________________l3">#REF!</definedName>
    <definedName name="_________________________________________________________l4">[4]Sheet1!$W$2:$Y$103</definedName>
    <definedName name="_________________________________________________________l5" localSheetId="2">#REF!</definedName>
    <definedName name="_________________________________________________________l5" localSheetId="7">#REF!</definedName>
    <definedName name="_________________________________________________________l5" localSheetId="0">#REF!</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 localSheetId="2">#REF!</definedName>
    <definedName name="_________________________________________________________pc2" localSheetId="7">#REF!</definedName>
    <definedName name="_________________________________________________________pc2" localSheetId="0">#REF!</definedName>
    <definedName name="_________________________________________________________pc2">#REF!</definedName>
    <definedName name="_________________________________________________________pv2" localSheetId="2">#REF!</definedName>
    <definedName name="_________________________________________________________pv2" localSheetId="7">#REF!</definedName>
    <definedName name="_________________________________________________________pv2" localSheetId="0">#REF!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 localSheetId="2">#REF!</definedName>
    <definedName name="_________________________________________________________var1" localSheetId="7">#REF!</definedName>
    <definedName name="_________________________________________________________var1" localSheetId="0">#REF!</definedName>
    <definedName name="_________________________________________________________var1">#REF!</definedName>
    <definedName name="_________________________________________________________var4" localSheetId="2">#REF!</definedName>
    <definedName name="_________________________________________________________var4" localSheetId="7">#REF!</definedName>
    <definedName name="_________________________________________________________var4" localSheetId="0">#REF!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 localSheetId="2">#REF!</definedName>
    <definedName name="________________________________________________________l12" localSheetId="7">#REF!</definedName>
    <definedName name="________________________________________________________l12" localSheetId="0">#REF!</definedName>
    <definedName name="________________________________________________________l12">#REF!</definedName>
    <definedName name="________________________________________________________l2">[2]r!$F$29</definedName>
    <definedName name="________________________________________________________l3" localSheetId="2">#REF!</definedName>
    <definedName name="________________________________________________________l3" localSheetId="7">#REF!</definedName>
    <definedName name="________________________________________________________l3" localSheetId="0">#REF!</definedName>
    <definedName name="________________________________________________________l3">#REF!</definedName>
    <definedName name="________________________________________________________l4">[4]Sheet1!$W$2:$Y$103</definedName>
    <definedName name="________________________________________________________l5" localSheetId="2">#REF!</definedName>
    <definedName name="________________________________________________________l5" localSheetId="7">#REF!</definedName>
    <definedName name="________________________________________________________l5" localSheetId="0">#REF!</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 localSheetId="2">#REF!</definedName>
    <definedName name="________________________________________________________pc2" localSheetId="7">#REF!</definedName>
    <definedName name="________________________________________________________pc2" localSheetId="0">#REF!</definedName>
    <definedName name="________________________________________________________pc2">#REF!</definedName>
    <definedName name="________________________________________________________pv2" localSheetId="2">#REF!</definedName>
    <definedName name="________________________________________________________pv2" localSheetId="7">#REF!</definedName>
    <definedName name="________________________________________________________pv2" localSheetId="0">#REF!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 localSheetId="2">#REF!</definedName>
    <definedName name="________________________________________________________var1" localSheetId="7">#REF!</definedName>
    <definedName name="________________________________________________________var1" localSheetId="0">#REF!</definedName>
    <definedName name="________________________________________________________var1">#REF!</definedName>
    <definedName name="________________________________________________________var4" localSheetId="2">#REF!</definedName>
    <definedName name="________________________________________________________var4" localSheetId="7">#REF!</definedName>
    <definedName name="________________________________________________________var4" localSheetId="0">#REF!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 localSheetId="2">#REF!</definedName>
    <definedName name="_______________________________________________________l12" localSheetId="7">#REF!</definedName>
    <definedName name="_______________________________________________________l12" localSheetId="0">#REF!</definedName>
    <definedName name="_______________________________________________________l12">#REF!</definedName>
    <definedName name="_______________________________________________________l2">[2]r!$F$29</definedName>
    <definedName name="_______________________________________________________l3" localSheetId="2">#REF!</definedName>
    <definedName name="_______________________________________________________l3" localSheetId="7">#REF!</definedName>
    <definedName name="_______________________________________________________l3" localSheetId="0">#REF!</definedName>
    <definedName name="_______________________________________________________l3">#REF!</definedName>
    <definedName name="_______________________________________________________l4">[4]Sheet1!$W$2:$Y$103</definedName>
    <definedName name="_______________________________________________________l5" localSheetId="2">#REF!</definedName>
    <definedName name="_______________________________________________________l5" localSheetId="7">#REF!</definedName>
    <definedName name="_______________________________________________________l5" localSheetId="0">#REF!</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 localSheetId="2">#REF!</definedName>
    <definedName name="_______________________________________________________pc2" localSheetId="7">#REF!</definedName>
    <definedName name="_______________________________________________________pc2" localSheetId="0">#REF!</definedName>
    <definedName name="_______________________________________________________pc2">#REF!</definedName>
    <definedName name="_______________________________________________________pv2" localSheetId="2">#REF!</definedName>
    <definedName name="_______________________________________________________pv2" localSheetId="7">#REF!</definedName>
    <definedName name="_______________________________________________________pv2" localSheetId="0">#REF!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 localSheetId="2">#REF!</definedName>
    <definedName name="_______________________________________________________var1" localSheetId="7">#REF!</definedName>
    <definedName name="_______________________________________________________var1" localSheetId="0">#REF!</definedName>
    <definedName name="_______________________________________________________var1">#REF!</definedName>
    <definedName name="_______________________________________________________var4" localSheetId="2">#REF!</definedName>
    <definedName name="_______________________________________________________var4" localSheetId="7">#REF!</definedName>
    <definedName name="_______________________________________________________var4" localSheetId="0">#REF!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 localSheetId="2">#REF!</definedName>
    <definedName name="______________________________________________________l12" localSheetId="7">#REF!</definedName>
    <definedName name="______________________________________________________l12" localSheetId="0">#REF!</definedName>
    <definedName name="______________________________________________________l12">#REF!</definedName>
    <definedName name="______________________________________________________l2">[2]r!$F$29</definedName>
    <definedName name="______________________________________________________l3" localSheetId="2">#REF!</definedName>
    <definedName name="______________________________________________________l3" localSheetId="7">#REF!</definedName>
    <definedName name="______________________________________________________l3" localSheetId="0">#REF!</definedName>
    <definedName name="______________________________________________________l3">#REF!</definedName>
    <definedName name="______________________________________________________l4">[4]Sheet1!$W$2:$Y$103</definedName>
    <definedName name="______________________________________________________l5" localSheetId="2">#REF!</definedName>
    <definedName name="______________________________________________________l5" localSheetId="7">#REF!</definedName>
    <definedName name="______________________________________________________l5" localSheetId="0">#REF!</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 localSheetId="2">#REF!</definedName>
    <definedName name="______________________________________________________pc2" localSheetId="7">#REF!</definedName>
    <definedName name="______________________________________________________pc2" localSheetId="0">#REF!</definedName>
    <definedName name="______________________________________________________pc2">#REF!</definedName>
    <definedName name="______________________________________________________pv2" localSheetId="2">#REF!</definedName>
    <definedName name="______________________________________________________pv2" localSheetId="7">#REF!</definedName>
    <definedName name="______________________________________________________pv2" localSheetId="0">#REF!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 localSheetId="2">#REF!</definedName>
    <definedName name="______________________________________________________var1" localSheetId="7">#REF!</definedName>
    <definedName name="______________________________________________________var1" localSheetId="0">#REF!</definedName>
    <definedName name="______________________________________________________var1">#REF!</definedName>
    <definedName name="______________________________________________________var4" localSheetId="2">#REF!</definedName>
    <definedName name="______________________________________________________var4" localSheetId="7">#REF!</definedName>
    <definedName name="______________________________________________________var4" localSheetId="0">#REF!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 localSheetId="2">#REF!</definedName>
    <definedName name="_____________________________________________________l12" localSheetId="7">#REF!</definedName>
    <definedName name="_____________________________________________________l12" localSheetId="0">#REF!</definedName>
    <definedName name="_____________________________________________________l12">#REF!</definedName>
    <definedName name="_____________________________________________________l2">[2]r!$F$29</definedName>
    <definedName name="_____________________________________________________l3" localSheetId="2">#REF!</definedName>
    <definedName name="_____________________________________________________l3" localSheetId="7">#REF!</definedName>
    <definedName name="_____________________________________________________l3" localSheetId="0">#REF!</definedName>
    <definedName name="_____________________________________________________l3">#REF!</definedName>
    <definedName name="_____________________________________________________l4">[4]Sheet1!$W$2:$Y$103</definedName>
    <definedName name="_____________________________________________________l5" localSheetId="2">#REF!</definedName>
    <definedName name="_____________________________________________________l5" localSheetId="7">#REF!</definedName>
    <definedName name="_____________________________________________________l5" localSheetId="0">#REF!</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 localSheetId="2">#REF!</definedName>
    <definedName name="_____________________________________________________pc2" localSheetId="7">#REF!</definedName>
    <definedName name="_____________________________________________________pc2" localSheetId="0">#REF!</definedName>
    <definedName name="_____________________________________________________pc2">#REF!</definedName>
    <definedName name="_____________________________________________________pv2" localSheetId="2">#REF!</definedName>
    <definedName name="_____________________________________________________pv2" localSheetId="7">#REF!</definedName>
    <definedName name="_____________________________________________________pv2" localSheetId="0">#REF!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 localSheetId="2">#REF!</definedName>
    <definedName name="_____________________________________________________var1" localSheetId="7">#REF!</definedName>
    <definedName name="_____________________________________________________var1" localSheetId="0">#REF!</definedName>
    <definedName name="_____________________________________________________var1">#REF!</definedName>
    <definedName name="_____________________________________________________var4" localSheetId="2">#REF!</definedName>
    <definedName name="_____________________________________________________var4" localSheetId="7">#REF!</definedName>
    <definedName name="_____________________________________________________var4" localSheetId="0">#REF!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 localSheetId="2">#REF!</definedName>
    <definedName name="____________________________________________________l12" localSheetId="7">#REF!</definedName>
    <definedName name="____________________________________________________l12" localSheetId="0">#REF!</definedName>
    <definedName name="____________________________________________________l12">#REF!</definedName>
    <definedName name="____________________________________________________l2">[2]r!$F$29</definedName>
    <definedName name="____________________________________________________l3" localSheetId="2">#REF!</definedName>
    <definedName name="____________________________________________________l3" localSheetId="7">#REF!</definedName>
    <definedName name="____________________________________________________l3" localSheetId="0">#REF!</definedName>
    <definedName name="____________________________________________________l3">#REF!</definedName>
    <definedName name="____________________________________________________l4">[4]Sheet1!$W$2:$Y$103</definedName>
    <definedName name="____________________________________________________l5" localSheetId="2">#REF!</definedName>
    <definedName name="____________________________________________________l5" localSheetId="7">#REF!</definedName>
    <definedName name="____________________________________________________l5" localSheetId="0">#REF!</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 localSheetId="2">#REF!</definedName>
    <definedName name="____________________________________________________pc2" localSheetId="7">#REF!</definedName>
    <definedName name="____________________________________________________pc2" localSheetId="0">#REF!</definedName>
    <definedName name="____________________________________________________pc2">#REF!</definedName>
    <definedName name="____________________________________________________pv2" localSheetId="2">#REF!</definedName>
    <definedName name="____________________________________________________pv2" localSheetId="7">#REF!</definedName>
    <definedName name="____________________________________________________pv2" localSheetId="0">#REF!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 localSheetId="2">#REF!</definedName>
    <definedName name="____________________________________________________var1" localSheetId="7">#REF!</definedName>
    <definedName name="____________________________________________________var1" localSheetId="0">#REF!</definedName>
    <definedName name="____________________________________________________var1">#REF!</definedName>
    <definedName name="____________________________________________________var4" localSheetId="2">#REF!</definedName>
    <definedName name="____________________________________________________var4" localSheetId="7">#REF!</definedName>
    <definedName name="____________________________________________________var4" localSheetId="0">#REF!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 localSheetId="2">#REF!</definedName>
    <definedName name="___________________________________________________l12" localSheetId="7">#REF!</definedName>
    <definedName name="___________________________________________________l12" localSheetId="0">#REF!</definedName>
    <definedName name="___________________________________________________l12">#REF!</definedName>
    <definedName name="___________________________________________________l2">[2]r!$F$29</definedName>
    <definedName name="___________________________________________________l3" localSheetId="2">#REF!</definedName>
    <definedName name="___________________________________________________l3" localSheetId="7">#REF!</definedName>
    <definedName name="___________________________________________________l3" localSheetId="0">#REF!</definedName>
    <definedName name="___________________________________________________l3">#REF!</definedName>
    <definedName name="___________________________________________________l4">[4]Sheet1!$W$2:$Y$103</definedName>
    <definedName name="___________________________________________________l5" localSheetId="2">#REF!</definedName>
    <definedName name="___________________________________________________l5" localSheetId="7">#REF!</definedName>
    <definedName name="___________________________________________________l5" localSheetId="0">#REF!</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 localSheetId="2">#REF!</definedName>
    <definedName name="___________________________________________________pc2" localSheetId="7">#REF!</definedName>
    <definedName name="___________________________________________________pc2" localSheetId="0">#REF!</definedName>
    <definedName name="___________________________________________________pc2">#REF!</definedName>
    <definedName name="___________________________________________________pv2" localSheetId="2">#REF!</definedName>
    <definedName name="___________________________________________________pv2" localSheetId="7">#REF!</definedName>
    <definedName name="___________________________________________________pv2" localSheetId="0">#REF!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 localSheetId="2">#REF!</definedName>
    <definedName name="___________________________________________________var1" localSheetId="7">#REF!</definedName>
    <definedName name="___________________________________________________var1" localSheetId="0">#REF!</definedName>
    <definedName name="___________________________________________________var1">#REF!</definedName>
    <definedName name="___________________________________________________var4" localSheetId="2">#REF!</definedName>
    <definedName name="___________________________________________________var4" localSheetId="7">#REF!</definedName>
    <definedName name="___________________________________________________var4" localSheetId="0">#REF!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 localSheetId="2">#REF!</definedName>
    <definedName name="__________________________________________________l12" localSheetId="7">#REF!</definedName>
    <definedName name="__________________________________________________l12" localSheetId="0">#REF!</definedName>
    <definedName name="__________________________________________________l12">#REF!</definedName>
    <definedName name="__________________________________________________l2">[2]r!$F$29</definedName>
    <definedName name="__________________________________________________l3" localSheetId="2">#REF!</definedName>
    <definedName name="__________________________________________________l3" localSheetId="7">#REF!</definedName>
    <definedName name="__________________________________________________l3" localSheetId="0">#REF!</definedName>
    <definedName name="__________________________________________________l3">#REF!</definedName>
    <definedName name="__________________________________________________l4">[4]Sheet1!$W$2:$Y$103</definedName>
    <definedName name="__________________________________________________l5" localSheetId="2">#REF!</definedName>
    <definedName name="__________________________________________________l5" localSheetId="7">#REF!</definedName>
    <definedName name="__________________________________________________l5" localSheetId="0">#REF!</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 localSheetId="2">#REF!</definedName>
    <definedName name="__________________________________________________pc2" localSheetId="7">#REF!</definedName>
    <definedName name="__________________________________________________pc2" localSheetId="0">#REF!</definedName>
    <definedName name="__________________________________________________pc2">#REF!</definedName>
    <definedName name="__________________________________________________pv2" localSheetId="2">#REF!</definedName>
    <definedName name="__________________________________________________pv2" localSheetId="7">#REF!</definedName>
    <definedName name="__________________________________________________pv2" localSheetId="0">#REF!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 localSheetId="2">#REF!</definedName>
    <definedName name="__________________________________________________var1" localSheetId="7">#REF!</definedName>
    <definedName name="__________________________________________________var1" localSheetId="0">#REF!</definedName>
    <definedName name="__________________________________________________var1">#REF!</definedName>
    <definedName name="__________________________________________________var4" localSheetId="2">#REF!</definedName>
    <definedName name="__________________________________________________var4" localSheetId="7">#REF!</definedName>
    <definedName name="__________________________________________________var4" localSheetId="0">#REF!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 localSheetId="2">#REF!</definedName>
    <definedName name="_________________________________________________l12" localSheetId="7">#REF!</definedName>
    <definedName name="_________________________________________________l12" localSheetId="0">#REF!</definedName>
    <definedName name="_________________________________________________l12">#REF!</definedName>
    <definedName name="_________________________________________________l2">[2]r!$F$29</definedName>
    <definedName name="_________________________________________________l3" localSheetId="2">#REF!</definedName>
    <definedName name="_________________________________________________l3" localSheetId="7">#REF!</definedName>
    <definedName name="_________________________________________________l3" localSheetId="0">#REF!</definedName>
    <definedName name="_________________________________________________l3">#REF!</definedName>
    <definedName name="_________________________________________________l4">[4]Sheet1!$W$2:$Y$103</definedName>
    <definedName name="_________________________________________________l5" localSheetId="2">#REF!</definedName>
    <definedName name="_________________________________________________l5" localSheetId="7">#REF!</definedName>
    <definedName name="_________________________________________________l5" localSheetId="0">#REF!</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 localSheetId="2">#REF!</definedName>
    <definedName name="_________________________________________________pc2" localSheetId="7">#REF!</definedName>
    <definedName name="_________________________________________________pc2" localSheetId="0">#REF!</definedName>
    <definedName name="_________________________________________________pc2">#REF!</definedName>
    <definedName name="_________________________________________________pv2" localSheetId="2">#REF!</definedName>
    <definedName name="_________________________________________________pv2" localSheetId="7">#REF!</definedName>
    <definedName name="_________________________________________________pv2" localSheetId="0">#REF!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 localSheetId="2">#REF!</definedName>
    <definedName name="_________________________________________________var1" localSheetId="7">#REF!</definedName>
    <definedName name="_________________________________________________var1" localSheetId="0">#REF!</definedName>
    <definedName name="_________________________________________________var1">#REF!</definedName>
    <definedName name="_________________________________________________var4" localSheetId="2">#REF!</definedName>
    <definedName name="_________________________________________________var4" localSheetId="7">#REF!</definedName>
    <definedName name="_________________________________________________var4" localSheetId="0">#REF!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knr2">NA()</definedName>
    <definedName name="________________________________________________l1">[3]leads!$A$3:$E$108</definedName>
    <definedName name="________________________________________________l12" localSheetId="2">#REF!</definedName>
    <definedName name="________________________________________________l12" localSheetId="7">#REF!</definedName>
    <definedName name="________________________________________________l12" localSheetId="0">#REF!</definedName>
    <definedName name="________________________________________________l12">#REF!</definedName>
    <definedName name="________________________________________________l2">[2]r!$F$29</definedName>
    <definedName name="________________________________________________l3" localSheetId="2">#REF!</definedName>
    <definedName name="________________________________________________l3" localSheetId="7">#REF!</definedName>
    <definedName name="________________________________________________l3" localSheetId="0">#REF!</definedName>
    <definedName name="________________________________________________l3">#REF!</definedName>
    <definedName name="________________________________________________l4">[4]Sheet1!$W$2:$Y$103</definedName>
    <definedName name="________________________________________________l5" localSheetId="2">#REF!</definedName>
    <definedName name="________________________________________________l5" localSheetId="7">#REF!</definedName>
    <definedName name="________________________________________________l5" localSheetId="0">#REF!</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 localSheetId="2">#REF!</definedName>
    <definedName name="________________________________________________pc2" localSheetId="7">#REF!</definedName>
    <definedName name="________________________________________________pc2" localSheetId="0">#REF!</definedName>
    <definedName name="________________________________________________pc2">#REF!</definedName>
    <definedName name="________________________________________________pv2" localSheetId="2">#REF!</definedName>
    <definedName name="________________________________________________pv2" localSheetId="7">#REF!</definedName>
    <definedName name="________________________________________________pv2" localSheetId="0">#REF!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 localSheetId="2">#REF!</definedName>
    <definedName name="________________________________________________var1" localSheetId="7">#REF!</definedName>
    <definedName name="________________________________________________var1" localSheetId="0">#REF!</definedName>
    <definedName name="________________________________________________var1">#REF!</definedName>
    <definedName name="________________________________________________var4" localSheetId="2">#REF!</definedName>
    <definedName name="________________________________________________var4" localSheetId="7">#REF!</definedName>
    <definedName name="________________________________________________var4" localSheetId="0">#REF!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 localSheetId="2">#REF!</definedName>
    <definedName name="_______________________________________________l12" localSheetId="7">#REF!</definedName>
    <definedName name="_______________________________________________l12" localSheetId="0">#REF!</definedName>
    <definedName name="_______________________________________________l12">#REF!</definedName>
    <definedName name="_______________________________________________l2">[2]r!$F$29</definedName>
    <definedName name="_______________________________________________l3" localSheetId="2">#REF!</definedName>
    <definedName name="_______________________________________________l3" localSheetId="7">#REF!</definedName>
    <definedName name="_______________________________________________l3" localSheetId="0">#REF!</definedName>
    <definedName name="_______________________________________________l3">#REF!</definedName>
    <definedName name="_______________________________________________l4">[4]Sheet1!$W$2:$Y$103</definedName>
    <definedName name="_______________________________________________l5" localSheetId="2">#REF!</definedName>
    <definedName name="_______________________________________________l5" localSheetId="7">#REF!</definedName>
    <definedName name="_______________________________________________l5" localSheetId="0">#REF!</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 localSheetId="2">#REF!</definedName>
    <definedName name="_______________________________________________pc2" localSheetId="7">#REF!</definedName>
    <definedName name="_______________________________________________pc2" localSheetId="0">#REF!</definedName>
    <definedName name="_______________________________________________pc2">#REF!</definedName>
    <definedName name="_______________________________________________pv2" localSheetId="2">#REF!</definedName>
    <definedName name="_______________________________________________pv2" localSheetId="7">#REF!</definedName>
    <definedName name="_______________________________________________pv2" localSheetId="0">#REF!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 localSheetId="2">#REF!</definedName>
    <definedName name="_______________________________________________var1" localSheetId="7">#REF!</definedName>
    <definedName name="_______________________________________________var1" localSheetId="0">#REF!</definedName>
    <definedName name="_______________________________________________var1">#REF!</definedName>
    <definedName name="_______________________________________________var4" localSheetId="2">#REF!</definedName>
    <definedName name="_______________________________________________var4" localSheetId="7">#REF!</definedName>
    <definedName name="_______________________________________________var4" localSheetId="0">#REF!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knr2">NA()</definedName>
    <definedName name="______________________________________________l1">[3]leads!$A$3:$E$108</definedName>
    <definedName name="______________________________________________l12" localSheetId="2">#REF!</definedName>
    <definedName name="______________________________________________l12" localSheetId="7">#REF!</definedName>
    <definedName name="______________________________________________l12" localSheetId="0">#REF!</definedName>
    <definedName name="______________________________________________l12">#REF!</definedName>
    <definedName name="______________________________________________l2">[2]r!$F$29</definedName>
    <definedName name="______________________________________________l3" localSheetId="2">#REF!</definedName>
    <definedName name="______________________________________________l3" localSheetId="7">#REF!</definedName>
    <definedName name="______________________________________________l3" localSheetId="0">#REF!</definedName>
    <definedName name="______________________________________________l3">#REF!</definedName>
    <definedName name="______________________________________________l4">[4]Sheet1!$W$2:$Y$103</definedName>
    <definedName name="______________________________________________l5" localSheetId="2">#REF!</definedName>
    <definedName name="______________________________________________l5" localSheetId="7">#REF!</definedName>
    <definedName name="______________________________________________l5" localSheetId="0">#REF!</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[6]r!$F$4</definedName>
    <definedName name="______________________________________________mm1000">NA()</definedName>
    <definedName name="______________________________________________mm11">[2]r!$F$4</definedName>
    <definedName name="______________________________________________mm111">[5]r!$F$4</definedName>
    <definedName name="______________________________________________mm600">NA()</definedName>
    <definedName name="______________________________________________mm800">NA()</definedName>
    <definedName name="______________________________________________pc2" localSheetId="2">#REF!</definedName>
    <definedName name="______________________________________________pc2" localSheetId="7">#REF!</definedName>
    <definedName name="______________________________________________pc2" localSheetId="0">#REF!</definedName>
    <definedName name="______________________________________________pc2">#REF!</definedName>
    <definedName name="______________________________________________pv2" localSheetId="2">#REF!</definedName>
    <definedName name="______________________________________________pv2" localSheetId="7">#REF!</definedName>
    <definedName name="______________________________________________pv2" localSheetId="0">#REF!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 localSheetId="2">#REF!</definedName>
    <definedName name="______________________________________________var1" localSheetId="7">#REF!</definedName>
    <definedName name="______________________________________________var1" localSheetId="0">#REF!</definedName>
    <definedName name="______________________________________________var1">#REF!</definedName>
    <definedName name="______________________________________________var4" localSheetId="2">#REF!</definedName>
    <definedName name="______________________________________________var4" localSheetId="7">#REF!</definedName>
    <definedName name="______________________________________________var4" localSheetId="0">#REF!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knr2">NA()</definedName>
    <definedName name="_____________________________________________l1">[3]leads!$A$3:$E$108</definedName>
    <definedName name="_____________________________________________l12" localSheetId="2">#REF!</definedName>
    <definedName name="_____________________________________________l12" localSheetId="7">#REF!</definedName>
    <definedName name="_____________________________________________l12" localSheetId="0">#REF!</definedName>
    <definedName name="_____________________________________________l12">#REF!</definedName>
    <definedName name="_____________________________________________l2">[2]r!$F$29</definedName>
    <definedName name="_____________________________________________l3" localSheetId="2">#REF!</definedName>
    <definedName name="_____________________________________________l3" localSheetId="7">#REF!</definedName>
    <definedName name="_____________________________________________l3" localSheetId="0">#REF!</definedName>
    <definedName name="_____________________________________________l3">#REF!</definedName>
    <definedName name="_____________________________________________l4">[4]Sheet1!$W$2:$Y$103</definedName>
    <definedName name="_____________________________________________l5" localSheetId="2">#REF!</definedName>
    <definedName name="_____________________________________________l5" localSheetId="7">#REF!</definedName>
    <definedName name="_____________________________________________l5" localSheetId="0">#REF!</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 localSheetId="2">#REF!</definedName>
    <definedName name="_____________________________________________pc2" localSheetId="7">#REF!</definedName>
    <definedName name="_____________________________________________pc2" localSheetId="0">#REF!</definedName>
    <definedName name="_____________________________________________pc2">#REF!</definedName>
    <definedName name="_____________________________________________pv2" localSheetId="2">#REF!</definedName>
    <definedName name="_____________________________________________pv2" localSheetId="7">#REF!</definedName>
    <definedName name="_____________________________________________pv2" localSheetId="0">#REF!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 localSheetId="2">#REF!</definedName>
    <definedName name="_____________________________________________var1" localSheetId="7">#REF!</definedName>
    <definedName name="_____________________________________________var1" localSheetId="0">#REF!</definedName>
    <definedName name="_____________________________________________var1">#REF!</definedName>
    <definedName name="_____________________________________________var4" localSheetId="2">#REF!</definedName>
    <definedName name="_____________________________________________var4" localSheetId="7">#REF!</definedName>
    <definedName name="_____________________________________________var4" localSheetId="0">#REF!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knr2">NA()</definedName>
    <definedName name="____________________________________________l1">[3]leads!$A$3:$E$108</definedName>
    <definedName name="____________________________________________l12" localSheetId="2">#REF!</definedName>
    <definedName name="____________________________________________l12" localSheetId="7">#REF!</definedName>
    <definedName name="____________________________________________l12" localSheetId="0">#REF!</definedName>
    <definedName name="____________________________________________l12">#REF!</definedName>
    <definedName name="____________________________________________l2">[2]r!$F$29</definedName>
    <definedName name="____________________________________________l3" localSheetId="2">#REF!</definedName>
    <definedName name="____________________________________________l3" localSheetId="7">#REF!</definedName>
    <definedName name="____________________________________________l3" localSheetId="0">#REF!</definedName>
    <definedName name="____________________________________________l3">#REF!</definedName>
    <definedName name="____________________________________________l4">[4]Sheet1!$W$2:$Y$103</definedName>
    <definedName name="____________________________________________l5" localSheetId="2">#REF!</definedName>
    <definedName name="____________________________________________l5" localSheetId="7">#REF!</definedName>
    <definedName name="____________________________________________l5" localSheetId="0">#REF!</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[6]r!$F$4</definedName>
    <definedName name="____________________________________________mm1000">NA()</definedName>
    <definedName name="____________________________________________mm11">[2]r!$F$4</definedName>
    <definedName name="____________________________________________mm111">[5]r!$F$4</definedName>
    <definedName name="____________________________________________mm600">NA()</definedName>
    <definedName name="____________________________________________mm800">NA()</definedName>
    <definedName name="____________________________________________pc2" localSheetId="2">#REF!</definedName>
    <definedName name="____________________________________________pc2" localSheetId="7">#REF!</definedName>
    <definedName name="____________________________________________pc2" localSheetId="0">#REF!</definedName>
    <definedName name="____________________________________________pc2">#REF!</definedName>
    <definedName name="____________________________________________pv2" localSheetId="2">#REF!</definedName>
    <definedName name="____________________________________________pv2" localSheetId="7">#REF!</definedName>
    <definedName name="____________________________________________pv2" localSheetId="0">#REF!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 localSheetId="2">#REF!</definedName>
    <definedName name="____________________________________________var1" localSheetId="7">#REF!</definedName>
    <definedName name="____________________________________________var1" localSheetId="0">#REF!</definedName>
    <definedName name="____________________________________________var1">#REF!</definedName>
    <definedName name="____________________________________________var4" localSheetId="2">#REF!</definedName>
    <definedName name="____________________________________________var4" localSheetId="7">#REF!</definedName>
    <definedName name="____________________________________________var4" localSheetId="0">#REF!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knr2">NA()</definedName>
    <definedName name="___________________________________________l1">[3]leads!$A$3:$E$108</definedName>
    <definedName name="___________________________________________l12" localSheetId="2">#REF!</definedName>
    <definedName name="___________________________________________l12" localSheetId="7">#REF!</definedName>
    <definedName name="___________________________________________l12" localSheetId="0">#REF!</definedName>
    <definedName name="___________________________________________l12">#REF!</definedName>
    <definedName name="___________________________________________l2">[2]r!$F$29</definedName>
    <definedName name="___________________________________________l3" localSheetId="2">#REF!</definedName>
    <definedName name="___________________________________________l3" localSheetId="7">#REF!</definedName>
    <definedName name="___________________________________________l3" localSheetId="0">#REF!</definedName>
    <definedName name="___________________________________________l3">#REF!</definedName>
    <definedName name="___________________________________________l4">[4]Sheet1!$W$2:$Y$103</definedName>
    <definedName name="___________________________________________l5" localSheetId="2">#REF!</definedName>
    <definedName name="___________________________________________l5" localSheetId="7">#REF!</definedName>
    <definedName name="___________________________________________l5" localSheetId="0">#REF!</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[6]r!$F$4</definedName>
    <definedName name="___________________________________________mm1000">NA()</definedName>
    <definedName name="___________________________________________mm11">[2]r!$F$4</definedName>
    <definedName name="___________________________________________mm111">[5]r!$F$4</definedName>
    <definedName name="___________________________________________mm600">NA()</definedName>
    <definedName name="___________________________________________mm800">NA()</definedName>
    <definedName name="___________________________________________pc2" localSheetId="2">#REF!</definedName>
    <definedName name="___________________________________________pc2" localSheetId="7">#REF!</definedName>
    <definedName name="___________________________________________pc2" localSheetId="0">#REF!</definedName>
    <definedName name="___________________________________________pc2">#REF!</definedName>
    <definedName name="___________________________________________pv2" localSheetId="2">#REF!</definedName>
    <definedName name="___________________________________________pv2" localSheetId="7">#REF!</definedName>
    <definedName name="___________________________________________pv2" localSheetId="0">#REF!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 localSheetId="2">#REF!</definedName>
    <definedName name="___________________________________________var1" localSheetId="7">#REF!</definedName>
    <definedName name="___________________________________________var1" localSheetId="0">#REF!</definedName>
    <definedName name="___________________________________________var1">#REF!</definedName>
    <definedName name="___________________________________________var4" localSheetId="2">#REF!</definedName>
    <definedName name="___________________________________________var4" localSheetId="7">#REF!</definedName>
    <definedName name="___________________________________________var4" localSheetId="0">#REF!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 localSheetId="2">#REF!</definedName>
    <definedName name="__________________________________________l12" localSheetId="7">#REF!</definedName>
    <definedName name="__________________________________________l12" localSheetId="0">#REF!</definedName>
    <definedName name="__________________________________________l12">#REF!</definedName>
    <definedName name="__________________________________________l2">[2]r!$F$29</definedName>
    <definedName name="__________________________________________l3" localSheetId="2">#REF!</definedName>
    <definedName name="__________________________________________l3" localSheetId="7">#REF!</definedName>
    <definedName name="__________________________________________l3" localSheetId="0">#REF!</definedName>
    <definedName name="__________________________________________l3">#REF!</definedName>
    <definedName name="__________________________________________l4">[4]Sheet1!$W$2:$Y$103</definedName>
    <definedName name="__________________________________________l5" localSheetId="2">#REF!</definedName>
    <definedName name="__________________________________________l5" localSheetId="7">#REF!</definedName>
    <definedName name="__________________________________________l5" localSheetId="0">#REF!</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[6]r!$F$4</definedName>
    <definedName name="__________________________________________mm1000">NA()</definedName>
    <definedName name="__________________________________________mm11">[2]r!$F$4</definedName>
    <definedName name="__________________________________________mm111">[5]r!$F$4</definedName>
    <definedName name="__________________________________________mm600">NA()</definedName>
    <definedName name="__________________________________________mm800">NA()</definedName>
    <definedName name="__________________________________________pc2" localSheetId="2">#REF!</definedName>
    <definedName name="__________________________________________pc2" localSheetId="7">#REF!</definedName>
    <definedName name="__________________________________________pc2" localSheetId="0">#REF!</definedName>
    <definedName name="__________________________________________pc2">#REF!</definedName>
    <definedName name="__________________________________________pv2" localSheetId="2">#REF!</definedName>
    <definedName name="__________________________________________pv2" localSheetId="7">#REF!</definedName>
    <definedName name="__________________________________________pv2" localSheetId="0">#REF!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 localSheetId="2">#REF!</definedName>
    <definedName name="__________________________________________var1" localSheetId="7">#REF!</definedName>
    <definedName name="__________________________________________var1" localSheetId="0">#REF!</definedName>
    <definedName name="__________________________________________var1">#REF!</definedName>
    <definedName name="__________________________________________var4" localSheetId="2">#REF!</definedName>
    <definedName name="__________________________________________var4" localSheetId="7">#REF!</definedName>
    <definedName name="__________________________________________var4" localSheetId="0">#REF!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knr2">NA()</definedName>
    <definedName name="_________________________________________l1">[3]leads!$A$3:$E$108</definedName>
    <definedName name="_________________________________________l12" localSheetId="2">#REF!</definedName>
    <definedName name="_________________________________________l12" localSheetId="7">#REF!</definedName>
    <definedName name="_________________________________________l12" localSheetId="0">#REF!</definedName>
    <definedName name="_________________________________________l12">#REF!</definedName>
    <definedName name="_________________________________________l2">[2]r!$F$29</definedName>
    <definedName name="_________________________________________l3" localSheetId="2">#REF!</definedName>
    <definedName name="_________________________________________l3" localSheetId="7">#REF!</definedName>
    <definedName name="_________________________________________l3" localSheetId="0">#REF!</definedName>
    <definedName name="_________________________________________l3">#REF!</definedName>
    <definedName name="_________________________________________l4">[4]Sheet1!$W$2:$Y$103</definedName>
    <definedName name="_________________________________________l5" localSheetId="2">#REF!</definedName>
    <definedName name="_________________________________________l5" localSheetId="7">#REF!</definedName>
    <definedName name="_________________________________________l5" localSheetId="0">#REF!</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[6]r!$F$4</definedName>
    <definedName name="_________________________________________mm1000">NA()</definedName>
    <definedName name="_________________________________________mm11">[2]r!$F$4</definedName>
    <definedName name="_________________________________________mm111">[5]r!$F$4</definedName>
    <definedName name="_________________________________________mm600">NA()</definedName>
    <definedName name="_________________________________________mm800">NA()</definedName>
    <definedName name="_________________________________________pc2" localSheetId="2">#REF!</definedName>
    <definedName name="_________________________________________pc2" localSheetId="7">#REF!</definedName>
    <definedName name="_________________________________________pc2" localSheetId="0">#REF!</definedName>
    <definedName name="_________________________________________pc2">#REF!</definedName>
    <definedName name="_________________________________________pv2" localSheetId="2">#REF!</definedName>
    <definedName name="_________________________________________pv2" localSheetId="7">#REF!</definedName>
    <definedName name="_________________________________________pv2" localSheetId="0">#REF!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 localSheetId="2">#REF!</definedName>
    <definedName name="_________________________________________var1" localSheetId="7">#REF!</definedName>
    <definedName name="_________________________________________var1" localSheetId="0">#REF!</definedName>
    <definedName name="_________________________________________var1">#REF!</definedName>
    <definedName name="_________________________________________var4" localSheetId="2">#REF!</definedName>
    <definedName name="_________________________________________var4" localSheetId="7">#REF!</definedName>
    <definedName name="_________________________________________var4" localSheetId="0">#REF!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 localSheetId="2">#REF!</definedName>
    <definedName name="________________________________________knr2" localSheetId="7">#REF!</definedName>
    <definedName name="________________________________________knr2" localSheetId="0">#REF!</definedName>
    <definedName name="________________________________________knr2">#REF!</definedName>
    <definedName name="________________________________________l1">[3]leads!$A$3:$E$108</definedName>
    <definedName name="________________________________________l12" localSheetId="2">#REF!</definedName>
    <definedName name="________________________________________l12" localSheetId="7">#REF!</definedName>
    <definedName name="________________________________________l12" localSheetId="0">#REF!</definedName>
    <definedName name="________________________________________l12">#REF!</definedName>
    <definedName name="________________________________________l2">[2]r!$F$29</definedName>
    <definedName name="________________________________________l3" localSheetId="2">#REF!</definedName>
    <definedName name="________________________________________l3" localSheetId="7">#REF!</definedName>
    <definedName name="________________________________________l3" localSheetId="0">#REF!</definedName>
    <definedName name="________________________________________l3">#REF!</definedName>
    <definedName name="________________________________________l4">[4]Sheet1!$W$2:$Y$103</definedName>
    <definedName name="________________________________________l5" localSheetId="2">#REF!</definedName>
    <definedName name="________________________________________l5" localSheetId="7">#REF!</definedName>
    <definedName name="________________________________________l5" localSheetId="0">#REF!</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[6]r!$F$4</definedName>
    <definedName name="________________________________________mm1000">NA()</definedName>
    <definedName name="________________________________________mm11">[2]r!$F$4</definedName>
    <definedName name="________________________________________mm111">[5]r!$F$4</definedName>
    <definedName name="________________________________________mm600">NA()</definedName>
    <definedName name="________________________________________mm800">NA()</definedName>
    <definedName name="________________________________________pc2" localSheetId="2">#REF!</definedName>
    <definedName name="________________________________________pc2" localSheetId="7">#REF!</definedName>
    <definedName name="________________________________________pc2" localSheetId="0">#REF!</definedName>
    <definedName name="________________________________________pc2">#REF!</definedName>
    <definedName name="________________________________________pv2" localSheetId="2">#REF!</definedName>
    <definedName name="________________________________________pv2" localSheetId="7">#REF!</definedName>
    <definedName name="________________________________________pv2" localSheetId="0">#REF!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 localSheetId="2">#REF!</definedName>
    <definedName name="________________________________________var1" localSheetId="7">#REF!</definedName>
    <definedName name="________________________________________var1" localSheetId="0">#REF!</definedName>
    <definedName name="________________________________________var1">#REF!</definedName>
    <definedName name="________________________________________var4" localSheetId="2">#REF!</definedName>
    <definedName name="________________________________________var4" localSheetId="7">#REF!</definedName>
    <definedName name="________________________________________var4" localSheetId="0">#REF!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knr2">NA()</definedName>
    <definedName name="_______________________________________l1">[3]leads!$A$3:$E$108</definedName>
    <definedName name="_______________________________________l12" localSheetId="2">#REF!</definedName>
    <definedName name="_______________________________________l12" localSheetId="7">#REF!</definedName>
    <definedName name="_______________________________________l12" localSheetId="0">#REF!</definedName>
    <definedName name="_______________________________________l12">#REF!</definedName>
    <definedName name="_______________________________________l2">[2]r!$F$29</definedName>
    <definedName name="_______________________________________l3" localSheetId="2">#REF!</definedName>
    <definedName name="_______________________________________l3" localSheetId="7">#REF!</definedName>
    <definedName name="_______________________________________l3" localSheetId="0">#REF!</definedName>
    <definedName name="_______________________________________l3">#REF!</definedName>
    <definedName name="_______________________________________l4">[4]Sheet1!$W$2:$Y$103</definedName>
    <definedName name="_______________________________________l5" localSheetId="2">#REF!</definedName>
    <definedName name="_______________________________________l5" localSheetId="7">#REF!</definedName>
    <definedName name="_______________________________________l5" localSheetId="0">#REF!</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[6]r!$F$4</definedName>
    <definedName name="_______________________________________mm1000">NA()</definedName>
    <definedName name="_______________________________________mm11">[2]r!$F$4</definedName>
    <definedName name="_______________________________________mm111">[5]r!$F$4</definedName>
    <definedName name="_______________________________________mm600">NA()</definedName>
    <definedName name="_______________________________________mm800">NA()</definedName>
    <definedName name="_______________________________________pc2" localSheetId="2">#REF!</definedName>
    <definedName name="_______________________________________pc2" localSheetId="7">#REF!</definedName>
    <definedName name="_______________________________________pc2" localSheetId="0">#REF!</definedName>
    <definedName name="_______________________________________pc2">#REF!</definedName>
    <definedName name="_______________________________________pv2" localSheetId="2">#REF!</definedName>
    <definedName name="_______________________________________pv2" localSheetId="7">#REF!</definedName>
    <definedName name="_______________________________________pv2" localSheetId="0">#REF!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 localSheetId="2">#REF!</definedName>
    <definedName name="_______________________________________var1" localSheetId="7">#REF!</definedName>
    <definedName name="_______________________________________var1" localSheetId="0">#REF!</definedName>
    <definedName name="_______________________________________var1">#REF!</definedName>
    <definedName name="_______________________________________var4" localSheetId="2">#REF!</definedName>
    <definedName name="_______________________________________var4" localSheetId="7">#REF!</definedName>
    <definedName name="_______________________________________var4" localSheetId="0">#REF!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 localSheetId="2">#REF!</definedName>
    <definedName name="______________________________________knr2" localSheetId="7">#REF!</definedName>
    <definedName name="______________________________________knr2" localSheetId="0">#REF!</definedName>
    <definedName name="______________________________________knr2">#REF!</definedName>
    <definedName name="______________________________________l1">[3]leads!$A$3:$E$108</definedName>
    <definedName name="______________________________________l12" localSheetId="2">#REF!</definedName>
    <definedName name="______________________________________l12" localSheetId="7">#REF!</definedName>
    <definedName name="______________________________________l12" localSheetId="0">#REF!</definedName>
    <definedName name="______________________________________l12">#REF!</definedName>
    <definedName name="______________________________________l2">[2]r!$F$29</definedName>
    <definedName name="______________________________________l3" localSheetId="2">#REF!</definedName>
    <definedName name="______________________________________l3" localSheetId="7">#REF!</definedName>
    <definedName name="______________________________________l3" localSheetId="0">#REF!</definedName>
    <definedName name="______________________________________l3">#REF!</definedName>
    <definedName name="______________________________________l4">[4]Sheet1!$W$2:$Y$103</definedName>
    <definedName name="______________________________________l5" localSheetId="2">#REF!</definedName>
    <definedName name="______________________________________l5" localSheetId="7">#REF!</definedName>
    <definedName name="______________________________________l5" localSheetId="0">#REF!</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[6]r!$F$4</definedName>
    <definedName name="______________________________________mm1000">NA()</definedName>
    <definedName name="______________________________________mm11">[2]r!$F$4</definedName>
    <definedName name="______________________________________mm111">[5]r!$F$4</definedName>
    <definedName name="______________________________________mm600">NA()</definedName>
    <definedName name="______________________________________mm800">NA()</definedName>
    <definedName name="______________________________________pc2" localSheetId="2">#REF!</definedName>
    <definedName name="______________________________________pc2" localSheetId="7">#REF!</definedName>
    <definedName name="______________________________________pc2" localSheetId="0">#REF!</definedName>
    <definedName name="______________________________________pc2">#REF!</definedName>
    <definedName name="______________________________________pv2" localSheetId="2">#REF!</definedName>
    <definedName name="______________________________________pv2" localSheetId="7">#REF!</definedName>
    <definedName name="______________________________________pv2" localSheetId="0">#REF!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 localSheetId="2">#REF!</definedName>
    <definedName name="______________________________________var1" localSheetId="7">#REF!</definedName>
    <definedName name="______________________________________var1" localSheetId="0">#REF!</definedName>
    <definedName name="______________________________________var1">#REF!</definedName>
    <definedName name="______________________________________var4" localSheetId="2">#REF!</definedName>
    <definedName name="______________________________________var4" localSheetId="7">#REF!</definedName>
    <definedName name="______________________________________var4" localSheetId="0">#REF!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 localSheetId="2">#REF!</definedName>
    <definedName name="_____________________________________knr2" localSheetId="7">#REF!</definedName>
    <definedName name="_____________________________________knr2" localSheetId="0">#REF!</definedName>
    <definedName name="_____________________________________knr2">#REF!</definedName>
    <definedName name="_____________________________________l1">[3]leads!$A$3:$E$108</definedName>
    <definedName name="_____________________________________l12" localSheetId="2">#REF!</definedName>
    <definedName name="_____________________________________l12" localSheetId="7">#REF!</definedName>
    <definedName name="_____________________________________l12" localSheetId="0">#REF!</definedName>
    <definedName name="_____________________________________l12">#REF!</definedName>
    <definedName name="_____________________________________l2">[2]r!$F$29</definedName>
    <definedName name="_____________________________________l3" localSheetId="2">#REF!</definedName>
    <definedName name="_____________________________________l3" localSheetId="7">#REF!</definedName>
    <definedName name="_____________________________________l3" localSheetId="0">#REF!</definedName>
    <definedName name="_____________________________________l3">#REF!</definedName>
    <definedName name="_____________________________________l4">[4]Sheet1!$W$2:$Y$103</definedName>
    <definedName name="_____________________________________l5" localSheetId="2">#REF!</definedName>
    <definedName name="_____________________________________l5" localSheetId="7">#REF!</definedName>
    <definedName name="_____________________________________l5" localSheetId="0">#REF!</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[6]r!$F$4</definedName>
    <definedName name="_____________________________________mm1000">NA()</definedName>
    <definedName name="_____________________________________mm11">[2]r!$F$4</definedName>
    <definedName name="_____________________________________mm111">[5]r!$F$4</definedName>
    <definedName name="_____________________________________mm600">NA()</definedName>
    <definedName name="_____________________________________mm800">NA()</definedName>
    <definedName name="_____________________________________pc2" localSheetId="2">#REF!</definedName>
    <definedName name="_____________________________________pc2" localSheetId="7">#REF!</definedName>
    <definedName name="_____________________________________pc2" localSheetId="0">#REF!</definedName>
    <definedName name="_____________________________________pc2">#REF!</definedName>
    <definedName name="_____________________________________pv2" localSheetId="2">#REF!</definedName>
    <definedName name="_____________________________________pv2" localSheetId="7">#REF!</definedName>
    <definedName name="_____________________________________pv2" localSheetId="0">#REF!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 localSheetId="2">#REF!</definedName>
    <definedName name="_____________________________________var1" localSheetId="7">#REF!</definedName>
    <definedName name="_____________________________________var1" localSheetId="0">#REF!</definedName>
    <definedName name="_____________________________________var1">#REF!</definedName>
    <definedName name="_____________________________________var4" localSheetId="2">#REF!</definedName>
    <definedName name="_____________________________________var4" localSheetId="7">#REF!</definedName>
    <definedName name="_____________________________________var4" localSheetId="0">#REF!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knr2">NA()</definedName>
    <definedName name="____________________________________l1">[3]leads!$A$3:$E$108</definedName>
    <definedName name="____________________________________l12" localSheetId="2">#REF!</definedName>
    <definedName name="____________________________________l12" localSheetId="7">#REF!</definedName>
    <definedName name="____________________________________l12" localSheetId="0">#REF!</definedName>
    <definedName name="____________________________________l12">#REF!</definedName>
    <definedName name="____________________________________l2">[2]r!$F$29</definedName>
    <definedName name="____________________________________l3" localSheetId="2">#REF!</definedName>
    <definedName name="____________________________________l3" localSheetId="7">#REF!</definedName>
    <definedName name="____________________________________l3" localSheetId="0">#REF!</definedName>
    <definedName name="____________________________________l3">#REF!</definedName>
    <definedName name="____________________________________l4">[4]Sheet1!$W$2:$Y$103</definedName>
    <definedName name="____________________________________l5" localSheetId="2">#REF!</definedName>
    <definedName name="____________________________________l5" localSheetId="7">#REF!</definedName>
    <definedName name="____________________________________l5" localSheetId="0">#REF!</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 localSheetId="2">#REF!</definedName>
    <definedName name="____________________________________pc2" localSheetId="7">#REF!</definedName>
    <definedName name="____________________________________pc2" localSheetId="0">#REF!</definedName>
    <definedName name="____________________________________pc2">#REF!</definedName>
    <definedName name="____________________________________pv2" localSheetId="2">#REF!</definedName>
    <definedName name="____________________________________pv2" localSheetId="7">#REF!</definedName>
    <definedName name="____________________________________pv2" localSheetId="0">#REF!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 localSheetId="2">#REF!</definedName>
    <definedName name="____________________________________var1" localSheetId="7">#REF!</definedName>
    <definedName name="____________________________________var1" localSheetId="0">#REF!</definedName>
    <definedName name="____________________________________var1">#REF!</definedName>
    <definedName name="____________________________________var4" localSheetId="2">#REF!</definedName>
    <definedName name="____________________________________var4" localSheetId="7">#REF!</definedName>
    <definedName name="____________________________________var4" localSheetId="0">#REF!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 localSheetId="2">#REF!</definedName>
    <definedName name="___________________________________knr2" localSheetId="7">#REF!</definedName>
    <definedName name="___________________________________knr2" localSheetId="0">#REF!</definedName>
    <definedName name="___________________________________knr2">#REF!</definedName>
    <definedName name="___________________________________l1">[3]leads!$A$3:$E$108</definedName>
    <definedName name="___________________________________l12" localSheetId="2">#REF!</definedName>
    <definedName name="___________________________________l12" localSheetId="7">#REF!</definedName>
    <definedName name="___________________________________l12" localSheetId="0">#REF!</definedName>
    <definedName name="___________________________________l12">#REF!</definedName>
    <definedName name="___________________________________l2">[2]r!$F$29</definedName>
    <definedName name="___________________________________l3" localSheetId="2">#REF!</definedName>
    <definedName name="___________________________________l3" localSheetId="7">#REF!</definedName>
    <definedName name="___________________________________l3" localSheetId="0">#REF!</definedName>
    <definedName name="___________________________________l3">#REF!</definedName>
    <definedName name="___________________________________l4">[4]Sheet1!$W$2:$Y$103</definedName>
    <definedName name="___________________________________l5" localSheetId="2">#REF!</definedName>
    <definedName name="___________________________________l5" localSheetId="7">#REF!</definedName>
    <definedName name="___________________________________l5" localSheetId="0">#REF!</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[6]r!$F$4</definedName>
    <definedName name="___________________________________mm1000">NA()</definedName>
    <definedName name="___________________________________mm11">[2]r!$F$4</definedName>
    <definedName name="___________________________________mm111">[5]r!$F$4</definedName>
    <definedName name="___________________________________mm600">NA()</definedName>
    <definedName name="___________________________________mm800">NA()</definedName>
    <definedName name="___________________________________pc2" localSheetId="2">#REF!</definedName>
    <definedName name="___________________________________pc2" localSheetId="7">#REF!</definedName>
    <definedName name="___________________________________pc2" localSheetId="0">#REF!</definedName>
    <definedName name="___________________________________pc2">#REF!</definedName>
    <definedName name="___________________________________pv2" localSheetId="2">#REF!</definedName>
    <definedName name="___________________________________pv2" localSheetId="7">#REF!</definedName>
    <definedName name="___________________________________pv2" localSheetId="0">#REF!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 localSheetId="2">#REF!</definedName>
    <definedName name="___________________________________var1" localSheetId="7">#REF!</definedName>
    <definedName name="___________________________________var1" localSheetId="0">#REF!</definedName>
    <definedName name="___________________________________var1">#REF!</definedName>
    <definedName name="___________________________________var4" localSheetId="2">#REF!</definedName>
    <definedName name="___________________________________var4" localSheetId="7">#REF!</definedName>
    <definedName name="___________________________________var4" localSheetId="0">#REF!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knr2">NA()</definedName>
    <definedName name="__________________________________l1">[3]leads!$A$3:$E$108</definedName>
    <definedName name="__________________________________l12" localSheetId="2">#REF!</definedName>
    <definedName name="__________________________________l12" localSheetId="7">#REF!</definedName>
    <definedName name="__________________________________l12" localSheetId="0">#REF!</definedName>
    <definedName name="__________________________________l12">#REF!</definedName>
    <definedName name="__________________________________l2">[2]r!$F$29</definedName>
    <definedName name="__________________________________l3" localSheetId="2">#REF!</definedName>
    <definedName name="__________________________________l3" localSheetId="7">#REF!</definedName>
    <definedName name="__________________________________l3" localSheetId="0">#REF!</definedName>
    <definedName name="__________________________________l3">#REF!</definedName>
    <definedName name="__________________________________l4">[4]Sheet1!$W$2:$Y$103</definedName>
    <definedName name="__________________________________l5" localSheetId="2">#REF!</definedName>
    <definedName name="__________________________________l5" localSheetId="7">#REF!</definedName>
    <definedName name="__________________________________l5" localSheetId="0">#REF!</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[6]r!$F$4</definedName>
    <definedName name="__________________________________mm1000">NA()</definedName>
    <definedName name="__________________________________mm11">[2]r!$F$4</definedName>
    <definedName name="__________________________________mm111">[5]r!$F$4</definedName>
    <definedName name="__________________________________mm600">NA()</definedName>
    <definedName name="__________________________________mm800">NA()</definedName>
    <definedName name="__________________________________pc2" localSheetId="2">#REF!</definedName>
    <definedName name="__________________________________pc2" localSheetId="7">#REF!</definedName>
    <definedName name="__________________________________pc2" localSheetId="0">#REF!</definedName>
    <definedName name="__________________________________pc2">#REF!</definedName>
    <definedName name="__________________________________pv2" localSheetId="2">#REF!</definedName>
    <definedName name="__________________________________pv2" localSheetId="7">#REF!</definedName>
    <definedName name="__________________________________pv2" localSheetId="0">#REF!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 localSheetId="2">#REF!</definedName>
    <definedName name="__________________________________var1" localSheetId="7">#REF!</definedName>
    <definedName name="__________________________________var1" localSheetId="0">#REF!</definedName>
    <definedName name="__________________________________var1">#REF!</definedName>
    <definedName name="__________________________________var4" localSheetId="2">#REF!</definedName>
    <definedName name="__________________________________var4" localSheetId="7">#REF!</definedName>
    <definedName name="__________________________________var4" localSheetId="0">#REF!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 localSheetId="2">#REF!</definedName>
    <definedName name="_________________________________knr2" localSheetId="7">#REF!</definedName>
    <definedName name="_________________________________knr2" localSheetId="0">#REF!</definedName>
    <definedName name="_________________________________knr2">#REF!</definedName>
    <definedName name="_________________________________l1">[3]leads!$A$3:$E$108</definedName>
    <definedName name="_________________________________l12" localSheetId="2">#REF!</definedName>
    <definedName name="_________________________________l12" localSheetId="7">#REF!</definedName>
    <definedName name="_________________________________l12" localSheetId="0">#REF!</definedName>
    <definedName name="_________________________________l12">#REF!</definedName>
    <definedName name="_________________________________l2">[2]r!$F$29</definedName>
    <definedName name="_________________________________l3" localSheetId="2">#REF!</definedName>
    <definedName name="_________________________________l3" localSheetId="7">#REF!</definedName>
    <definedName name="_________________________________l3" localSheetId="0">#REF!</definedName>
    <definedName name="_________________________________l3">#REF!</definedName>
    <definedName name="_________________________________l4">[4]Sheet1!$W$2:$Y$103</definedName>
    <definedName name="_________________________________l5" localSheetId="2">#REF!</definedName>
    <definedName name="_________________________________l5" localSheetId="7">#REF!</definedName>
    <definedName name="_________________________________l5" localSheetId="0">#REF!</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[6]r!$F$4</definedName>
    <definedName name="_________________________________mm1000">NA()</definedName>
    <definedName name="_________________________________mm11">[2]r!$F$4</definedName>
    <definedName name="_________________________________mm111">[5]r!$F$4</definedName>
    <definedName name="_________________________________mm600">NA()</definedName>
    <definedName name="_________________________________mm800">NA()</definedName>
    <definedName name="_________________________________pc2" localSheetId="2">#REF!</definedName>
    <definedName name="_________________________________pc2" localSheetId="7">#REF!</definedName>
    <definedName name="_________________________________pc2" localSheetId="0">#REF!</definedName>
    <definedName name="_________________________________pc2">#REF!</definedName>
    <definedName name="_________________________________pv2" localSheetId="2">#REF!</definedName>
    <definedName name="_________________________________pv2" localSheetId="7">#REF!</definedName>
    <definedName name="_________________________________pv2" localSheetId="0">#REF!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 localSheetId="2">#REF!</definedName>
    <definedName name="_________________________________var1" localSheetId="7">#REF!</definedName>
    <definedName name="_________________________________var1" localSheetId="0">#REF!</definedName>
    <definedName name="_________________________________var1">#REF!</definedName>
    <definedName name="_________________________________var4" localSheetId="2">#REF!</definedName>
    <definedName name="_________________________________var4" localSheetId="7">#REF!</definedName>
    <definedName name="_________________________________var4" localSheetId="0">#REF!</definedName>
    <definedName name="_________________________________var4">#REF!</definedName>
    <definedName name="________________________________bla1">[1]leads!$H$7</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[2]r!$F$30</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[3]leads!$A$3:$E$108</definedName>
    <definedName name="________________________________l12" localSheetId="2">#REF!</definedName>
    <definedName name="________________________________l12" localSheetId="7">#REF!</definedName>
    <definedName name="________________________________l12" localSheetId="0">#REF!</definedName>
    <definedName name="________________________________l12">#REF!</definedName>
    <definedName name="________________________________l2">[2]r!$F$29</definedName>
    <definedName name="________________________________l3" localSheetId="2">#REF!</definedName>
    <definedName name="________________________________l3" localSheetId="7">#REF!</definedName>
    <definedName name="________________________________l3" localSheetId="0">#REF!</definedName>
    <definedName name="________________________________l3">#REF!</definedName>
    <definedName name="________________________________l4">[4]Sheet1!$W$2:$Y$103</definedName>
    <definedName name="________________________________l5" localSheetId="2">#REF!</definedName>
    <definedName name="________________________________l5" localSheetId="7">#REF!</definedName>
    <definedName name="________________________________l5" localSheetId="0">#REF!</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[6]r!$F$4</definedName>
    <definedName name="________________________________mm1000">NA()</definedName>
    <definedName name="________________________________mm11">[2]r!$F$4</definedName>
    <definedName name="________________________________mm111">[5]r!$F$4</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2">#REF!</definedName>
    <definedName name="________________________________pc2" localSheetId="7">#REF!</definedName>
    <definedName name="________________________________pc2" localSheetId="0">#REF!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2">#REF!</definedName>
    <definedName name="________________________________pv2" localSheetId="7">#REF!</definedName>
    <definedName name="________________________________pv2" localSheetId="0">#REF!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 localSheetId="2">#REF!</definedName>
    <definedName name="________________________________var1" localSheetId="7">#REF!</definedName>
    <definedName name="________________________________var1" localSheetId="0">#REF!</definedName>
    <definedName name="________________________________var1">#REF!</definedName>
    <definedName name="________________________________var4" localSheetId="2">#REF!</definedName>
    <definedName name="________________________________var4" localSheetId="7">#REF!</definedName>
    <definedName name="________________________________var4" localSheetId="0">#REF!</definedName>
    <definedName name="________________________________var4">#REF!</definedName>
    <definedName name="_______________________________bla1">[1]leads!$H$7</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[2]r!$F$30</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2">#REF!</definedName>
    <definedName name="_______________________________knr2" localSheetId="7">#REF!</definedName>
    <definedName name="_______________________________knr2" localSheetId="0">#REF!</definedName>
    <definedName name="_______________________________knr2">#REF!</definedName>
    <definedName name="_______________________________l1">[3]leads!$A$3:$E$108</definedName>
    <definedName name="_______________________________l12" localSheetId="2">#REF!</definedName>
    <definedName name="_______________________________l12" localSheetId="7">#REF!</definedName>
    <definedName name="_______________________________l12" localSheetId="0">#REF!</definedName>
    <definedName name="_______________________________l12">#REF!</definedName>
    <definedName name="_______________________________l2">[2]r!$F$29</definedName>
    <definedName name="_______________________________l3" localSheetId="2">#REF!</definedName>
    <definedName name="_______________________________l3" localSheetId="7">#REF!</definedName>
    <definedName name="_______________________________l3" localSheetId="0">#REF!</definedName>
    <definedName name="_______________________________l3">#REF!</definedName>
    <definedName name="_______________________________l4">[4]Sheet1!$W$2:$Y$103</definedName>
    <definedName name="_______________________________l5" localSheetId="2">#REF!</definedName>
    <definedName name="_______________________________l5" localSheetId="7">#REF!</definedName>
    <definedName name="_______________________________l5" localSheetId="0">#REF!</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[6]r!$F$4</definedName>
    <definedName name="_______________________________mm1000">NA()</definedName>
    <definedName name="_______________________________mm11">[2]r!$F$4</definedName>
    <definedName name="_______________________________mm111">[5]r!$F$4</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2">#REF!</definedName>
    <definedName name="_______________________________pc2" localSheetId="7">#REF!</definedName>
    <definedName name="_______________________________pc2" localSheetId="0">#REF!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2">#REF!</definedName>
    <definedName name="_______________________________pv2" localSheetId="7">#REF!</definedName>
    <definedName name="_______________________________pv2" localSheetId="0">#REF!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 localSheetId="2">#REF!</definedName>
    <definedName name="_______________________________var1" localSheetId="7">#REF!</definedName>
    <definedName name="_______________________________var1" localSheetId="0">#REF!</definedName>
    <definedName name="_______________________________var1">#REF!</definedName>
    <definedName name="_______________________________var4" localSheetId="2">#REF!</definedName>
    <definedName name="_______________________________var4" localSheetId="7">#REF!</definedName>
    <definedName name="_______________________________var4" localSheetId="0">#REF!</definedName>
    <definedName name="_______________________________var4">#REF!</definedName>
    <definedName name="______________________________bla1">[1]leads!$H$7</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[2]r!$F$30</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2">#REF!</definedName>
    <definedName name="______________________________knr2" localSheetId="7">#REF!</definedName>
    <definedName name="______________________________knr2" localSheetId="0">#REF!</definedName>
    <definedName name="______________________________knr2">#REF!</definedName>
    <definedName name="______________________________l1">[3]leads!$A$3:$E$108</definedName>
    <definedName name="______________________________l12" localSheetId="2">#REF!</definedName>
    <definedName name="______________________________l12" localSheetId="7">#REF!</definedName>
    <definedName name="______________________________l12" localSheetId="0">#REF!</definedName>
    <definedName name="______________________________l12">#REF!</definedName>
    <definedName name="______________________________l2">[2]r!$F$29</definedName>
    <definedName name="______________________________l3" localSheetId="2">#REF!</definedName>
    <definedName name="______________________________l3" localSheetId="7">#REF!</definedName>
    <definedName name="______________________________l3" localSheetId="0">#REF!</definedName>
    <definedName name="______________________________l3">#REF!</definedName>
    <definedName name="______________________________l4">[4]Sheet1!$W$2:$Y$103</definedName>
    <definedName name="______________________________l5" localSheetId="2">#REF!</definedName>
    <definedName name="______________________________l5" localSheetId="7">#REF!</definedName>
    <definedName name="______________________________l5" localSheetId="0">#REF!</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[6]r!$F$4</definedName>
    <definedName name="______________________________mm1000">NA()</definedName>
    <definedName name="______________________________mm11">[2]r!$F$4</definedName>
    <definedName name="______________________________mm111">[5]r!$F$4</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2">#REF!</definedName>
    <definedName name="______________________________pc2" localSheetId="7">#REF!</definedName>
    <definedName name="______________________________pc2" localSheetId="0">#REF!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2">#REF!</definedName>
    <definedName name="______________________________pv2" localSheetId="7">#REF!</definedName>
    <definedName name="______________________________pv2" localSheetId="0">#REF!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 localSheetId="2">#REF!</definedName>
    <definedName name="______________________________var1" localSheetId="7">#REF!</definedName>
    <definedName name="______________________________var1" localSheetId="0">#REF!</definedName>
    <definedName name="______________________________var1">#REF!</definedName>
    <definedName name="______________________________var4" localSheetId="2">#REF!</definedName>
    <definedName name="______________________________var4" localSheetId="7">#REF!</definedName>
    <definedName name="______________________________var4" localSheetId="0">#REF!</definedName>
    <definedName name="______________________________var4">#REF!</definedName>
    <definedName name="_____________________________bla1">[1]leads!$H$7</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[2]r!$F$30</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2">#REF!</definedName>
    <definedName name="_____________________________knr2" localSheetId="7">#REF!</definedName>
    <definedName name="_____________________________knr2" localSheetId="0">#REF!</definedName>
    <definedName name="_____________________________knr2">#REF!</definedName>
    <definedName name="_____________________________l1">[3]leads!$A$3:$E$108</definedName>
    <definedName name="_____________________________l12" localSheetId="2">#REF!</definedName>
    <definedName name="_____________________________l12" localSheetId="7">#REF!</definedName>
    <definedName name="_____________________________l12" localSheetId="0">#REF!</definedName>
    <definedName name="_____________________________l12">#REF!</definedName>
    <definedName name="_____________________________l2">[2]r!$F$29</definedName>
    <definedName name="_____________________________l3" localSheetId="2">#REF!</definedName>
    <definedName name="_____________________________l3" localSheetId="7">#REF!</definedName>
    <definedName name="_____________________________l3" localSheetId="0">#REF!</definedName>
    <definedName name="_____________________________l3">#REF!</definedName>
    <definedName name="_____________________________l4">[4]Sheet1!$W$2:$Y$103</definedName>
    <definedName name="_____________________________l5" localSheetId="2">#REF!</definedName>
    <definedName name="_____________________________l5" localSheetId="7">#REF!</definedName>
    <definedName name="_____________________________l5" localSheetId="0">#REF!</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[6]r!$F$4</definedName>
    <definedName name="_____________________________mm1000">NA()</definedName>
    <definedName name="_____________________________mm11">[2]r!$F$4</definedName>
    <definedName name="_____________________________mm111">[5]r!$F$4</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2">#REF!</definedName>
    <definedName name="_____________________________pc2" localSheetId="7">#REF!</definedName>
    <definedName name="_____________________________pc2" localSheetId="0">#REF!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2">#REF!</definedName>
    <definedName name="_____________________________pv2" localSheetId="7">#REF!</definedName>
    <definedName name="_____________________________pv2" localSheetId="0">#REF!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 localSheetId="2">#REF!</definedName>
    <definedName name="_____________________________var1" localSheetId="7">#REF!</definedName>
    <definedName name="_____________________________var1" localSheetId="0">#REF!</definedName>
    <definedName name="_____________________________var1">#REF!</definedName>
    <definedName name="_____________________________var4" localSheetId="2">#REF!</definedName>
    <definedName name="_____________________________var4" localSheetId="7">#REF!</definedName>
    <definedName name="_____________________________var4" localSheetId="0">#REF!</definedName>
    <definedName name="_____________________________var4">#REF!</definedName>
    <definedName name="____________________________bla1">[1]leads!$H$7</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[2]r!$F$30</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2">#REF!</definedName>
    <definedName name="____________________________knr2" localSheetId="7">#REF!</definedName>
    <definedName name="____________________________knr2" localSheetId="0">#REF!</definedName>
    <definedName name="____________________________knr2">#REF!</definedName>
    <definedName name="____________________________l1">[3]leads!$A$3:$E$108</definedName>
    <definedName name="____________________________l12" localSheetId="2">#REF!</definedName>
    <definedName name="____________________________l12" localSheetId="7">#REF!</definedName>
    <definedName name="____________________________l12" localSheetId="0">#REF!</definedName>
    <definedName name="____________________________l12">#REF!</definedName>
    <definedName name="____________________________l2">[2]r!$F$29</definedName>
    <definedName name="____________________________l3" localSheetId="2">#REF!</definedName>
    <definedName name="____________________________l3" localSheetId="7">#REF!</definedName>
    <definedName name="____________________________l3" localSheetId="0">#REF!</definedName>
    <definedName name="____________________________l3">#REF!</definedName>
    <definedName name="____________________________l4">[4]Sheet1!$W$2:$Y$103</definedName>
    <definedName name="____________________________l5" localSheetId="2">#REF!</definedName>
    <definedName name="____________________________l5" localSheetId="7">#REF!</definedName>
    <definedName name="____________________________l5" localSheetId="0">#REF!</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[6]r!$F$4</definedName>
    <definedName name="____________________________mm1000">NA()</definedName>
    <definedName name="____________________________mm11">[2]r!$F$4</definedName>
    <definedName name="____________________________mm111">[5]r!$F$4</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2">#REF!</definedName>
    <definedName name="____________________________pc2" localSheetId="7">#REF!</definedName>
    <definedName name="____________________________pc2" localSheetId="0">#REF!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2">#REF!</definedName>
    <definedName name="____________________________pv2" localSheetId="7">#REF!</definedName>
    <definedName name="____________________________pv2" localSheetId="0">#REF!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 localSheetId="2">#REF!</definedName>
    <definedName name="____________________________var1" localSheetId="7">#REF!</definedName>
    <definedName name="____________________________var1" localSheetId="0">#REF!</definedName>
    <definedName name="____________________________var1">#REF!</definedName>
    <definedName name="____________________________var4" localSheetId="2">#REF!</definedName>
    <definedName name="____________________________var4" localSheetId="7">#REF!</definedName>
    <definedName name="____________________________var4" localSheetId="0">#REF!</definedName>
    <definedName name="____________________________var4">#REF!</definedName>
    <definedName name="____________________________vat1">NA()</definedName>
    <definedName name="___________________________bla1">[1]leads!$H$7</definedName>
    <definedName name="___________________________BSG100" localSheetId="2">#REF!</definedName>
    <definedName name="___________________________BSG100" localSheetId="7">#REF!</definedName>
    <definedName name="___________________________BSG100" localSheetId="0">#REF!</definedName>
    <definedName name="___________________________BSG100">#REF!</definedName>
    <definedName name="___________________________BSG150" localSheetId="2">#REF!</definedName>
    <definedName name="___________________________BSG150" localSheetId="7">#REF!</definedName>
    <definedName name="___________________________BSG150" localSheetId="0">#REF!</definedName>
    <definedName name="___________________________BSG150">#REF!</definedName>
    <definedName name="___________________________BSG5" localSheetId="2">#REF!</definedName>
    <definedName name="___________________________BSG5" localSheetId="7">#REF!</definedName>
    <definedName name="___________________________BSG5" localSheetId="0">#REF!</definedName>
    <definedName name="___________________________BSG5">#REF!</definedName>
    <definedName name="___________________________BSG75" localSheetId="2">#REF!</definedName>
    <definedName name="___________________________BSG75" localSheetId="7">#REF!</definedName>
    <definedName name="___________________________BSG75" localSheetId="0">#REF!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2">#REF!</definedName>
    <definedName name="___________________________BTC13" localSheetId="7">#REF!</definedName>
    <definedName name="___________________________BTC13" localSheetId="0">#REF!</definedName>
    <definedName name="___________________________BTC13">#REF!</definedName>
    <definedName name="___________________________BTC14" localSheetId="2">#REF!</definedName>
    <definedName name="___________________________BTC14" localSheetId="7">#REF!</definedName>
    <definedName name="___________________________BTC14" localSheetId="0">#REF!</definedName>
    <definedName name="___________________________BTC14">#REF!</definedName>
    <definedName name="___________________________BTC15" localSheetId="2">#REF!</definedName>
    <definedName name="___________________________BTC15" localSheetId="7">#REF!</definedName>
    <definedName name="___________________________BTC15" localSheetId="0">#REF!</definedName>
    <definedName name="___________________________BTC15">#REF!</definedName>
    <definedName name="___________________________BTC16" localSheetId="2">#REF!</definedName>
    <definedName name="___________________________BTC16" localSheetId="7">#REF!</definedName>
    <definedName name="___________________________BTC16" localSheetId="0">#REF!</definedName>
    <definedName name="___________________________BTC16">#REF!</definedName>
    <definedName name="___________________________BTC17" localSheetId="2">#REF!</definedName>
    <definedName name="___________________________BTC17" localSheetId="7">#REF!</definedName>
    <definedName name="___________________________BTC17" localSheetId="0">#REF!</definedName>
    <definedName name="___________________________BTC17">#REF!</definedName>
    <definedName name="___________________________BTC18" localSheetId="2">#REF!</definedName>
    <definedName name="___________________________BTC18" localSheetId="7">#REF!</definedName>
    <definedName name="___________________________BTC18" localSheetId="0">#REF!</definedName>
    <definedName name="___________________________BTC18">#REF!</definedName>
    <definedName name="___________________________BTC19" localSheetId="2">#REF!</definedName>
    <definedName name="___________________________BTC19" localSheetId="7">#REF!</definedName>
    <definedName name="___________________________BTC19" localSheetId="0">#REF!</definedName>
    <definedName name="___________________________BTC19">#REF!</definedName>
    <definedName name="___________________________BTC2">NA()</definedName>
    <definedName name="___________________________BTC20" localSheetId="2">#REF!</definedName>
    <definedName name="___________________________BTC20" localSheetId="7">#REF!</definedName>
    <definedName name="___________________________BTC20" localSheetId="0">#REF!</definedName>
    <definedName name="___________________________BTC20">#REF!</definedName>
    <definedName name="___________________________BTC21" localSheetId="2">#REF!</definedName>
    <definedName name="___________________________BTC21" localSheetId="7">#REF!</definedName>
    <definedName name="___________________________BTC21" localSheetId="0">#REF!</definedName>
    <definedName name="___________________________BTC21">#REF!</definedName>
    <definedName name="___________________________BTC22" localSheetId="2">#REF!</definedName>
    <definedName name="___________________________BTC22" localSheetId="7">#REF!</definedName>
    <definedName name="___________________________BTC22" localSheetId="0">#REF!</definedName>
    <definedName name="___________________________BTC22">#REF!</definedName>
    <definedName name="___________________________BTC23" localSheetId="2">#REF!</definedName>
    <definedName name="___________________________BTC23" localSheetId="7">#REF!</definedName>
    <definedName name="___________________________BTC23" localSheetId="0">#REF!</definedName>
    <definedName name="___________________________BTC23">#REF!</definedName>
    <definedName name="___________________________BTC24" localSheetId="2">#REF!</definedName>
    <definedName name="___________________________BTC24" localSheetId="7">#REF!</definedName>
    <definedName name="___________________________BTC24" localSheetId="0">#REF!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2">#REF!</definedName>
    <definedName name="___________________________BTR13" localSheetId="7">#REF!</definedName>
    <definedName name="___________________________BTR13" localSheetId="0">#REF!</definedName>
    <definedName name="___________________________BTR13">#REF!</definedName>
    <definedName name="___________________________BTR14" localSheetId="2">#REF!</definedName>
    <definedName name="___________________________BTR14" localSheetId="7">#REF!</definedName>
    <definedName name="___________________________BTR14" localSheetId="0">#REF!</definedName>
    <definedName name="___________________________BTR14">#REF!</definedName>
    <definedName name="___________________________BTR15" localSheetId="2">#REF!</definedName>
    <definedName name="___________________________BTR15" localSheetId="7">#REF!</definedName>
    <definedName name="___________________________BTR15" localSheetId="0">#REF!</definedName>
    <definedName name="___________________________BTR15">#REF!</definedName>
    <definedName name="___________________________BTR16" localSheetId="2">#REF!</definedName>
    <definedName name="___________________________BTR16" localSheetId="7">#REF!</definedName>
    <definedName name="___________________________BTR16" localSheetId="0">#REF!</definedName>
    <definedName name="___________________________BTR16">#REF!</definedName>
    <definedName name="___________________________BTR17" localSheetId="2">#REF!</definedName>
    <definedName name="___________________________BTR17" localSheetId="7">#REF!</definedName>
    <definedName name="___________________________BTR17" localSheetId="0">#REF!</definedName>
    <definedName name="___________________________BTR17">#REF!</definedName>
    <definedName name="___________________________BTR18" localSheetId="2">#REF!</definedName>
    <definedName name="___________________________BTR18" localSheetId="7">#REF!</definedName>
    <definedName name="___________________________BTR18" localSheetId="0">#REF!</definedName>
    <definedName name="___________________________BTR18">#REF!</definedName>
    <definedName name="___________________________BTR19" localSheetId="2">#REF!</definedName>
    <definedName name="___________________________BTR19" localSheetId="7">#REF!</definedName>
    <definedName name="___________________________BTR19" localSheetId="0">#REF!</definedName>
    <definedName name="___________________________BTR19">#REF!</definedName>
    <definedName name="___________________________BTR2">NA()</definedName>
    <definedName name="___________________________BTR20" localSheetId="2">#REF!</definedName>
    <definedName name="___________________________BTR20" localSheetId="7">#REF!</definedName>
    <definedName name="___________________________BTR20" localSheetId="0">#REF!</definedName>
    <definedName name="___________________________BTR20">#REF!</definedName>
    <definedName name="___________________________BTR21" localSheetId="2">#REF!</definedName>
    <definedName name="___________________________BTR21" localSheetId="7">#REF!</definedName>
    <definedName name="___________________________BTR21" localSheetId="0">#REF!</definedName>
    <definedName name="___________________________BTR21">#REF!</definedName>
    <definedName name="___________________________BTR22" localSheetId="2">#REF!</definedName>
    <definedName name="___________________________BTR22" localSheetId="7">#REF!</definedName>
    <definedName name="___________________________BTR22" localSheetId="0">#REF!</definedName>
    <definedName name="___________________________BTR22">#REF!</definedName>
    <definedName name="___________________________BTR23" localSheetId="2">#REF!</definedName>
    <definedName name="___________________________BTR23" localSheetId="7">#REF!</definedName>
    <definedName name="___________________________BTR23" localSheetId="0">#REF!</definedName>
    <definedName name="___________________________BTR23">#REF!</definedName>
    <definedName name="___________________________BTR24" localSheetId="2">#REF!</definedName>
    <definedName name="___________________________BTR24" localSheetId="7">#REF!</definedName>
    <definedName name="___________________________BTR24" localSheetId="0">#REF!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2">#REF!</definedName>
    <definedName name="___________________________BTS13" localSheetId="7">#REF!</definedName>
    <definedName name="___________________________BTS13" localSheetId="0">#REF!</definedName>
    <definedName name="___________________________BTS13">#REF!</definedName>
    <definedName name="___________________________BTS14" localSheetId="2">#REF!</definedName>
    <definedName name="___________________________BTS14" localSheetId="7">#REF!</definedName>
    <definedName name="___________________________BTS14" localSheetId="0">#REF!</definedName>
    <definedName name="___________________________BTS14">#REF!</definedName>
    <definedName name="___________________________BTS15" localSheetId="2">#REF!</definedName>
    <definedName name="___________________________BTS15" localSheetId="7">#REF!</definedName>
    <definedName name="___________________________BTS15" localSheetId="0">#REF!</definedName>
    <definedName name="___________________________BTS15">#REF!</definedName>
    <definedName name="___________________________BTS16" localSheetId="2">#REF!</definedName>
    <definedName name="___________________________BTS16" localSheetId="7">#REF!</definedName>
    <definedName name="___________________________BTS16" localSheetId="0">#REF!</definedName>
    <definedName name="___________________________BTS16">#REF!</definedName>
    <definedName name="___________________________BTS17" localSheetId="2">#REF!</definedName>
    <definedName name="___________________________BTS17" localSheetId="7">#REF!</definedName>
    <definedName name="___________________________BTS17" localSheetId="0">#REF!</definedName>
    <definedName name="___________________________BTS17">#REF!</definedName>
    <definedName name="___________________________BTS18" localSheetId="2">#REF!</definedName>
    <definedName name="___________________________BTS18" localSheetId="7">#REF!</definedName>
    <definedName name="___________________________BTS18" localSheetId="0">#REF!</definedName>
    <definedName name="___________________________BTS18">#REF!</definedName>
    <definedName name="___________________________BTS19" localSheetId="2">#REF!</definedName>
    <definedName name="___________________________BTS19" localSheetId="7">#REF!</definedName>
    <definedName name="___________________________BTS19" localSheetId="0">#REF!</definedName>
    <definedName name="___________________________BTS19">#REF!</definedName>
    <definedName name="___________________________BTS2">NA()</definedName>
    <definedName name="___________________________BTS20" localSheetId="2">#REF!</definedName>
    <definedName name="___________________________BTS20" localSheetId="7">#REF!</definedName>
    <definedName name="___________________________BTS20" localSheetId="0">#REF!</definedName>
    <definedName name="___________________________BTS20">#REF!</definedName>
    <definedName name="___________________________BTS21" localSheetId="2">#REF!</definedName>
    <definedName name="___________________________BTS21" localSheetId="7">#REF!</definedName>
    <definedName name="___________________________BTS21" localSheetId="0">#REF!</definedName>
    <definedName name="___________________________BTS21">#REF!</definedName>
    <definedName name="___________________________BTS22" localSheetId="2">#REF!</definedName>
    <definedName name="___________________________BTS22" localSheetId="7">#REF!</definedName>
    <definedName name="___________________________BTS22" localSheetId="0">#REF!</definedName>
    <definedName name="___________________________BTS22">#REF!</definedName>
    <definedName name="___________________________BTS23" localSheetId="2">#REF!</definedName>
    <definedName name="___________________________BTS23" localSheetId="7">#REF!</definedName>
    <definedName name="___________________________BTS23" localSheetId="0">#REF!</definedName>
    <definedName name="___________________________BTS23">#REF!</definedName>
    <definedName name="___________________________BTS24" localSheetId="2">#REF!</definedName>
    <definedName name="___________________________BTS24" localSheetId="7">#REF!</definedName>
    <definedName name="___________________________BTS24" localSheetId="0">#REF!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[2]r!$F$30</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2">#REF!</definedName>
    <definedName name="___________________________GBS113" localSheetId="7">#REF!</definedName>
    <definedName name="___________________________GBS113" localSheetId="0">#REF!</definedName>
    <definedName name="___________________________GBS113">#REF!</definedName>
    <definedName name="___________________________GBS114" localSheetId="2">#REF!</definedName>
    <definedName name="___________________________GBS114" localSheetId="7">#REF!</definedName>
    <definedName name="___________________________GBS114" localSheetId="0">#REF!</definedName>
    <definedName name="___________________________GBS114">#REF!</definedName>
    <definedName name="___________________________GBS115" localSheetId="2">#REF!</definedName>
    <definedName name="___________________________GBS115" localSheetId="7">#REF!</definedName>
    <definedName name="___________________________GBS115" localSheetId="0">#REF!</definedName>
    <definedName name="___________________________GBS115">#REF!</definedName>
    <definedName name="___________________________GBS116" localSheetId="2">#REF!</definedName>
    <definedName name="___________________________GBS116" localSheetId="7">#REF!</definedName>
    <definedName name="___________________________GBS116" localSheetId="0">#REF!</definedName>
    <definedName name="___________________________GBS116">#REF!</definedName>
    <definedName name="___________________________GBS117" localSheetId="2">#REF!</definedName>
    <definedName name="___________________________GBS117" localSheetId="7">#REF!</definedName>
    <definedName name="___________________________GBS117" localSheetId="0">#REF!</definedName>
    <definedName name="___________________________GBS117">#REF!</definedName>
    <definedName name="___________________________GBS118" localSheetId="2">#REF!</definedName>
    <definedName name="___________________________GBS118" localSheetId="7">#REF!</definedName>
    <definedName name="___________________________GBS118" localSheetId="0">#REF!</definedName>
    <definedName name="___________________________GBS118">#REF!</definedName>
    <definedName name="___________________________GBS119" localSheetId="2">#REF!</definedName>
    <definedName name="___________________________GBS119" localSheetId="7">#REF!</definedName>
    <definedName name="___________________________GBS119" localSheetId="0">#REF!</definedName>
    <definedName name="___________________________GBS119">#REF!</definedName>
    <definedName name="___________________________GBS12">NA()</definedName>
    <definedName name="___________________________GBS120" localSheetId="2">#REF!</definedName>
    <definedName name="___________________________GBS120" localSheetId="7">#REF!</definedName>
    <definedName name="___________________________GBS120" localSheetId="0">#REF!</definedName>
    <definedName name="___________________________GBS120">#REF!</definedName>
    <definedName name="___________________________GBS121" localSheetId="2">#REF!</definedName>
    <definedName name="___________________________GBS121" localSheetId="7">#REF!</definedName>
    <definedName name="___________________________GBS121" localSheetId="0">#REF!</definedName>
    <definedName name="___________________________GBS121">#REF!</definedName>
    <definedName name="___________________________GBS122" localSheetId="2">#REF!</definedName>
    <definedName name="___________________________GBS122" localSheetId="7">#REF!</definedName>
    <definedName name="___________________________GBS122" localSheetId="0">#REF!</definedName>
    <definedName name="___________________________GBS122">#REF!</definedName>
    <definedName name="___________________________GBS123" localSheetId="2">#REF!</definedName>
    <definedName name="___________________________GBS123" localSheetId="7">#REF!</definedName>
    <definedName name="___________________________GBS123" localSheetId="0">#REF!</definedName>
    <definedName name="___________________________GBS123">#REF!</definedName>
    <definedName name="___________________________GBS124" localSheetId="2">#REF!</definedName>
    <definedName name="___________________________GBS124" localSheetId="7">#REF!</definedName>
    <definedName name="___________________________GBS124" localSheetId="0">#REF!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2">#REF!</definedName>
    <definedName name="___________________________GBS213" localSheetId="7">#REF!</definedName>
    <definedName name="___________________________GBS213" localSheetId="0">#REF!</definedName>
    <definedName name="___________________________GBS213">#REF!</definedName>
    <definedName name="___________________________GBS214" localSheetId="2">#REF!</definedName>
    <definedName name="___________________________GBS214" localSheetId="7">#REF!</definedName>
    <definedName name="___________________________GBS214" localSheetId="0">#REF!</definedName>
    <definedName name="___________________________GBS214">#REF!</definedName>
    <definedName name="___________________________GBS215" localSheetId="2">#REF!</definedName>
    <definedName name="___________________________GBS215" localSheetId="7">#REF!</definedName>
    <definedName name="___________________________GBS215" localSheetId="0">#REF!</definedName>
    <definedName name="___________________________GBS215">#REF!</definedName>
    <definedName name="___________________________GBS216" localSheetId="2">#REF!</definedName>
    <definedName name="___________________________GBS216" localSheetId="7">#REF!</definedName>
    <definedName name="___________________________GBS216" localSheetId="0">#REF!</definedName>
    <definedName name="___________________________GBS216">#REF!</definedName>
    <definedName name="___________________________GBS217" localSheetId="2">#REF!</definedName>
    <definedName name="___________________________GBS217" localSheetId="7">#REF!</definedName>
    <definedName name="___________________________GBS217" localSheetId="0">#REF!</definedName>
    <definedName name="___________________________GBS217">#REF!</definedName>
    <definedName name="___________________________GBS218" localSheetId="2">#REF!</definedName>
    <definedName name="___________________________GBS218" localSheetId="7">#REF!</definedName>
    <definedName name="___________________________GBS218" localSheetId="0">#REF!</definedName>
    <definedName name="___________________________GBS218">#REF!</definedName>
    <definedName name="___________________________GBS219" localSheetId="2">#REF!</definedName>
    <definedName name="___________________________GBS219" localSheetId="7">#REF!</definedName>
    <definedName name="___________________________GBS219" localSheetId="0">#REF!</definedName>
    <definedName name="___________________________GBS219">#REF!</definedName>
    <definedName name="___________________________GBS22">NA()</definedName>
    <definedName name="___________________________GBS220" localSheetId="2">#REF!</definedName>
    <definedName name="___________________________GBS220" localSheetId="7">#REF!</definedName>
    <definedName name="___________________________GBS220" localSheetId="0">#REF!</definedName>
    <definedName name="___________________________GBS220">#REF!</definedName>
    <definedName name="___________________________GBS221" localSheetId="2">#REF!</definedName>
    <definedName name="___________________________GBS221" localSheetId="7">#REF!</definedName>
    <definedName name="___________________________GBS221" localSheetId="0">#REF!</definedName>
    <definedName name="___________________________GBS221">#REF!</definedName>
    <definedName name="___________________________GBS222" localSheetId="2">#REF!</definedName>
    <definedName name="___________________________GBS222" localSheetId="7">#REF!</definedName>
    <definedName name="___________________________GBS222" localSheetId="0">#REF!</definedName>
    <definedName name="___________________________GBS222">#REF!</definedName>
    <definedName name="___________________________GBS223" localSheetId="2">#REF!</definedName>
    <definedName name="___________________________GBS223" localSheetId="7">#REF!</definedName>
    <definedName name="___________________________GBS223" localSheetId="0">#REF!</definedName>
    <definedName name="___________________________GBS223">#REF!</definedName>
    <definedName name="___________________________GBS224" localSheetId="2">#REF!</definedName>
    <definedName name="___________________________GBS224" localSheetId="7">#REF!</definedName>
    <definedName name="___________________________GBS224" localSheetId="0">#REF!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2">#REF!</definedName>
    <definedName name="___________________________knr2" localSheetId="7">#REF!</definedName>
    <definedName name="___________________________knr2" localSheetId="0">#REF!</definedName>
    <definedName name="___________________________knr2">#REF!</definedName>
    <definedName name="___________________________l1">[3]leads!$A$3:$E$108</definedName>
    <definedName name="___________________________l12" localSheetId="2">#REF!</definedName>
    <definedName name="___________________________l12" localSheetId="7">#REF!</definedName>
    <definedName name="___________________________l12" localSheetId="0">#REF!</definedName>
    <definedName name="___________________________l12">#REF!</definedName>
    <definedName name="___________________________l2">[2]r!$F$29</definedName>
    <definedName name="___________________________l3" localSheetId="2">#REF!</definedName>
    <definedName name="___________________________l3" localSheetId="7">#REF!</definedName>
    <definedName name="___________________________l3" localSheetId="0">#REF!</definedName>
    <definedName name="___________________________l3">#REF!</definedName>
    <definedName name="___________________________l4">[4]Sheet1!$W$2:$Y$103</definedName>
    <definedName name="___________________________l5" localSheetId="2">#REF!</definedName>
    <definedName name="___________________________l5" localSheetId="7">#REF!</definedName>
    <definedName name="___________________________l5" localSheetId="0">#REF!</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2">#REF!</definedName>
    <definedName name="___________________________MA2" localSheetId="7">#REF!</definedName>
    <definedName name="___________________________MA2" localSheetId="0">#REF!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2">#REF!</definedName>
    <definedName name="___________________________ML213" localSheetId="7">#REF!</definedName>
    <definedName name="___________________________ML213" localSheetId="0">#REF!</definedName>
    <definedName name="___________________________ML213">#REF!</definedName>
    <definedName name="___________________________ML214" localSheetId="2">#REF!</definedName>
    <definedName name="___________________________ML214" localSheetId="7">#REF!</definedName>
    <definedName name="___________________________ML214" localSheetId="0">#REF!</definedName>
    <definedName name="___________________________ML214">#REF!</definedName>
    <definedName name="___________________________ML215" localSheetId="2">#REF!</definedName>
    <definedName name="___________________________ML215" localSheetId="7">#REF!</definedName>
    <definedName name="___________________________ML215" localSheetId="0">#REF!</definedName>
    <definedName name="___________________________ML215">#REF!</definedName>
    <definedName name="___________________________ML216" localSheetId="2">#REF!</definedName>
    <definedName name="___________________________ML216" localSheetId="7">#REF!</definedName>
    <definedName name="___________________________ML216" localSheetId="0">#REF!</definedName>
    <definedName name="___________________________ML216">#REF!</definedName>
    <definedName name="___________________________ML217" localSheetId="2">#REF!</definedName>
    <definedName name="___________________________ML217" localSheetId="7">#REF!</definedName>
    <definedName name="___________________________ML217" localSheetId="0">#REF!</definedName>
    <definedName name="___________________________ML217">#REF!</definedName>
    <definedName name="___________________________ML218" localSheetId="2">#REF!</definedName>
    <definedName name="___________________________ML218" localSheetId="7">#REF!</definedName>
    <definedName name="___________________________ML218" localSheetId="0">#REF!</definedName>
    <definedName name="___________________________ML218">#REF!</definedName>
    <definedName name="___________________________ML219" localSheetId="2">#REF!</definedName>
    <definedName name="___________________________ML219" localSheetId="7">#REF!</definedName>
    <definedName name="___________________________ML219" localSheetId="0">#REF!</definedName>
    <definedName name="___________________________ML219">#REF!</definedName>
    <definedName name="___________________________ML22">NA()</definedName>
    <definedName name="___________________________ML220" localSheetId="2">#REF!</definedName>
    <definedName name="___________________________ML220" localSheetId="7">#REF!</definedName>
    <definedName name="___________________________ML220" localSheetId="0">#REF!</definedName>
    <definedName name="___________________________ML220">#REF!</definedName>
    <definedName name="___________________________ML221" localSheetId="2">#REF!</definedName>
    <definedName name="___________________________ML221" localSheetId="7">#REF!</definedName>
    <definedName name="___________________________ML221" localSheetId="0">#REF!</definedName>
    <definedName name="___________________________ML221">#REF!</definedName>
    <definedName name="___________________________ML222" localSheetId="2">#REF!</definedName>
    <definedName name="___________________________ML222" localSheetId="7">#REF!</definedName>
    <definedName name="___________________________ML222" localSheetId="0">#REF!</definedName>
    <definedName name="___________________________ML222">#REF!</definedName>
    <definedName name="___________________________ML223" localSheetId="2">#REF!</definedName>
    <definedName name="___________________________ML223" localSheetId="7">#REF!</definedName>
    <definedName name="___________________________ML223" localSheetId="0">#REF!</definedName>
    <definedName name="___________________________ML223">#REF!</definedName>
    <definedName name="___________________________ML224" localSheetId="2">#REF!</definedName>
    <definedName name="___________________________ML224" localSheetId="7">#REF!</definedName>
    <definedName name="___________________________ML224" localSheetId="0">#REF!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2">#REF!</definedName>
    <definedName name="___________________________ML313" localSheetId="7">#REF!</definedName>
    <definedName name="___________________________ML313" localSheetId="0">#REF!</definedName>
    <definedName name="___________________________ML313">#REF!</definedName>
    <definedName name="___________________________ML314" localSheetId="2">#REF!</definedName>
    <definedName name="___________________________ML314" localSheetId="7">#REF!</definedName>
    <definedName name="___________________________ML314" localSheetId="0">#REF!</definedName>
    <definedName name="___________________________ML314">#REF!</definedName>
    <definedName name="___________________________ML315" localSheetId="2">#REF!</definedName>
    <definedName name="___________________________ML315" localSheetId="7">#REF!</definedName>
    <definedName name="___________________________ML315" localSheetId="0">#REF!</definedName>
    <definedName name="___________________________ML315">#REF!</definedName>
    <definedName name="___________________________ML316" localSheetId="2">#REF!</definedName>
    <definedName name="___________________________ML316" localSheetId="7">#REF!</definedName>
    <definedName name="___________________________ML316" localSheetId="0">#REF!</definedName>
    <definedName name="___________________________ML316">#REF!</definedName>
    <definedName name="___________________________ML317" localSheetId="2">#REF!</definedName>
    <definedName name="___________________________ML317" localSheetId="7">#REF!</definedName>
    <definedName name="___________________________ML317" localSheetId="0">#REF!</definedName>
    <definedName name="___________________________ML317">#REF!</definedName>
    <definedName name="___________________________ML318" localSheetId="2">#REF!</definedName>
    <definedName name="___________________________ML318" localSheetId="7">#REF!</definedName>
    <definedName name="___________________________ML318" localSheetId="0">#REF!</definedName>
    <definedName name="___________________________ML318">#REF!</definedName>
    <definedName name="___________________________ML319" localSheetId="2">#REF!</definedName>
    <definedName name="___________________________ML319" localSheetId="7">#REF!</definedName>
    <definedName name="___________________________ML319" localSheetId="0">#REF!</definedName>
    <definedName name="___________________________ML319">#REF!</definedName>
    <definedName name="___________________________ML32">NA()</definedName>
    <definedName name="___________________________ML320" localSheetId="2">#REF!</definedName>
    <definedName name="___________________________ML320" localSheetId="7">#REF!</definedName>
    <definedName name="___________________________ML320" localSheetId="0">#REF!</definedName>
    <definedName name="___________________________ML320">#REF!</definedName>
    <definedName name="___________________________ML321" localSheetId="2">#REF!</definedName>
    <definedName name="___________________________ML321" localSheetId="7">#REF!</definedName>
    <definedName name="___________________________ML321" localSheetId="0">#REF!</definedName>
    <definedName name="___________________________ML321">#REF!</definedName>
    <definedName name="___________________________ML322" localSheetId="2">#REF!</definedName>
    <definedName name="___________________________ML322" localSheetId="7">#REF!</definedName>
    <definedName name="___________________________ML322" localSheetId="0">#REF!</definedName>
    <definedName name="___________________________ML322">#REF!</definedName>
    <definedName name="___________________________ML323" localSheetId="2">#REF!</definedName>
    <definedName name="___________________________ML323" localSheetId="7">#REF!</definedName>
    <definedName name="___________________________ML323" localSheetId="0">#REF!</definedName>
    <definedName name="___________________________ML323">#REF!</definedName>
    <definedName name="___________________________ML324" localSheetId="2">#REF!</definedName>
    <definedName name="___________________________ML324" localSheetId="7">#REF!</definedName>
    <definedName name="___________________________ML324" localSheetId="0">#REF!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[6]r!$F$4</definedName>
    <definedName name="___________________________mm1000">NA()</definedName>
    <definedName name="___________________________mm11">[2]r!$F$4</definedName>
    <definedName name="___________________________mm111">[5]r!$F$4</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2">#REF!</definedName>
    <definedName name="___________________________PC13" localSheetId="7">#REF!</definedName>
    <definedName name="___________________________PC13" localSheetId="0">#REF!</definedName>
    <definedName name="___________________________PC13">#REF!</definedName>
    <definedName name="___________________________PC14" localSheetId="2">#REF!</definedName>
    <definedName name="___________________________PC14" localSheetId="7">#REF!</definedName>
    <definedName name="___________________________PC14" localSheetId="0">#REF!</definedName>
    <definedName name="___________________________PC14">#REF!</definedName>
    <definedName name="___________________________PC15" localSheetId="2">#REF!</definedName>
    <definedName name="___________________________PC15" localSheetId="7">#REF!</definedName>
    <definedName name="___________________________PC15" localSheetId="0">#REF!</definedName>
    <definedName name="___________________________PC15">#REF!</definedName>
    <definedName name="___________________________PC16" localSheetId="2">#REF!</definedName>
    <definedName name="___________________________PC16" localSheetId="7">#REF!</definedName>
    <definedName name="___________________________PC16" localSheetId="0">#REF!</definedName>
    <definedName name="___________________________PC16">#REF!</definedName>
    <definedName name="___________________________PC17" localSheetId="2">#REF!</definedName>
    <definedName name="___________________________PC17" localSheetId="7">#REF!</definedName>
    <definedName name="___________________________PC17" localSheetId="0">#REF!</definedName>
    <definedName name="___________________________PC17">#REF!</definedName>
    <definedName name="___________________________PC18" localSheetId="2">#REF!</definedName>
    <definedName name="___________________________PC18" localSheetId="7">#REF!</definedName>
    <definedName name="___________________________PC18" localSheetId="0">#REF!</definedName>
    <definedName name="___________________________PC18">#REF!</definedName>
    <definedName name="___________________________PC19" localSheetId="2">#REF!</definedName>
    <definedName name="___________________________PC19" localSheetId="7">#REF!</definedName>
    <definedName name="___________________________PC19" localSheetId="0">#REF!</definedName>
    <definedName name="___________________________PC19">#REF!</definedName>
    <definedName name="___________________________pc2" localSheetId="2">#REF!</definedName>
    <definedName name="___________________________pc2" localSheetId="7">#REF!</definedName>
    <definedName name="___________________________pc2" localSheetId="0">#REF!</definedName>
    <definedName name="___________________________pc2">#REF!</definedName>
    <definedName name="___________________________PC20">NA()</definedName>
    <definedName name="___________________________PC21" localSheetId="2">#REF!</definedName>
    <definedName name="___________________________PC21" localSheetId="7">#REF!</definedName>
    <definedName name="___________________________PC21" localSheetId="0">#REF!</definedName>
    <definedName name="___________________________PC21">#REF!</definedName>
    <definedName name="___________________________PC22" localSheetId="2">#REF!</definedName>
    <definedName name="___________________________PC22" localSheetId="7">#REF!</definedName>
    <definedName name="___________________________PC22" localSheetId="0">#REF!</definedName>
    <definedName name="___________________________PC22">#REF!</definedName>
    <definedName name="___________________________PC23" localSheetId="2">#REF!</definedName>
    <definedName name="___________________________PC23" localSheetId="7">#REF!</definedName>
    <definedName name="___________________________PC23" localSheetId="0">#REF!</definedName>
    <definedName name="___________________________PC23">#REF!</definedName>
    <definedName name="___________________________PC24" localSheetId="2">#REF!</definedName>
    <definedName name="___________________________PC24" localSheetId="7">#REF!</definedName>
    <definedName name="___________________________PC24" localSheetId="0">#REF!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2">#REF!</definedName>
    <definedName name="___________________________pv2" localSheetId="7">#REF!</definedName>
    <definedName name="___________________________pv2" localSheetId="0">#REF!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 localSheetId="2">#REF!</definedName>
    <definedName name="___________________________var1" localSheetId="7">#REF!</definedName>
    <definedName name="___________________________var1" localSheetId="0">#REF!</definedName>
    <definedName name="___________________________var1">#REF!</definedName>
    <definedName name="___________________________var4" localSheetId="2">#REF!</definedName>
    <definedName name="___________________________var4" localSheetId="7">#REF!</definedName>
    <definedName name="___________________________var4" localSheetId="0">#REF!</definedName>
    <definedName name="___________________________var4">#REF!</definedName>
    <definedName name="___________________________vat1">NA()</definedName>
    <definedName name="__________________________bla1">[1]leads!$H$7</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[2]r!$F$30</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2">#REF!</definedName>
    <definedName name="__________________________knr2" localSheetId="7">#REF!</definedName>
    <definedName name="__________________________knr2" localSheetId="0">#REF!</definedName>
    <definedName name="__________________________knr2">#REF!</definedName>
    <definedName name="__________________________l1">[3]leads!$A$3:$E$108</definedName>
    <definedName name="__________________________l12" localSheetId="2">#REF!</definedName>
    <definedName name="__________________________l12" localSheetId="7">#REF!</definedName>
    <definedName name="__________________________l12" localSheetId="0">#REF!</definedName>
    <definedName name="__________________________l12">#REF!</definedName>
    <definedName name="__________________________l2">[2]r!$F$29</definedName>
    <definedName name="__________________________l3" localSheetId="2">#REF!</definedName>
    <definedName name="__________________________l3" localSheetId="7">#REF!</definedName>
    <definedName name="__________________________l3" localSheetId="0">#REF!</definedName>
    <definedName name="__________________________l3">#REF!</definedName>
    <definedName name="__________________________l4">[4]Sheet1!$W$2:$Y$103</definedName>
    <definedName name="__________________________l5" localSheetId="2">#REF!</definedName>
    <definedName name="__________________________l5" localSheetId="7">#REF!</definedName>
    <definedName name="__________________________l5" localSheetId="0">#REF!</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lj600">NA()</definedName>
    <definedName name="__________________________lj900">NA()</definedName>
    <definedName name="__________________________LL3">NA()</definedName>
    <definedName name="__________________________MA1" localSheetId="2">#REF!</definedName>
    <definedName name="__________________________MA1" localSheetId="7">#REF!</definedName>
    <definedName name="__________________________MA1" localSheetId="0">#REF!</definedName>
    <definedName name="__________________________MA1">#REF!</definedName>
    <definedName name="__________________________MA2">NA()</definedName>
    <definedName name="__________________________Met22" localSheetId="2">#REF!</definedName>
    <definedName name="__________________________Met22" localSheetId="7">#REF!</definedName>
    <definedName name="__________________________Met22" localSheetId="0">#REF!</definedName>
    <definedName name="__________________________Met22">#REF!</definedName>
    <definedName name="__________________________Met45" localSheetId="2">#REF!</definedName>
    <definedName name="__________________________Met45" localSheetId="7">#REF!</definedName>
    <definedName name="__________________________Met45" localSheetId="0">#REF!</definedName>
    <definedName name="__________________________Met45">#REF!</definedName>
    <definedName name="__________________________MEt55" localSheetId="2">#REF!</definedName>
    <definedName name="__________________________MEt55" localSheetId="7">#REF!</definedName>
    <definedName name="__________________________MEt55" localSheetId="0">#REF!</definedName>
    <definedName name="__________________________MEt55">#REF!</definedName>
    <definedName name="__________________________Met63" localSheetId="2">#REF!</definedName>
    <definedName name="__________________________Met63" localSheetId="7">#REF!</definedName>
    <definedName name="__________________________Met63" localSheetId="0">#REF!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[6]r!$F$4</definedName>
    <definedName name="__________________________mm1000" localSheetId="2">#REF!</definedName>
    <definedName name="__________________________mm1000" localSheetId="7">#REF!</definedName>
    <definedName name="__________________________mm1000" localSheetId="0">#REF!</definedName>
    <definedName name="__________________________mm1000">#REF!</definedName>
    <definedName name="__________________________mm11">[2]r!$F$4</definedName>
    <definedName name="__________________________mm111">[5]r!$F$4</definedName>
    <definedName name="__________________________mm600" localSheetId="2">#REF!</definedName>
    <definedName name="__________________________mm600" localSheetId="7">#REF!</definedName>
    <definedName name="__________________________mm600" localSheetId="0">#REF!</definedName>
    <definedName name="__________________________mm600">#REF!</definedName>
    <definedName name="__________________________mm800" localSheetId="2">#REF!</definedName>
    <definedName name="__________________________mm800" localSheetId="7">#REF!</definedName>
    <definedName name="__________________________mm800" localSheetId="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2">#REF!</definedName>
    <definedName name="__________________________pc2" localSheetId="7">#REF!</definedName>
    <definedName name="__________________________pc2" localSheetId="0">#REF!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2">#REF!</definedName>
    <definedName name="__________________________pv2" localSheetId="7">#REF!</definedName>
    <definedName name="__________________________pv2" localSheetId="0">#REF!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 localSheetId="2">#REF!</definedName>
    <definedName name="__________________________var1" localSheetId="7">#REF!</definedName>
    <definedName name="__________________________var1" localSheetId="0">#REF!</definedName>
    <definedName name="__________________________var1">#REF!</definedName>
    <definedName name="__________________________var4" localSheetId="2">#REF!</definedName>
    <definedName name="__________________________var4" localSheetId="7">#REF!</definedName>
    <definedName name="__________________________var4" localSheetId="0">#REF!</definedName>
    <definedName name="__________________________var4">#REF!</definedName>
    <definedName name="__________________________vat1">NA()</definedName>
    <definedName name="_________________________bla1">[1]leads!$H$7</definedName>
    <definedName name="_________________________BSG100" localSheetId="2">#REF!</definedName>
    <definedName name="_________________________BSG100" localSheetId="7">#REF!</definedName>
    <definedName name="_________________________BSG100" localSheetId="0">#REF!</definedName>
    <definedName name="_________________________BSG100">#REF!</definedName>
    <definedName name="_________________________BSG150" localSheetId="2">#REF!</definedName>
    <definedName name="_________________________BSG150" localSheetId="7">#REF!</definedName>
    <definedName name="_________________________BSG150" localSheetId="0">#REF!</definedName>
    <definedName name="_________________________BSG150">#REF!</definedName>
    <definedName name="_________________________BSG5" localSheetId="2">#REF!</definedName>
    <definedName name="_________________________BSG5" localSheetId="7">#REF!</definedName>
    <definedName name="_________________________BSG5" localSheetId="0">#REF!</definedName>
    <definedName name="_________________________BSG5">#REF!</definedName>
    <definedName name="_________________________BSG75" localSheetId="2">#REF!</definedName>
    <definedName name="_________________________BSG75" localSheetId="7">#REF!</definedName>
    <definedName name="_________________________BSG75" localSheetId="0">#REF!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2">#REF!</definedName>
    <definedName name="_________________________BTC13" localSheetId="7">#REF!</definedName>
    <definedName name="_________________________BTC13" localSheetId="0">#REF!</definedName>
    <definedName name="_________________________BTC13">#REF!</definedName>
    <definedName name="_________________________BTC14" localSheetId="2">#REF!</definedName>
    <definedName name="_________________________BTC14" localSheetId="7">#REF!</definedName>
    <definedName name="_________________________BTC14" localSheetId="0">#REF!</definedName>
    <definedName name="_________________________BTC14">#REF!</definedName>
    <definedName name="_________________________BTC15" localSheetId="2">#REF!</definedName>
    <definedName name="_________________________BTC15" localSheetId="7">#REF!</definedName>
    <definedName name="_________________________BTC15" localSheetId="0">#REF!</definedName>
    <definedName name="_________________________BTC15">#REF!</definedName>
    <definedName name="_________________________BTC16" localSheetId="2">#REF!</definedName>
    <definedName name="_________________________BTC16" localSheetId="7">#REF!</definedName>
    <definedName name="_________________________BTC16" localSheetId="0">#REF!</definedName>
    <definedName name="_________________________BTC16">#REF!</definedName>
    <definedName name="_________________________BTC17" localSheetId="2">#REF!</definedName>
    <definedName name="_________________________BTC17" localSheetId="7">#REF!</definedName>
    <definedName name="_________________________BTC17" localSheetId="0">#REF!</definedName>
    <definedName name="_________________________BTC17">#REF!</definedName>
    <definedName name="_________________________BTC18" localSheetId="2">#REF!</definedName>
    <definedName name="_________________________BTC18" localSheetId="7">#REF!</definedName>
    <definedName name="_________________________BTC18" localSheetId="0">#REF!</definedName>
    <definedName name="_________________________BTC18">#REF!</definedName>
    <definedName name="_________________________BTC19" localSheetId="2">#REF!</definedName>
    <definedName name="_________________________BTC19" localSheetId="7">#REF!</definedName>
    <definedName name="_________________________BTC19" localSheetId="0">#REF!</definedName>
    <definedName name="_________________________BTC19">#REF!</definedName>
    <definedName name="_________________________BTC2">NA()</definedName>
    <definedName name="_________________________BTC20" localSheetId="2">#REF!</definedName>
    <definedName name="_________________________BTC20" localSheetId="7">#REF!</definedName>
    <definedName name="_________________________BTC20" localSheetId="0">#REF!</definedName>
    <definedName name="_________________________BTC20">#REF!</definedName>
    <definedName name="_________________________BTC21" localSheetId="2">#REF!</definedName>
    <definedName name="_________________________BTC21" localSheetId="7">#REF!</definedName>
    <definedName name="_________________________BTC21" localSheetId="0">#REF!</definedName>
    <definedName name="_________________________BTC21">#REF!</definedName>
    <definedName name="_________________________BTC22" localSheetId="2">#REF!</definedName>
    <definedName name="_________________________BTC22" localSheetId="7">#REF!</definedName>
    <definedName name="_________________________BTC22" localSheetId="0">#REF!</definedName>
    <definedName name="_________________________BTC22">#REF!</definedName>
    <definedName name="_________________________BTC23" localSheetId="2">#REF!</definedName>
    <definedName name="_________________________BTC23" localSheetId="7">#REF!</definedName>
    <definedName name="_________________________BTC23" localSheetId="0">#REF!</definedName>
    <definedName name="_________________________BTC23">#REF!</definedName>
    <definedName name="_________________________BTC24" localSheetId="2">#REF!</definedName>
    <definedName name="_________________________BTC24" localSheetId="7">#REF!</definedName>
    <definedName name="_________________________BTC24" localSheetId="0">#REF!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2">#REF!</definedName>
    <definedName name="_________________________BTR13" localSheetId="7">#REF!</definedName>
    <definedName name="_________________________BTR13" localSheetId="0">#REF!</definedName>
    <definedName name="_________________________BTR13">#REF!</definedName>
    <definedName name="_________________________BTR14" localSheetId="2">#REF!</definedName>
    <definedName name="_________________________BTR14" localSheetId="7">#REF!</definedName>
    <definedName name="_________________________BTR14" localSheetId="0">#REF!</definedName>
    <definedName name="_________________________BTR14">#REF!</definedName>
    <definedName name="_________________________BTR15" localSheetId="2">#REF!</definedName>
    <definedName name="_________________________BTR15" localSheetId="7">#REF!</definedName>
    <definedName name="_________________________BTR15" localSheetId="0">#REF!</definedName>
    <definedName name="_________________________BTR15">#REF!</definedName>
    <definedName name="_________________________BTR16" localSheetId="2">#REF!</definedName>
    <definedName name="_________________________BTR16" localSheetId="7">#REF!</definedName>
    <definedName name="_________________________BTR16" localSheetId="0">#REF!</definedName>
    <definedName name="_________________________BTR16">#REF!</definedName>
    <definedName name="_________________________BTR17" localSheetId="2">#REF!</definedName>
    <definedName name="_________________________BTR17" localSheetId="7">#REF!</definedName>
    <definedName name="_________________________BTR17" localSheetId="0">#REF!</definedName>
    <definedName name="_________________________BTR17">#REF!</definedName>
    <definedName name="_________________________BTR18" localSheetId="2">#REF!</definedName>
    <definedName name="_________________________BTR18" localSheetId="7">#REF!</definedName>
    <definedName name="_________________________BTR18" localSheetId="0">#REF!</definedName>
    <definedName name="_________________________BTR18">#REF!</definedName>
    <definedName name="_________________________BTR19" localSheetId="2">#REF!</definedName>
    <definedName name="_________________________BTR19" localSheetId="7">#REF!</definedName>
    <definedName name="_________________________BTR19" localSheetId="0">#REF!</definedName>
    <definedName name="_________________________BTR19">#REF!</definedName>
    <definedName name="_________________________BTR2">NA()</definedName>
    <definedName name="_________________________BTR20" localSheetId="2">#REF!</definedName>
    <definedName name="_________________________BTR20" localSheetId="7">#REF!</definedName>
    <definedName name="_________________________BTR20" localSheetId="0">#REF!</definedName>
    <definedName name="_________________________BTR20">#REF!</definedName>
    <definedName name="_________________________BTR21" localSheetId="2">#REF!</definedName>
    <definedName name="_________________________BTR21" localSheetId="7">#REF!</definedName>
    <definedName name="_________________________BTR21" localSheetId="0">#REF!</definedName>
    <definedName name="_________________________BTR21">#REF!</definedName>
    <definedName name="_________________________BTR22" localSheetId="2">#REF!</definedName>
    <definedName name="_________________________BTR22" localSheetId="7">#REF!</definedName>
    <definedName name="_________________________BTR22" localSheetId="0">#REF!</definedName>
    <definedName name="_________________________BTR22">#REF!</definedName>
    <definedName name="_________________________BTR23" localSheetId="2">#REF!</definedName>
    <definedName name="_________________________BTR23" localSheetId="7">#REF!</definedName>
    <definedName name="_________________________BTR23" localSheetId="0">#REF!</definedName>
    <definedName name="_________________________BTR23">#REF!</definedName>
    <definedName name="_________________________BTR24" localSheetId="2">#REF!</definedName>
    <definedName name="_________________________BTR24" localSheetId="7">#REF!</definedName>
    <definedName name="_________________________BTR24" localSheetId="0">#REF!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2">#REF!</definedName>
    <definedName name="_________________________BTS13" localSheetId="7">#REF!</definedName>
    <definedName name="_________________________BTS13" localSheetId="0">#REF!</definedName>
    <definedName name="_________________________BTS13">#REF!</definedName>
    <definedName name="_________________________BTS14" localSheetId="2">#REF!</definedName>
    <definedName name="_________________________BTS14" localSheetId="7">#REF!</definedName>
    <definedName name="_________________________BTS14" localSheetId="0">#REF!</definedName>
    <definedName name="_________________________BTS14">#REF!</definedName>
    <definedName name="_________________________BTS15" localSheetId="2">#REF!</definedName>
    <definedName name="_________________________BTS15" localSheetId="7">#REF!</definedName>
    <definedName name="_________________________BTS15" localSheetId="0">#REF!</definedName>
    <definedName name="_________________________BTS15">#REF!</definedName>
    <definedName name="_________________________BTS16" localSheetId="2">#REF!</definedName>
    <definedName name="_________________________BTS16" localSheetId="7">#REF!</definedName>
    <definedName name="_________________________BTS16" localSheetId="0">#REF!</definedName>
    <definedName name="_________________________BTS16">#REF!</definedName>
    <definedName name="_________________________BTS17" localSheetId="2">#REF!</definedName>
    <definedName name="_________________________BTS17" localSheetId="7">#REF!</definedName>
    <definedName name="_________________________BTS17" localSheetId="0">#REF!</definedName>
    <definedName name="_________________________BTS17">#REF!</definedName>
    <definedName name="_________________________BTS18" localSheetId="2">#REF!</definedName>
    <definedName name="_________________________BTS18" localSheetId="7">#REF!</definedName>
    <definedName name="_________________________BTS18" localSheetId="0">#REF!</definedName>
    <definedName name="_________________________BTS18">#REF!</definedName>
    <definedName name="_________________________BTS19" localSheetId="2">#REF!</definedName>
    <definedName name="_________________________BTS19" localSheetId="7">#REF!</definedName>
    <definedName name="_________________________BTS19" localSheetId="0">#REF!</definedName>
    <definedName name="_________________________BTS19">#REF!</definedName>
    <definedName name="_________________________BTS2">NA()</definedName>
    <definedName name="_________________________BTS20" localSheetId="2">#REF!</definedName>
    <definedName name="_________________________BTS20" localSheetId="7">#REF!</definedName>
    <definedName name="_________________________BTS20" localSheetId="0">#REF!</definedName>
    <definedName name="_________________________BTS20">#REF!</definedName>
    <definedName name="_________________________BTS21" localSheetId="2">#REF!</definedName>
    <definedName name="_________________________BTS21" localSheetId="7">#REF!</definedName>
    <definedName name="_________________________BTS21" localSheetId="0">#REF!</definedName>
    <definedName name="_________________________BTS21">#REF!</definedName>
    <definedName name="_________________________BTS22" localSheetId="2">#REF!</definedName>
    <definedName name="_________________________BTS22" localSheetId="7">#REF!</definedName>
    <definedName name="_________________________BTS22" localSheetId="0">#REF!</definedName>
    <definedName name="_________________________BTS22">#REF!</definedName>
    <definedName name="_________________________BTS23" localSheetId="2">#REF!</definedName>
    <definedName name="_________________________BTS23" localSheetId="7">#REF!</definedName>
    <definedName name="_________________________BTS23" localSheetId="0">#REF!</definedName>
    <definedName name="_________________________BTS23">#REF!</definedName>
    <definedName name="_________________________BTS24" localSheetId="2">#REF!</definedName>
    <definedName name="_________________________BTS24" localSheetId="7">#REF!</definedName>
    <definedName name="_________________________BTS24" localSheetId="0">#REF!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[2]r!$F$30</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2">#REF!</definedName>
    <definedName name="_________________________GBS113" localSheetId="7">#REF!</definedName>
    <definedName name="_________________________GBS113" localSheetId="0">#REF!</definedName>
    <definedName name="_________________________GBS113">#REF!</definedName>
    <definedName name="_________________________GBS114" localSheetId="2">#REF!</definedName>
    <definedName name="_________________________GBS114" localSheetId="7">#REF!</definedName>
    <definedName name="_________________________GBS114" localSheetId="0">#REF!</definedName>
    <definedName name="_________________________GBS114">#REF!</definedName>
    <definedName name="_________________________GBS115" localSheetId="2">#REF!</definedName>
    <definedName name="_________________________GBS115" localSheetId="7">#REF!</definedName>
    <definedName name="_________________________GBS115" localSheetId="0">#REF!</definedName>
    <definedName name="_________________________GBS115">#REF!</definedName>
    <definedName name="_________________________GBS116" localSheetId="2">#REF!</definedName>
    <definedName name="_________________________GBS116" localSheetId="7">#REF!</definedName>
    <definedName name="_________________________GBS116" localSheetId="0">#REF!</definedName>
    <definedName name="_________________________GBS116">#REF!</definedName>
    <definedName name="_________________________GBS117" localSheetId="2">#REF!</definedName>
    <definedName name="_________________________GBS117" localSheetId="7">#REF!</definedName>
    <definedName name="_________________________GBS117" localSheetId="0">#REF!</definedName>
    <definedName name="_________________________GBS117">#REF!</definedName>
    <definedName name="_________________________GBS118" localSheetId="2">#REF!</definedName>
    <definedName name="_________________________GBS118" localSheetId="7">#REF!</definedName>
    <definedName name="_________________________GBS118" localSheetId="0">#REF!</definedName>
    <definedName name="_________________________GBS118">#REF!</definedName>
    <definedName name="_________________________GBS119" localSheetId="2">#REF!</definedName>
    <definedName name="_________________________GBS119" localSheetId="7">#REF!</definedName>
    <definedName name="_________________________GBS119" localSheetId="0">#REF!</definedName>
    <definedName name="_________________________GBS119">#REF!</definedName>
    <definedName name="_________________________GBS12">NA()</definedName>
    <definedName name="_________________________GBS120" localSheetId="2">#REF!</definedName>
    <definedName name="_________________________GBS120" localSheetId="7">#REF!</definedName>
    <definedName name="_________________________GBS120" localSheetId="0">#REF!</definedName>
    <definedName name="_________________________GBS120">#REF!</definedName>
    <definedName name="_________________________GBS121" localSheetId="2">#REF!</definedName>
    <definedName name="_________________________GBS121" localSheetId="7">#REF!</definedName>
    <definedName name="_________________________GBS121" localSheetId="0">#REF!</definedName>
    <definedName name="_________________________GBS121">#REF!</definedName>
    <definedName name="_________________________GBS122" localSheetId="2">#REF!</definedName>
    <definedName name="_________________________GBS122" localSheetId="7">#REF!</definedName>
    <definedName name="_________________________GBS122" localSheetId="0">#REF!</definedName>
    <definedName name="_________________________GBS122">#REF!</definedName>
    <definedName name="_________________________GBS123" localSheetId="2">#REF!</definedName>
    <definedName name="_________________________GBS123" localSheetId="7">#REF!</definedName>
    <definedName name="_________________________GBS123" localSheetId="0">#REF!</definedName>
    <definedName name="_________________________GBS123">#REF!</definedName>
    <definedName name="_________________________GBS124" localSheetId="2">#REF!</definedName>
    <definedName name="_________________________GBS124" localSheetId="7">#REF!</definedName>
    <definedName name="_________________________GBS124" localSheetId="0">#REF!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2">#REF!</definedName>
    <definedName name="_________________________GBS213" localSheetId="7">#REF!</definedName>
    <definedName name="_________________________GBS213" localSheetId="0">#REF!</definedName>
    <definedName name="_________________________GBS213">#REF!</definedName>
    <definedName name="_________________________GBS214" localSheetId="2">#REF!</definedName>
    <definedName name="_________________________GBS214" localSheetId="7">#REF!</definedName>
    <definedName name="_________________________GBS214" localSheetId="0">#REF!</definedName>
    <definedName name="_________________________GBS214">#REF!</definedName>
    <definedName name="_________________________GBS215" localSheetId="2">#REF!</definedName>
    <definedName name="_________________________GBS215" localSheetId="7">#REF!</definedName>
    <definedName name="_________________________GBS215" localSheetId="0">#REF!</definedName>
    <definedName name="_________________________GBS215">#REF!</definedName>
    <definedName name="_________________________GBS216" localSheetId="2">#REF!</definedName>
    <definedName name="_________________________GBS216" localSheetId="7">#REF!</definedName>
    <definedName name="_________________________GBS216" localSheetId="0">#REF!</definedName>
    <definedName name="_________________________GBS216">#REF!</definedName>
    <definedName name="_________________________GBS217" localSheetId="2">#REF!</definedName>
    <definedName name="_________________________GBS217" localSheetId="7">#REF!</definedName>
    <definedName name="_________________________GBS217" localSheetId="0">#REF!</definedName>
    <definedName name="_________________________GBS217">#REF!</definedName>
    <definedName name="_________________________GBS218" localSheetId="2">#REF!</definedName>
    <definedName name="_________________________GBS218" localSheetId="7">#REF!</definedName>
    <definedName name="_________________________GBS218" localSheetId="0">#REF!</definedName>
    <definedName name="_________________________GBS218">#REF!</definedName>
    <definedName name="_________________________GBS219" localSheetId="2">#REF!</definedName>
    <definedName name="_________________________GBS219" localSheetId="7">#REF!</definedName>
    <definedName name="_________________________GBS219" localSheetId="0">#REF!</definedName>
    <definedName name="_________________________GBS219">#REF!</definedName>
    <definedName name="_________________________GBS22">NA()</definedName>
    <definedName name="_________________________GBS220" localSheetId="2">#REF!</definedName>
    <definedName name="_________________________GBS220" localSheetId="7">#REF!</definedName>
    <definedName name="_________________________GBS220" localSheetId="0">#REF!</definedName>
    <definedName name="_________________________GBS220">#REF!</definedName>
    <definedName name="_________________________GBS221" localSheetId="2">#REF!</definedName>
    <definedName name="_________________________GBS221" localSheetId="7">#REF!</definedName>
    <definedName name="_________________________GBS221" localSheetId="0">#REF!</definedName>
    <definedName name="_________________________GBS221">#REF!</definedName>
    <definedName name="_________________________GBS222" localSheetId="2">#REF!</definedName>
    <definedName name="_________________________GBS222" localSheetId="7">#REF!</definedName>
    <definedName name="_________________________GBS222" localSheetId="0">#REF!</definedName>
    <definedName name="_________________________GBS222">#REF!</definedName>
    <definedName name="_________________________GBS223" localSheetId="2">#REF!</definedName>
    <definedName name="_________________________GBS223" localSheetId="7">#REF!</definedName>
    <definedName name="_________________________GBS223" localSheetId="0">#REF!</definedName>
    <definedName name="_________________________GBS223">#REF!</definedName>
    <definedName name="_________________________GBS224" localSheetId="2">#REF!</definedName>
    <definedName name="_________________________GBS224" localSheetId="7">#REF!</definedName>
    <definedName name="_________________________GBS224" localSheetId="0">#REF!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2">#REF!</definedName>
    <definedName name="_________________________knr2" localSheetId="7">#REF!</definedName>
    <definedName name="_________________________knr2" localSheetId="0">#REF!</definedName>
    <definedName name="_________________________knr2">#REF!</definedName>
    <definedName name="_________________________l1">[3]leads!$A$3:$E$108</definedName>
    <definedName name="_________________________l12" localSheetId="2">#REF!</definedName>
    <definedName name="_________________________l12" localSheetId="7">#REF!</definedName>
    <definedName name="_________________________l12" localSheetId="0">#REF!</definedName>
    <definedName name="_________________________l12">#REF!</definedName>
    <definedName name="_________________________l2">[2]r!$F$29</definedName>
    <definedName name="_________________________l3" localSheetId="2">#REF!</definedName>
    <definedName name="_________________________l3" localSheetId="7">#REF!</definedName>
    <definedName name="_________________________l3" localSheetId="0">#REF!</definedName>
    <definedName name="_________________________l3">#REF!</definedName>
    <definedName name="_________________________l4">[4]Sheet1!$W$2:$Y$103</definedName>
    <definedName name="_________________________l5" localSheetId="2">#REF!</definedName>
    <definedName name="_________________________l5" localSheetId="7">#REF!</definedName>
    <definedName name="_________________________l5" localSheetId="0">#REF!</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2">#REF!</definedName>
    <definedName name="_________________________MA2" localSheetId="7">#REF!</definedName>
    <definedName name="_________________________MA2" localSheetId="0">#REF!</definedName>
    <definedName name="_________________________MA2">#REF!</definedName>
    <definedName name="_________________________Met22" localSheetId="2">#REF!</definedName>
    <definedName name="_________________________Met22" localSheetId="7">#REF!</definedName>
    <definedName name="_________________________Met22" localSheetId="0">#REF!</definedName>
    <definedName name="_________________________Met22">#REF!</definedName>
    <definedName name="_________________________Met45" localSheetId="2">#REF!</definedName>
    <definedName name="_________________________Met45" localSheetId="7">#REF!</definedName>
    <definedName name="_________________________Met45" localSheetId="0">#REF!</definedName>
    <definedName name="_________________________Met45">#REF!</definedName>
    <definedName name="_________________________MEt55" localSheetId="2">#REF!</definedName>
    <definedName name="_________________________MEt55" localSheetId="7">#REF!</definedName>
    <definedName name="_________________________MEt55" localSheetId="0">#REF!</definedName>
    <definedName name="_________________________MEt55">#REF!</definedName>
    <definedName name="_________________________Met63" localSheetId="2">#REF!</definedName>
    <definedName name="_________________________Met63" localSheetId="7">#REF!</definedName>
    <definedName name="_________________________Met63" localSheetId="0">#REF!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2">#REF!</definedName>
    <definedName name="_________________________ML213" localSheetId="7">#REF!</definedName>
    <definedName name="_________________________ML213" localSheetId="0">#REF!</definedName>
    <definedName name="_________________________ML213">#REF!</definedName>
    <definedName name="_________________________ML214" localSheetId="2">#REF!</definedName>
    <definedName name="_________________________ML214" localSheetId="7">#REF!</definedName>
    <definedName name="_________________________ML214" localSheetId="0">#REF!</definedName>
    <definedName name="_________________________ML214">#REF!</definedName>
    <definedName name="_________________________ML215" localSheetId="2">#REF!</definedName>
    <definedName name="_________________________ML215" localSheetId="7">#REF!</definedName>
    <definedName name="_________________________ML215" localSheetId="0">#REF!</definedName>
    <definedName name="_________________________ML215">#REF!</definedName>
    <definedName name="_________________________ML216" localSheetId="2">#REF!</definedName>
    <definedName name="_________________________ML216" localSheetId="7">#REF!</definedName>
    <definedName name="_________________________ML216" localSheetId="0">#REF!</definedName>
    <definedName name="_________________________ML216">#REF!</definedName>
    <definedName name="_________________________ML217" localSheetId="2">#REF!</definedName>
    <definedName name="_________________________ML217" localSheetId="7">#REF!</definedName>
    <definedName name="_________________________ML217" localSheetId="0">#REF!</definedName>
    <definedName name="_________________________ML217">#REF!</definedName>
    <definedName name="_________________________ML218" localSheetId="2">#REF!</definedName>
    <definedName name="_________________________ML218" localSheetId="7">#REF!</definedName>
    <definedName name="_________________________ML218" localSheetId="0">#REF!</definedName>
    <definedName name="_________________________ML218">#REF!</definedName>
    <definedName name="_________________________ML219" localSheetId="2">#REF!</definedName>
    <definedName name="_________________________ML219" localSheetId="7">#REF!</definedName>
    <definedName name="_________________________ML219" localSheetId="0">#REF!</definedName>
    <definedName name="_________________________ML219">#REF!</definedName>
    <definedName name="_________________________ML22">NA()</definedName>
    <definedName name="_________________________ML220" localSheetId="2">#REF!</definedName>
    <definedName name="_________________________ML220" localSheetId="7">#REF!</definedName>
    <definedName name="_________________________ML220" localSheetId="0">#REF!</definedName>
    <definedName name="_________________________ML220">#REF!</definedName>
    <definedName name="_________________________ML221" localSheetId="2">#REF!</definedName>
    <definedName name="_________________________ML221" localSheetId="7">#REF!</definedName>
    <definedName name="_________________________ML221" localSheetId="0">#REF!</definedName>
    <definedName name="_________________________ML221">#REF!</definedName>
    <definedName name="_________________________ML222" localSheetId="2">#REF!</definedName>
    <definedName name="_________________________ML222" localSheetId="7">#REF!</definedName>
    <definedName name="_________________________ML222" localSheetId="0">#REF!</definedName>
    <definedName name="_________________________ML222">#REF!</definedName>
    <definedName name="_________________________ML223" localSheetId="2">#REF!</definedName>
    <definedName name="_________________________ML223" localSheetId="7">#REF!</definedName>
    <definedName name="_________________________ML223" localSheetId="0">#REF!</definedName>
    <definedName name="_________________________ML223">#REF!</definedName>
    <definedName name="_________________________ML224" localSheetId="2">#REF!</definedName>
    <definedName name="_________________________ML224" localSheetId="7">#REF!</definedName>
    <definedName name="_________________________ML224" localSheetId="0">#REF!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2">#REF!</definedName>
    <definedName name="_________________________ML313" localSheetId="7">#REF!</definedName>
    <definedName name="_________________________ML313" localSheetId="0">#REF!</definedName>
    <definedName name="_________________________ML313">#REF!</definedName>
    <definedName name="_________________________ML314" localSheetId="2">#REF!</definedName>
    <definedName name="_________________________ML314" localSheetId="7">#REF!</definedName>
    <definedName name="_________________________ML314" localSheetId="0">#REF!</definedName>
    <definedName name="_________________________ML314">#REF!</definedName>
    <definedName name="_________________________ML315" localSheetId="2">#REF!</definedName>
    <definedName name="_________________________ML315" localSheetId="7">#REF!</definedName>
    <definedName name="_________________________ML315" localSheetId="0">#REF!</definedName>
    <definedName name="_________________________ML315">#REF!</definedName>
    <definedName name="_________________________ML316" localSheetId="2">#REF!</definedName>
    <definedName name="_________________________ML316" localSheetId="7">#REF!</definedName>
    <definedName name="_________________________ML316" localSheetId="0">#REF!</definedName>
    <definedName name="_________________________ML316">#REF!</definedName>
    <definedName name="_________________________ML317" localSheetId="2">#REF!</definedName>
    <definedName name="_________________________ML317" localSheetId="7">#REF!</definedName>
    <definedName name="_________________________ML317" localSheetId="0">#REF!</definedName>
    <definedName name="_________________________ML317">#REF!</definedName>
    <definedName name="_________________________ML318" localSheetId="2">#REF!</definedName>
    <definedName name="_________________________ML318" localSheetId="7">#REF!</definedName>
    <definedName name="_________________________ML318" localSheetId="0">#REF!</definedName>
    <definedName name="_________________________ML318">#REF!</definedName>
    <definedName name="_________________________ML319" localSheetId="2">#REF!</definedName>
    <definedName name="_________________________ML319" localSheetId="7">#REF!</definedName>
    <definedName name="_________________________ML319" localSheetId="0">#REF!</definedName>
    <definedName name="_________________________ML319">#REF!</definedName>
    <definedName name="_________________________ML32">NA()</definedName>
    <definedName name="_________________________ML320" localSheetId="2">#REF!</definedName>
    <definedName name="_________________________ML320" localSheetId="7">#REF!</definedName>
    <definedName name="_________________________ML320" localSheetId="0">#REF!</definedName>
    <definedName name="_________________________ML320">#REF!</definedName>
    <definedName name="_________________________ML321" localSheetId="2">#REF!</definedName>
    <definedName name="_________________________ML321" localSheetId="7">#REF!</definedName>
    <definedName name="_________________________ML321" localSheetId="0">#REF!</definedName>
    <definedName name="_________________________ML321">#REF!</definedName>
    <definedName name="_________________________ML322" localSheetId="2">#REF!</definedName>
    <definedName name="_________________________ML322" localSheetId="7">#REF!</definedName>
    <definedName name="_________________________ML322" localSheetId="0">#REF!</definedName>
    <definedName name="_________________________ML322">#REF!</definedName>
    <definedName name="_________________________ML323" localSheetId="2">#REF!</definedName>
    <definedName name="_________________________ML323" localSheetId="7">#REF!</definedName>
    <definedName name="_________________________ML323" localSheetId="0">#REF!</definedName>
    <definedName name="_________________________ML323">#REF!</definedName>
    <definedName name="_________________________ML324" localSheetId="2">#REF!</definedName>
    <definedName name="_________________________ML324" localSheetId="7">#REF!</definedName>
    <definedName name="_________________________ML324" localSheetId="0">#REF!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[6]r!$F$4</definedName>
    <definedName name="_________________________mm1000" localSheetId="2">#REF!</definedName>
    <definedName name="_________________________mm1000" localSheetId="7">#REF!</definedName>
    <definedName name="_________________________mm1000" localSheetId="0">#REF!</definedName>
    <definedName name="_________________________mm1000">#REF!</definedName>
    <definedName name="_________________________mm11">[2]r!$F$4</definedName>
    <definedName name="_________________________mm111">[5]r!$F$4</definedName>
    <definedName name="_________________________mm600" localSheetId="2">#REF!</definedName>
    <definedName name="_________________________mm600" localSheetId="7">#REF!</definedName>
    <definedName name="_________________________mm600" localSheetId="0">#REF!</definedName>
    <definedName name="_________________________mm600">#REF!</definedName>
    <definedName name="_________________________mm800" localSheetId="2">#REF!</definedName>
    <definedName name="_________________________mm800" localSheetId="7">#REF!</definedName>
    <definedName name="_________________________mm800" localSheetId="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2">#REF!</definedName>
    <definedName name="_________________________PC13" localSheetId="7">#REF!</definedName>
    <definedName name="_________________________PC13" localSheetId="0">#REF!</definedName>
    <definedName name="_________________________PC13">#REF!</definedName>
    <definedName name="_________________________PC14" localSheetId="2">#REF!</definedName>
    <definedName name="_________________________PC14" localSheetId="7">#REF!</definedName>
    <definedName name="_________________________PC14" localSheetId="0">#REF!</definedName>
    <definedName name="_________________________PC14">#REF!</definedName>
    <definedName name="_________________________PC15" localSheetId="2">#REF!</definedName>
    <definedName name="_________________________PC15" localSheetId="7">#REF!</definedName>
    <definedName name="_________________________PC15" localSheetId="0">#REF!</definedName>
    <definedName name="_________________________PC15">#REF!</definedName>
    <definedName name="_________________________PC16" localSheetId="2">#REF!</definedName>
    <definedName name="_________________________PC16" localSheetId="7">#REF!</definedName>
    <definedName name="_________________________PC16" localSheetId="0">#REF!</definedName>
    <definedName name="_________________________PC16">#REF!</definedName>
    <definedName name="_________________________PC17" localSheetId="2">#REF!</definedName>
    <definedName name="_________________________PC17" localSheetId="7">#REF!</definedName>
    <definedName name="_________________________PC17" localSheetId="0">#REF!</definedName>
    <definedName name="_________________________PC17">#REF!</definedName>
    <definedName name="_________________________PC18" localSheetId="2">#REF!</definedName>
    <definedName name="_________________________PC18" localSheetId="7">#REF!</definedName>
    <definedName name="_________________________PC18" localSheetId="0">#REF!</definedName>
    <definedName name="_________________________PC18">#REF!</definedName>
    <definedName name="_________________________PC19" localSheetId="2">#REF!</definedName>
    <definedName name="_________________________PC19" localSheetId="7">#REF!</definedName>
    <definedName name="_________________________PC19" localSheetId="0">#REF!</definedName>
    <definedName name="_________________________PC19">#REF!</definedName>
    <definedName name="_________________________pc2" localSheetId="2">#REF!</definedName>
    <definedName name="_________________________pc2" localSheetId="7">#REF!</definedName>
    <definedName name="_________________________pc2" localSheetId="0">#REF!</definedName>
    <definedName name="_________________________pc2">#REF!</definedName>
    <definedName name="_________________________PC20">NA()</definedName>
    <definedName name="_________________________PC21" localSheetId="2">#REF!</definedName>
    <definedName name="_________________________PC21" localSheetId="7">#REF!</definedName>
    <definedName name="_________________________PC21" localSheetId="0">#REF!</definedName>
    <definedName name="_________________________PC21">#REF!</definedName>
    <definedName name="_________________________PC22" localSheetId="2">#REF!</definedName>
    <definedName name="_________________________PC22" localSheetId="7">#REF!</definedName>
    <definedName name="_________________________PC22" localSheetId="0">#REF!</definedName>
    <definedName name="_________________________PC22">#REF!</definedName>
    <definedName name="_________________________PC23" localSheetId="2">#REF!</definedName>
    <definedName name="_________________________PC23" localSheetId="7">#REF!</definedName>
    <definedName name="_________________________PC23" localSheetId="0">#REF!</definedName>
    <definedName name="_________________________PC23">#REF!</definedName>
    <definedName name="_________________________PC24" localSheetId="2">#REF!</definedName>
    <definedName name="_________________________PC24" localSheetId="7">#REF!</definedName>
    <definedName name="_________________________PC24" localSheetId="0">#REF!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2">#REF!</definedName>
    <definedName name="_________________________pv2" localSheetId="7">#REF!</definedName>
    <definedName name="_________________________pv2" localSheetId="0">#REF!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 localSheetId="2">#REF!</definedName>
    <definedName name="_________________________var1" localSheetId="7">#REF!</definedName>
    <definedName name="_________________________var1" localSheetId="0">#REF!</definedName>
    <definedName name="_________________________var1">#REF!</definedName>
    <definedName name="_________________________var4" localSheetId="2">#REF!</definedName>
    <definedName name="_________________________var4" localSheetId="7">#REF!</definedName>
    <definedName name="_________________________var4" localSheetId="0">#REF!</definedName>
    <definedName name="_________________________var4">#REF!</definedName>
    <definedName name="_________________________vat1">NA()</definedName>
    <definedName name="________________________bla1">[1]leads!$H$7</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2">#REF!</definedName>
    <definedName name="________________________BTC1" localSheetId="7">#REF!</definedName>
    <definedName name="________________________BTC1" localSheetId="0">#REF!</definedName>
    <definedName name="________________________BTC1">#REF!</definedName>
    <definedName name="________________________BTC10" localSheetId="2">#REF!</definedName>
    <definedName name="________________________BTC10" localSheetId="7">#REF!</definedName>
    <definedName name="________________________BTC10" localSheetId="0">#REF!</definedName>
    <definedName name="________________________BTC10">#REF!</definedName>
    <definedName name="________________________BTC11" localSheetId="2">#REF!</definedName>
    <definedName name="________________________BTC11" localSheetId="7">#REF!</definedName>
    <definedName name="________________________BTC11" localSheetId="0">#REF!</definedName>
    <definedName name="________________________BTC11">#REF!</definedName>
    <definedName name="________________________BTC12" localSheetId="2">#REF!</definedName>
    <definedName name="________________________BTC12" localSheetId="7">#REF!</definedName>
    <definedName name="________________________BTC12" localSheetId="0">#REF!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2">#REF!</definedName>
    <definedName name="________________________BTC2" localSheetId="7">#REF!</definedName>
    <definedName name="________________________BTC2" localSheetId="0">#REF!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2">#REF!</definedName>
    <definedName name="________________________BTC3" localSheetId="7">#REF!</definedName>
    <definedName name="________________________BTC3" localSheetId="0">#REF!</definedName>
    <definedName name="________________________BTC3">#REF!</definedName>
    <definedName name="________________________BTC4" localSheetId="2">#REF!</definedName>
    <definedName name="________________________BTC4" localSheetId="7">#REF!</definedName>
    <definedName name="________________________BTC4" localSheetId="0">#REF!</definedName>
    <definedName name="________________________BTC4">#REF!</definedName>
    <definedName name="________________________BTC5" localSheetId="2">#REF!</definedName>
    <definedName name="________________________BTC5" localSheetId="7">#REF!</definedName>
    <definedName name="________________________BTC5" localSheetId="0">#REF!</definedName>
    <definedName name="________________________BTC5">#REF!</definedName>
    <definedName name="________________________BTC6" localSheetId="2">#REF!</definedName>
    <definedName name="________________________BTC6" localSheetId="7">#REF!</definedName>
    <definedName name="________________________BTC6" localSheetId="0">#REF!</definedName>
    <definedName name="________________________BTC6">#REF!</definedName>
    <definedName name="________________________BTC7" localSheetId="2">#REF!</definedName>
    <definedName name="________________________BTC7" localSheetId="7">#REF!</definedName>
    <definedName name="________________________BTC7" localSheetId="0">#REF!</definedName>
    <definedName name="________________________BTC7">#REF!</definedName>
    <definedName name="________________________BTC8" localSheetId="2">#REF!</definedName>
    <definedName name="________________________BTC8" localSheetId="7">#REF!</definedName>
    <definedName name="________________________BTC8" localSheetId="0">#REF!</definedName>
    <definedName name="________________________BTC8">#REF!</definedName>
    <definedName name="________________________BTC9" localSheetId="2">#REF!</definedName>
    <definedName name="________________________BTC9" localSheetId="7">#REF!</definedName>
    <definedName name="________________________BTC9" localSheetId="0">#REF!</definedName>
    <definedName name="________________________BTC9">#REF!</definedName>
    <definedName name="________________________BTR1" localSheetId="2">#REF!</definedName>
    <definedName name="________________________BTR1" localSheetId="7">#REF!</definedName>
    <definedName name="________________________BTR1" localSheetId="0">#REF!</definedName>
    <definedName name="________________________BTR1">#REF!</definedName>
    <definedName name="________________________BTR10" localSheetId="2">#REF!</definedName>
    <definedName name="________________________BTR10" localSheetId="7">#REF!</definedName>
    <definedName name="________________________BTR10" localSheetId="0">#REF!</definedName>
    <definedName name="________________________BTR10">#REF!</definedName>
    <definedName name="________________________BTR11" localSheetId="2">#REF!</definedName>
    <definedName name="________________________BTR11" localSheetId="7">#REF!</definedName>
    <definedName name="________________________BTR11" localSheetId="0">#REF!</definedName>
    <definedName name="________________________BTR11">#REF!</definedName>
    <definedName name="________________________BTR12" localSheetId="2">#REF!</definedName>
    <definedName name="________________________BTR12" localSheetId="7">#REF!</definedName>
    <definedName name="________________________BTR12" localSheetId="0">#REF!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2">#REF!</definedName>
    <definedName name="________________________BTR2" localSheetId="7">#REF!</definedName>
    <definedName name="________________________BTR2" localSheetId="0">#REF!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2">#REF!</definedName>
    <definedName name="________________________BTR3" localSheetId="7">#REF!</definedName>
    <definedName name="________________________BTR3" localSheetId="0">#REF!</definedName>
    <definedName name="________________________BTR3">#REF!</definedName>
    <definedName name="________________________BTR4" localSheetId="2">#REF!</definedName>
    <definedName name="________________________BTR4" localSheetId="7">#REF!</definedName>
    <definedName name="________________________BTR4" localSheetId="0">#REF!</definedName>
    <definedName name="________________________BTR4">#REF!</definedName>
    <definedName name="________________________BTR5" localSheetId="2">#REF!</definedName>
    <definedName name="________________________BTR5" localSheetId="7">#REF!</definedName>
    <definedName name="________________________BTR5" localSheetId="0">#REF!</definedName>
    <definedName name="________________________BTR5">#REF!</definedName>
    <definedName name="________________________BTR6" localSheetId="2">#REF!</definedName>
    <definedName name="________________________BTR6" localSheetId="7">#REF!</definedName>
    <definedName name="________________________BTR6" localSheetId="0">#REF!</definedName>
    <definedName name="________________________BTR6">#REF!</definedName>
    <definedName name="________________________BTR7" localSheetId="2">#REF!</definedName>
    <definedName name="________________________BTR7" localSheetId="7">#REF!</definedName>
    <definedName name="________________________BTR7" localSheetId="0">#REF!</definedName>
    <definedName name="________________________BTR7">#REF!</definedName>
    <definedName name="________________________BTR8" localSheetId="2">#REF!</definedName>
    <definedName name="________________________BTR8" localSheetId="7">#REF!</definedName>
    <definedName name="________________________BTR8" localSheetId="0">#REF!</definedName>
    <definedName name="________________________BTR8">#REF!</definedName>
    <definedName name="________________________BTR9" localSheetId="2">#REF!</definedName>
    <definedName name="________________________BTR9" localSheetId="7">#REF!</definedName>
    <definedName name="________________________BTR9" localSheetId="0">#REF!</definedName>
    <definedName name="________________________BTR9">#REF!</definedName>
    <definedName name="________________________BTS1" localSheetId="2">#REF!</definedName>
    <definedName name="________________________BTS1" localSheetId="7">#REF!</definedName>
    <definedName name="________________________BTS1" localSheetId="0">#REF!</definedName>
    <definedName name="________________________BTS1">#REF!</definedName>
    <definedName name="________________________BTS10" localSheetId="2">#REF!</definedName>
    <definedName name="________________________BTS10" localSheetId="7">#REF!</definedName>
    <definedName name="________________________BTS10" localSheetId="0">#REF!</definedName>
    <definedName name="________________________BTS10">#REF!</definedName>
    <definedName name="________________________BTS11" localSheetId="2">#REF!</definedName>
    <definedName name="________________________BTS11" localSheetId="7">#REF!</definedName>
    <definedName name="________________________BTS11" localSheetId="0">#REF!</definedName>
    <definedName name="________________________BTS11">#REF!</definedName>
    <definedName name="________________________BTS12" localSheetId="2">#REF!</definedName>
    <definedName name="________________________BTS12" localSheetId="7">#REF!</definedName>
    <definedName name="________________________BTS12" localSheetId="0">#REF!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2">#REF!</definedName>
    <definedName name="________________________BTS2" localSheetId="7">#REF!</definedName>
    <definedName name="________________________BTS2" localSheetId="0">#REF!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2">#REF!</definedName>
    <definedName name="________________________BTS3" localSheetId="7">#REF!</definedName>
    <definedName name="________________________BTS3" localSheetId="0">#REF!</definedName>
    <definedName name="________________________BTS3">#REF!</definedName>
    <definedName name="________________________BTS4" localSheetId="2">#REF!</definedName>
    <definedName name="________________________BTS4" localSheetId="7">#REF!</definedName>
    <definedName name="________________________BTS4" localSheetId="0">#REF!</definedName>
    <definedName name="________________________BTS4">#REF!</definedName>
    <definedName name="________________________BTS5" localSheetId="2">#REF!</definedName>
    <definedName name="________________________BTS5" localSheetId="7">#REF!</definedName>
    <definedName name="________________________BTS5" localSheetId="0">#REF!</definedName>
    <definedName name="________________________BTS5">#REF!</definedName>
    <definedName name="________________________BTS6" localSheetId="2">#REF!</definedName>
    <definedName name="________________________BTS6" localSheetId="7">#REF!</definedName>
    <definedName name="________________________BTS6" localSheetId="0">#REF!</definedName>
    <definedName name="________________________BTS6">#REF!</definedName>
    <definedName name="________________________BTS7" localSheetId="2">#REF!</definedName>
    <definedName name="________________________BTS7" localSheetId="7">#REF!</definedName>
    <definedName name="________________________BTS7" localSheetId="0">#REF!</definedName>
    <definedName name="________________________BTS7">#REF!</definedName>
    <definedName name="________________________BTS8" localSheetId="2">#REF!</definedName>
    <definedName name="________________________BTS8" localSheetId="7">#REF!</definedName>
    <definedName name="________________________BTS8" localSheetId="0">#REF!</definedName>
    <definedName name="________________________BTS8">#REF!</definedName>
    <definedName name="________________________BTS9" localSheetId="2">#REF!</definedName>
    <definedName name="________________________BTS9" localSheetId="7">#REF!</definedName>
    <definedName name="________________________BTS9" localSheetId="0">#REF!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 localSheetId="2">#REF!</definedName>
    <definedName name="________________________GBS11" localSheetId="7">#REF!</definedName>
    <definedName name="________________________GBS11" localSheetId="0">#REF!</definedName>
    <definedName name="________________________GBS11">#REF!</definedName>
    <definedName name="________________________GBS110" localSheetId="2">#REF!</definedName>
    <definedName name="________________________GBS110" localSheetId="7">#REF!</definedName>
    <definedName name="________________________GBS110" localSheetId="0">#REF!</definedName>
    <definedName name="________________________GBS110">#REF!</definedName>
    <definedName name="________________________GBS111" localSheetId="2">#REF!</definedName>
    <definedName name="________________________GBS111" localSheetId="7">#REF!</definedName>
    <definedName name="________________________GBS111" localSheetId="0">#REF!</definedName>
    <definedName name="________________________GBS111">#REF!</definedName>
    <definedName name="________________________GBS112" localSheetId="2">#REF!</definedName>
    <definedName name="________________________GBS112" localSheetId="7">#REF!</definedName>
    <definedName name="________________________GBS112" localSheetId="0">#REF!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2">#REF!</definedName>
    <definedName name="________________________GBS12" localSheetId="7">#REF!</definedName>
    <definedName name="________________________GBS12" localSheetId="0">#REF!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2">#REF!</definedName>
    <definedName name="________________________GBS13" localSheetId="7">#REF!</definedName>
    <definedName name="________________________GBS13" localSheetId="0">#REF!</definedName>
    <definedName name="________________________GBS13">#REF!</definedName>
    <definedName name="________________________GBS14" localSheetId="2">#REF!</definedName>
    <definedName name="________________________GBS14" localSheetId="7">#REF!</definedName>
    <definedName name="________________________GBS14" localSheetId="0">#REF!</definedName>
    <definedName name="________________________GBS14">#REF!</definedName>
    <definedName name="________________________GBS15" localSheetId="2">#REF!</definedName>
    <definedName name="________________________GBS15" localSheetId="7">#REF!</definedName>
    <definedName name="________________________GBS15" localSheetId="0">#REF!</definedName>
    <definedName name="________________________GBS15">#REF!</definedName>
    <definedName name="________________________GBS16" localSheetId="2">#REF!</definedName>
    <definedName name="________________________GBS16" localSheetId="7">#REF!</definedName>
    <definedName name="________________________GBS16" localSheetId="0">#REF!</definedName>
    <definedName name="________________________GBS16">#REF!</definedName>
    <definedName name="________________________GBS17" localSheetId="2">#REF!</definedName>
    <definedName name="________________________GBS17" localSheetId="7">#REF!</definedName>
    <definedName name="________________________GBS17" localSheetId="0">#REF!</definedName>
    <definedName name="________________________GBS17">#REF!</definedName>
    <definedName name="________________________GBS18" localSheetId="2">#REF!</definedName>
    <definedName name="________________________GBS18" localSheetId="7">#REF!</definedName>
    <definedName name="________________________GBS18" localSheetId="0">#REF!</definedName>
    <definedName name="________________________GBS18">#REF!</definedName>
    <definedName name="________________________GBS19" localSheetId="2">#REF!</definedName>
    <definedName name="________________________GBS19" localSheetId="7">#REF!</definedName>
    <definedName name="________________________GBS19" localSheetId="0">#REF!</definedName>
    <definedName name="________________________GBS19">#REF!</definedName>
    <definedName name="________________________GBS21" localSheetId="2">#REF!</definedName>
    <definedName name="________________________GBS21" localSheetId="7">#REF!</definedName>
    <definedName name="________________________GBS21" localSheetId="0">#REF!</definedName>
    <definedName name="________________________GBS21">#REF!</definedName>
    <definedName name="________________________GBS210" localSheetId="2">#REF!</definedName>
    <definedName name="________________________GBS210" localSheetId="7">#REF!</definedName>
    <definedName name="________________________GBS210" localSheetId="0">#REF!</definedName>
    <definedName name="________________________GBS210">#REF!</definedName>
    <definedName name="________________________GBS211" localSheetId="2">#REF!</definedName>
    <definedName name="________________________GBS211" localSheetId="7">#REF!</definedName>
    <definedName name="________________________GBS211" localSheetId="0">#REF!</definedName>
    <definedName name="________________________GBS211">#REF!</definedName>
    <definedName name="________________________GBS212" localSheetId="2">#REF!</definedName>
    <definedName name="________________________GBS212" localSheetId="7">#REF!</definedName>
    <definedName name="________________________GBS212" localSheetId="0">#REF!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2">#REF!</definedName>
    <definedName name="________________________GBS22" localSheetId="7">#REF!</definedName>
    <definedName name="________________________GBS22" localSheetId="0">#REF!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2">#REF!</definedName>
    <definedName name="________________________GBS23" localSheetId="7">#REF!</definedName>
    <definedName name="________________________GBS23" localSheetId="0">#REF!</definedName>
    <definedName name="________________________GBS23">#REF!</definedName>
    <definedName name="________________________GBS24" localSheetId="2">#REF!</definedName>
    <definedName name="________________________GBS24" localSheetId="7">#REF!</definedName>
    <definedName name="________________________GBS24" localSheetId="0">#REF!</definedName>
    <definedName name="________________________GBS24">#REF!</definedName>
    <definedName name="________________________GBS25" localSheetId="2">#REF!</definedName>
    <definedName name="________________________GBS25" localSheetId="7">#REF!</definedName>
    <definedName name="________________________GBS25" localSheetId="0">#REF!</definedName>
    <definedName name="________________________GBS25">#REF!</definedName>
    <definedName name="________________________GBS26" localSheetId="2">#REF!</definedName>
    <definedName name="________________________GBS26" localSheetId="7">#REF!</definedName>
    <definedName name="________________________GBS26" localSheetId="0">#REF!</definedName>
    <definedName name="________________________GBS26">#REF!</definedName>
    <definedName name="________________________GBS27" localSheetId="2">#REF!</definedName>
    <definedName name="________________________GBS27" localSheetId="7">#REF!</definedName>
    <definedName name="________________________GBS27" localSheetId="0">#REF!</definedName>
    <definedName name="________________________GBS27">#REF!</definedName>
    <definedName name="________________________GBS28" localSheetId="2">#REF!</definedName>
    <definedName name="________________________GBS28" localSheetId="7">#REF!</definedName>
    <definedName name="________________________GBS28" localSheetId="0">#REF!</definedName>
    <definedName name="________________________GBS28">#REF!</definedName>
    <definedName name="________________________GBS29" localSheetId="2">#REF!</definedName>
    <definedName name="________________________GBS29" localSheetId="7">#REF!</definedName>
    <definedName name="________________________GBS29" localSheetId="0">#REF!</definedName>
    <definedName name="________________________GBS29">#REF!</definedName>
    <definedName name="________________________knr2">NA()</definedName>
    <definedName name="________________________l1">[3]leads!$A$3:$E$108</definedName>
    <definedName name="________________________l12" localSheetId="2">#REF!</definedName>
    <definedName name="________________________l12" localSheetId="7">#REF!</definedName>
    <definedName name="________________________l12" localSheetId="0">#REF!</definedName>
    <definedName name="________________________l12">#REF!</definedName>
    <definedName name="________________________l2">[2]r!$F$29</definedName>
    <definedName name="________________________l3" localSheetId="2">#REF!</definedName>
    <definedName name="________________________l3" localSheetId="7">#REF!</definedName>
    <definedName name="________________________l3" localSheetId="0">#REF!</definedName>
    <definedName name="________________________l3">#REF!</definedName>
    <definedName name="________________________l4">[4]Sheet1!$W$2:$Y$103</definedName>
    <definedName name="________________________l5" localSheetId="2">#REF!</definedName>
    <definedName name="________________________l5" localSheetId="7">#REF!</definedName>
    <definedName name="________________________l5" localSheetId="0">#REF!</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 localSheetId="2">#REF!</definedName>
    <definedName name="________________________lj600" localSheetId="7">#REF!</definedName>
    <definedName name="________________________lj600" localSheetId="0">#REF!</definedName>
    <definedName name="________________________lj600">#REF!</definedName>
    <definedName name="________________________lj900" localSheetId="2">#REF!</definedName>
    <definedName name="________________________lj900" localSheetId="7">#REF!</definedName>
    <definedName name="________________________lj900" localSheetId="0">#REF!</definedName>
    <definedName name="________________________lj900">#REF!</definedName>
    <definedName name="________________________LL3" localSheetId="2">#REF!</definedName>
    <definedName name="________________________LL3" localSheetId="7">#REF!</definedName>
    <definedName name="________________________LL3" localSheetId="0">#REF!</definedName>
    <definedName name="________________________LL3">#REF!</definedName>
    <definedName name="________________________MA1" localSheetId="2">#REF!</definedName>
    <definedName name="________________________MA1" localSheetId="7">#REF!</definedName>
    <definedName name="________________________MA1" localSheetId="0">#REF!</definedName>
    <definedName name="________________________MA1">#REF!</definedName>
    <definedName name="________________________MA2" localSheetId="2">#REF!</definedName>
    <definedName name="________________________MA2" localSheetId="7">#REF!</definedName>
    <definedName name="________________________MA2" localSheetId="0">#REF!</definedName>
    <definedName name="________________________MA2">#REF!</definedName>
    <definedName name="________________________Met22" localSheetId="2">#REF!</definedName>
    <definedName name="________________________Met22" localSheetId="7">#REF!</definedName>
    <definedName name="________________________Met22" localSheetId="0">#REF!</definedName>
    <definedName name="________________________Met22">#REF!</definedName>
    <definedName name="________________________Met45" localSheetId="2">#REF!</definedName>
    <definedName name="________________________Met45" localSheetId="7">#REF!</definedName>
    <definedName name="________________________Met45" localSheetId="0">#REF!</definedName>
    <definedName name="________________________Met45">#REF!</definedName>
    <definedName name="________________________MEt55" localSheetId="2">#REF!</definedName>
    <definedName name="________________________MEt55" localSheetId="7">#REF!</definedName>
    <definedName name="________________________MEt55" localSheetId="0">#REF!</definedName>
    <definedName name="________________________MEt55">#REF!</definedName>
    <definedName name="________________________Met63" localSheetId="2">#REF!</definedName>
    <definedName name="________________________Met63" localSheetId="7">#REF!</definedName>
    <definedName name="________________________Met63" localSheetId="0">#REF!</definedName>
    <definedName name="________________________Met63">#REF!</definedName>
    <definedName name="________________________ML21" localSheetId="2">#REF!</definedName>
    <definedName name="________________________ML21" localSheetId="7">#REF!</definedName>
    <definedName name="________________________ML21" localSheetId="0">#REF!</definedName>
    <definedName name="________________________ML21">#REF!</definedName>
    <definedName name="________________________ML210" localSheetId="2">#REF!</definedName>
    <definedName name="________________________ML210" localSheetId="7">#REF!</definedName>
    <definedName name="________________________ML210" localSheetId="0">#REF!</definedName>
    <definedName name="________________________ML210">#REF!</definedName>
    <definedName name="________________________ML211" localSheetId="2">#REF!</definedName>
    <definedName name="________________________ML211" localSheetId="7">#REF!</definedName>
    <definedName name="________________________ML211" localSheetId="0">#REF!</definedName>
    <definedName name="________________________ML211">#REF!</definedName>
    <definedName name="________________________ML212" localSheetId="2">#REF!</definedName>
    <definedName name="________________________ML212" localSheetId="7">#REF!</definedName>
    <definedName name="________________________ML212" localSheetId="0">#REF!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2">#REF!</definedName>
    <definedName name="________________________ML22" localSheetId="7">#REF!</definedName>
    <definedName name="________________________ML22" localSheetId="0">#REF!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2">#REF!</definedName>
    <definedName name="________________________ML23" localSheetId="7">#REF!</definedName>
    <definedName name="________________________ML23" localSheetId="0">#REF!</definedName>
    <definedName name="________________________ML23">#REF!</definedName>
    <definedName name="________________________ML24" localSheetId="2">#REF!</definedName>
    <definedName name="________________________ML24" localSheetId="7">#REF!</definedName>
    <definedName name="________________________ML24" localSheetId="0">#REF!</definedName>
    <definedName name="________________________ML24">#REF!</definedName>
    <definedName name="________________________ML25" localSheetId="2">#REF!</definedName>
    <definedName name="________________________ML25" localSheetId="7">#REF!</definedName>
    <definedName name="________________________ML25" localSheetId="0">#REF!</definedName>
    <definedName name="________________________ML25">#REF!</definedName>
    <definedName name="________________________ML26" localSheetId="2">#REF!</definedName>
    <definedName name="________________________ML26" localSheetId="7">#REF!</definedName>
    <definedName name="________________________ML26" localSheetId="0">#REF!</definedName>
    <definedName name="________________________ML26">#REF!</definedName>
    <definedName name="________________________ML27" localSheetId="2">#REF!</definedName>
    <definedName name="________________________ML27" localSheetId="7">#REF!</definedName>
    <definedName name="________________________ML27" localSheetId="0">#REF!</definedName>
    <definedName name="________________________ML27">#REF!</definedName>
    <definedName name="________________________ML28" localSheetId="2">#REF!</definedName>
    <definedName name="________________________ML28" localSheetId="7">#REF!</definedName>
    <definedName name="________________________ML28" localSheetId="0">#REF!</definedName>
    <definedName name="________________________ML28">#REF!</definedName>
    <definedName name="________________________ML29" localSheetId="2">#REF!</definedName>
    <definedName name="________________________ML29" localSheetId="7">#REF!</definedName>
    <definedName name="________________________ML29" localSheetId="0">#REF!</definedName>
    <definedName name="________________________ML29">#REF!</definedName>
    <definedName name="________________________ML31" localSheetId="2">#REF!</definedName>
    <definedName name="________________________ML31" localSheetId="7">#REF!</definedName>
    <definedName name="________________________ML31" localSheetId="0">#REF!</definedName>
    <definedName name="________________________ML31">#REF!</definedName>
    <definedName name="________________________ML310" localSheetId="2">#REF!</definedName>
    <definedName name="________________________ML310" localSheetId="7">#REF!</definedName>
    <definedName name="________________________ML310" localSheetId="0">#REF!</definedName>
    <definedName name="________________________ML310">#REF!</definedName>
    <definedName name="________________________ML311" localSheetId="2">#REF!</definedName>
    <definedName name="________________________ML311" localSheetId="7">#REF!</definedName>
    <definedName name="________________________ML311" localSheetId="0">#REF!</definedName>
    <definedName name="________________________ML311">#REF!</definedName>
    <definedName name="________________________ML312" localSheetId="2">#REF!</definedName>
    <definedName name="________________________ML312" localSheetId="7">#REF!</definedName>
    <definedName name="________________________ML312" localSheetId="0">#REF!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2">#REF!</definedName>
    <definedName name="________________________ML32" localSheetId="7">#REF!</definedName>
    <definedName name="________________________ML32" localSheetId="0">#REF!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2">#REF!</definedName>
    <definedName name="________________________ML33" localSheetId="7">#REF!</definedName>
    <definedName name="________________________ML33" localSheetId="0">#REF!</definedName>
    <definedName name="________________________ML33">#REF!</definedName>
    <definedName name="________________________ML34" localSheetId="2">#REF!</definedName>
    <definedName name="________________________ML34" localSheetId="7">#REF!</definedName>
    <definedName name="________________________ML34" localSheetId="0">#REF!</definedName>
    <definedName name="________________________ML34">#REF!</definedName>
    <definedName name="________________________ML35" localSheetId="2">#REF!</definedName>
    <definedName name="________________________ML35" localSheetId="7">#REF!</definedName>
    <definedName name="________________________ML35" localSheetId="0">#REF!</definedName>
    <definedName name="________________________ML35">#REF!</definedName>
    <definedName name="________________________ML36" localSheetId="2">#REF!</definedName>
    <definedName name="________________________ML36" localSheetId="7">#REF!</definedName>
    <definedName name="________________________ML36" localSheetId="0">#REF!</definedName>
    <definedName name="________________________ML36">#REF!</definedName>
    <definedName name="________________________ML37" localSheetId="2">#REF!</definedName>
    <definedName name="________________________ML37" localSheetId="7">#REF!</definedName>
    <definedName name="________________________ML37" localSheetId="0">#REF!</definedName>
    <definedName name="________________________ML37">#REF!</definedName>
    <definedName name="________________________ML38" localSheetId="2">#REF!</definedName>
    <definedName name="________________________ML38" localSheetId="7">#REF!</definedName>
    <definedName name="________________________ML38" localSheetId="0">#REF!</definedName>
    <definedName name="________________________ML38">#REF!</definedName>
    <definedName name="________________________ML39" localSheetId="2">#REF!</definedName>
    <definedName name="________________________ML39" localSheetId="7">#REF!</definedName>
    <definedName name="________________________ML39" localSheetId="0">#REF!</definedName>
    <definedName name="________________________ML39">#REF!</definedName>
    <definedName name="________________________ML7" localSheetId="2">#REF!</definedName>
    <definedName name="________________________ML7" localSheetId="7">#REF!</definedName>
    <definedName name="________________________ML7" localSheetId="0">#REF!</definedName>
    <definedName name="________________________ML7">#REF!</definedName>
    <definedName name="________________________ML8" localSheetId="2">#REF!</definedName>
    <definedName name="________________________ML8" localSheetId="7">#REF!</definedName>
    <definedName name="________________________ML8" localSheetId="0">#REF!</definedName>
    <definedName name="________________________ML8">#REF!</definedName>
    <definedName name="________________________ML9" localSheetId="2">#REF!</definedName>
    <definedName name="________________________ML9" localSheetId="7">#REF!</definedName>
    <definedName name="________________________ML9" localSheetId="0">#REF!</definedName>
    <definedName name="________________________ML9">#REF!</definedName>
    <definedName name="________________________mm1">[6]r!$F$4</definedName>
    <definedName name="________________________mm1000" localSheetId="2">#REF!</definedName>
    <definedName name="________________________mm1000" localSheetId="7">#REF!</definedName>
    <definedName name="________________________mm1000" localSheetId="0">#REF!</definedName>
    <definedName name="________________________mm1000">#REF!</definedName>
    <definedName name="________________________mm11">[2]r!$F$4</definedName>
    <definedName name="________________________mm111">[5]r!$F$4</definedName>
    <definedName name="________________________mm600" localSheetId="2">#REF!</definedName>
    <definedName name="________________________mm600" localSheetId="7">#REF!</definedName>
    <definedName name="________________________mm600" localSheetId="0">#REF!</definedName>
    <definedName name="________________________mm600">#REF!</definedName>
    <definedName name="________________________mm800" localSheetId="2">#REF!</definedName>
    <definedName name="________________________mm800" localSheetId="7">#REF!</definedName>
    <definedName name="________________________mm800" localSheetId="0">#REF!</definedName>
    <definedName name="________________________mm800">#REF!</definedName>
    <definedName name="________________________PC1" localSheetId="2">#REF!</definedName>
    <definedName name="________________________PC1" localSheetId="7">#REF!</definedName>
    <definedName name="________________________PC1" localSheetId="0">#REF!</definedName>
    <definedName name="________________________PC1">#REF!</definedName>
    <definedName name="________________________PC10" localSheetId="2">#REF!</definedName>
    <definedName name="________________________PC10" localSheetId="7">#REF!</definedName>
    <definedName name="________________________PC10" localSheetId="0">#REF!</definedName>
    <definedName name="________________________PC10">#REF!</definedName>
    <definedName name="________________________PC11" localSheetId="2">#REF!</definedName>
    <definedName name="________________________PC11" localSheetId="7">#REF!</definedName>
    <definedName name="________________________PC11" localSheetId="0">#REF!</definedName>
    <definedName name="________________________PC11">#REF!</definedName>
    <definedName name="________________________PC12" localSheetId="2">#REF!</definedName>
    <definedName name="________________________PC12" localSheetId="7">#REF!</definedName>
    <definedName name="________________________PC12" localSheetId="0">#REF!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2">#REF!</definedName>
    <definedName name="________________________pc2" localSheetId="7">#REF!</definedName>
    <definedName name="________________________pc2" localSheetId="0">#REF!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2">#REF!</definedName>
    <definedName name="________________________PC4" localSheetId="7">#REF!</definedName>
    <definedName name="________________________PC4" localSheetId="0">#REF!</definedName>
    <definedName name="________________________PC4">#REF!</definedName>
    <definedName name="________________________PC5" localSheetId="2">#REF!</definedName>
    <definedName name="________________________PC5" localSheetId="7">#REF!</definedName>
    <definedName name="________________________PC5" localSheetId="0">#REF!</definedName>
    <definedName name="________________________PC5">#REF!</definedName>
    <definedName name="________________________PC6" localSheetId="2">#REF!</definedName>
    <definedName name="________________________PC6" localSheetId="7">#REF!</definedName>
    <definedName name="________________________PC6" localSheetId="0">#REF!</definedName>
    <definedName name="________________________PC6">#REF!</definedName>
    <definedName name="________________________pc600" localSheetId="2">#REF!</definedName>
    <definedName name="________________________pc600" localSheetId="7">#REF!</definedName>
    <definedName name="________________________pc600" localSheetId="0">#REF!</definedName>
    <definedName name="________________________pc600">#REF!</definedName>
    <definedName name="________________________PC7" localSheetId="2">#REF!</definedName>
    <definedName name="________________________PC7" localSheetId="7">#REF!</definedName>
    <definedName name="________________________PC7" localSheetId="0">#REF!</definedName>
    <definedName name="________________________PC7">#REF!</definedName>
    <definedName name="________________________PC8" localSheetId="2">#REF!</definedName>
    <definedName name="________________________PC8" localSheetId="7">#REF!</definedName>
    <definedName name="________________________PC8" localSheetId="0">#REF!</definedName>
    <definedName name="________________________PC8">#REF!</definedName>
    <definedName name="________________________PC9" localSheetId="2">#REF!</definedName>
    <definedName name="________________________PC9" localSheetId="7">#REF!</definedName>
    <definedName name="________________________PC9" localSheetId="0">#REF!</definedName>
    <definedName name="________________________PC9">#REF!</definedName>
    <definedName name="________________________pc900" localSheetId="2">#REF!</definedName>
    <definedName name="________________________pc900" localSheetId="7">#REF!</definedName>
    <definedName name="________________________pc900" localSheetId="0">#REF!</definedName>
    <definedName name="________________________pc900">#REF!</definedName>
    <definedName name="________________________pv2" localSheetId="2">#REF!</definedName>
    <definedName name="________________________pv2" localSheetId="7">#REF!</definedName>
    <definedName name="________________________pv2" localSheetId="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 localSheetId="2">#REF!</definedName>
    <definedName name="________________________var1" localSheetId="7">#REF!</definedName>
    <definedName name="________________________var1" localSheetId="0">#REF!</definedName>
    <definedName name="________________________var1">#REF!</definedName>
    <definedName name="________________________var4" localSheetId="2">#REF!</definedName>
    <definedName name="________________________var4" localSheetId="7">#REF!</definedName>
    <definedName name="________________________var4" localSheetId="0">#REF!</definedName>
    <definedName name="________________________var4">#REF!</definedName>
    <definedName name="________________________vat1">NA()</definedName>
    <definedName name="_______________________bla1">[1]leads!$H$7</definedName>
    <definedName name="_______________________BSG100" localSheetId="2">#REF!</definedName>
    <definedName name="_______________________BSG100" localSheetId="7">#REF!</definedName>
    <definedName name="_______________________BSG100" localSheetId="0">#REF!</definedName>
    <definedName name="_______________________BSG100">#REF!</definedName>
    <definedName name="_______________________BSG150" localSheetId="2">#REF!</definedName>
    <definedName name="_______________________BSG150" localSheetId="7">#REF!</definedName>
    <definedName name="_______________________BSG150" localSheetId="0">#REF!</definedName>
    <definedName name="_______________________BSG150">#REF!</definedName>
    <definedName name="_______________________BSG5" localSheetId="2">#REF!</definedName>
    <definedName name="_______________________BSG5" localSheetId="7">#REF!</definedName>
    <definedName name="_______________________BSG5" localSheetId="0">#REF!</definedName>
    <definedName name="_______________________BSG5">#REF!</definedName>
    <definedName name="_______________________BSG75" localSheetId="2">#REF!</definedName>
    <definedName name="_______________________BSG75" localSheetId="7">#REF!</definedName>
    <definedName name="_______________________BSG75" localSheetId="0">#REF!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2">#REF!</definedName>
    <definedName name="_______________________BTC13" localSheetId="7">#REF!</definedName>
    <definedName name="_______________________BTC13" localSheetId="0">#REF!</definedName>
    <definedName name="_______________________BTC13">#REF!</definedName>
    <definedName name="_______________________BTC14" localSheetId="2">#REF!</definedName>
    <definedName name="_______________________BTC14" localSheetId="7">#REF!</definedName>
    <definedName name="_______________________BTC14" localSheetId="0">#REF!</definedName>
    <definedName name="_______________________BTC14">#REF!</definedName>
    <definedName name="_______________________BTC15" localSheetId="2">#REF!</definedName>
    <definedName name="_______________________BTC15" localSheetId="7">#REF!</definedName>
    <definedName name="_______________________BTC15" localSheetId="0">#REF!</definedName>
    <definedName name="_______________________BTC15">#REF!</definedName>
    <definedName name="_______________________BTC16" localSheetId="2">#REF!</definedName>
    <definedName name="_______________________BTC16" localSheetId="7">#REF!</definedName>
    <definedName name="_______________________BTC16" localSheetId="0">#REF!</definedName>
    <definedName name="_______________________BTC16">#REF!</definedName>
    <definedName name="_______________________BTC17" localSheetId="2">#REF!</definedName>
    <definedName name="_______________________BTC17" localSheetId="7">#REF!</definedName>
    <definedName name="_______________________BTC17" localSheetId="0">#REF!</definedName>
    <definedName name="_______________________BTC17">#REF!</definedName>
    <definedName name="_______________________BTC18" localSheetId="2">#REF!</definedName>
    <definedName name="_______________________BTC18" localSheetId="7">#REF!</definedName>
    <definedName name="_______________________BTC18" localSheetId="0">#REF!</definedName>
    <definedName name="_______________________BTC18">#REF!</definedName>
    <definedName name="_______________________BTC19" localSheetId="2">#REF!</definedName>
    <definedName name="_______________________BTC19" localSheetId="7">#REF!</definedName>
    <definedName name="_______________________BTC19" localSheetId="0">#REF!</definedName>
    <definedName name="_______________________BTC19">#REF!</definedName>
    <definedName name="_______________________BTC2">NA()</definedName>
    <definedName name="_______________________BTC20" localSheetId="2">#REF!</definedName>
    <definedName name="_______________________BTC20" localSheetId="7">#REF!</definedName>
    <definedName name="_______________________BTC20" localSheetId="0">#REF!</definedName>
    <definedName name="_______________________BTC20">#REF!</definedName>
    <definedName name="_______________________BTC21" localSheetId="2">#REF!</definedName>
    <definedName name="_______________________BTC21" localSheetId="7">#REF!</definedName>
    <definedName name="_______________________BTC21" localSheetId="0">#REF!</definedName>
    <definedName name="_______________________BTC21">#REF!</definedName>
    <definedName name="_______________________BTC22" localSheetId="2">#REF!</definedName>
    <definedName name="_______________________BTC22" localSheetId="7">#REF!</definedName>
    <definedName name="_______________________BTC22" localSheetId="0">#REF!</definedName>
    <definedName name="_______________________BTC22">#REF!</definedName>
    <definedName name="_______________________BTC23" localSheetId="2">#REF!</definedName>
    <definedName name="_______________________BTC23" localSheetId="7">#REF!</definedName>
    <definedName name="_______________________BTC23" localSheetId="0">#REF!</definedName>
    <definedName name="_______________________BTC23">#REF!</definedName>
    <definedName name="_______________________BTC24" localSheetId="2">#REF!</definedName>
    <definedName name="_______________________BTC24" localSheetId="7">#REF!</definedName>
    <definedName name="_______________________BTC24" localSheetId="0">#REF!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2">#REF!</definedName>
    <definedName name="_______________________BTR13" localSheetId="7">#REF!</definedName>
    <definedName name="_______________________BTR13" localSheetId="0">#REF!</definedName>
    <definedName name="_______________________BTR13">#REF!</definedName>
    <definedName name="_______________________BTR14" localSheetId="2">#REF!</definedName>
    <definedName name="_______________________BTR14" localSheetId="7">#REF!</definedName>
    <definedName name="_______________________BTR14" localSheetId="0">#REF!</definedName>
    <definedName name="_______________________BTR14">#REF!</definedName>
    <definedName name="_______________________BTR15" localSheetId="2">#REF!</definedName>
    <definedName name="_______________________BTR15" localSheetId="7">#REF!</definedName>
    <definedName name="_______________________BTR15" localSheetId="0">#REF!</definedName>
    <definedName name="_______________________BTR15">#REF!</definedName>
    <definedName name="_______________________BTR16" localSheetId="2">#REF!</definedName>
    <definedName name="_______________________BTR16" localSheetId="7">#REF!</definedName>
    <definedName name="_______________________BTR16" localSheetId="0">#REF!</definedName>
    <definedName name="_______________________BTR16">#REF!</definedName>
    <definedName name="_______________________BTR17" localSheetId="2">#REF!</definedName>
    <definedName name="_______________________BTR17" localSheetId="7">#REF!</definedName>
    <definedName name="_______________________BTR17" localSheetId="0">#REF!</definedName>
    <definedName name="_______________________BTR17">#REF!</definedName>
    <definedName name="_______________________BTR18" localSheetId="2">#REF!</definedName>
    <definedName name="_______________________BTR18" localSheetId="7">#REF!</definedName>
    <definedName name="_______________________BTR18" localSheetId="0">#REF!</definedName>
    <definedName name="_______________________BTR18">#REF!</definedName>
    <definedName name="_______________________BTR19" localSheetId="2">#REF!</definedName>
    <definedName name="_______________________BTR19" localSheetId="7">#REF!</definedName>
    <definedName name="_______________________BTR19" localSheetId="0">#REF!</definedName>
    <definedName name="_______________________BTR19">#REF!</definedName>
    <definedName name="_______________________BTR2">NA()</definedName>
    <definedName name="_______________________BTR20" localSheetId="2">#REF!</definedName>
    <definedName name="_______________________BTR20" localSheetId="7">#REF!</definedName>
    <definedName name="_______________________BTR20" localSheetId="0">#REF!</definedName>
    <definedName name="_______________________BTR20">#REF!</definedName>
    <definedName name="_______________________BTR21" localSheetId="2">#REF!</definedName>
    <definedName name="_______________________BTR21" localSheetId="7">#REF!</definedName>
    <definedName name="_______________________BTR21" localSheetId="0">#REF!</definedName>
    <definedName name="_______________________BTR21">#REF!</definedName>
    <definedName name="_______________________BTR22" localSheetId="2">#REF!</definedName>
    <definedName name="_______________________BTR22" localSheetId="7">#REF!</definedName>
    <definedName name="_______________________BTR22" localSheetId="0">#REF!</definedName>
    <definedName name="_______________________BTR22">#REF!</definedName>
    <definedName name="_______________________BTR23" localSheetId="2">#REF!</definedName>
    <definedName name="_______________________BTR23" localSheetId="7">#REF!</definedName>
    <definedName name="_______________________BTR23" localSheetId="0">#REF!</definedName>
    <definedName name="_______________________BTR23">#REF!</definedName>
    <definedName name="_______________________BTR24" localSheetId="2">#REF!</definedName>
    <definedName name="_______________________BTR24" localSheetId="7">#REF!</definedName>
    <definedName name="_______________________BTR24" localSheetId="0">#REF!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2">#REF!</definedName>
    <definedName name="_______________________BTS13" localSheetId="7">#REF!</definedName>
    <definedName name="_______________________BTS13" localSheetId="0">#REF!</definedName>
    <definedName name="_______________________BTS13">#REF!</definedName>
    <definedName name="_______________________BTS14" localSheetId="2">#REF!</definedName>
    <definedName name="_______________________BTS14" localSheetId="7">#REF!</definedName>
    <definedName name="_______________________BTS14" localSheetId="0">#REF!</definedName>
    <definedName name="_______________________BTS14">#REF!</definedName>
    <definedName name="_______________________BTS15" localSheetId="2">#REF!</definedName>
    <definedName name="_______________________BTS15" localSheetId="7">#REF!</definedName>
    <definedName name="_______________________BTS15" localSheetId="0">#REF!</definedName>
    <definedName name="_______________________BTS15">#REF!</definedName>
    <definedName name="_______________________BTS16" localSheetId="2">#REF!</definedName>
    <definedName name="_______________________BTS16" localSheetId="7">#REF!</definedName>
    <definedName name="_______________________BTS16" localSheetId="0">#REF!</definedName>
    <definedName name="_______________________BTS16">#REF!</definedName>
    <definedName name="_______________________BTS17" localSheetId="2">#REF!</definedName>
    <definedName name="_______________________BTS17" localSheetId="7">#REF!</definedName>
    <definedName name="_______________________BTS17" localSheetId="0">#REF!</definedName>
    <definedName name="_______________________BTS17">#REF!</definedName>
    <definedName name="_______________________BTS18" localSheetId="2">#REF!</definedName>
    <definedName name="_______________________BTS18" localSheetId="7">#REF!</definedName>
    <definedName name="_______________________BTS18" localSheetId="0">#REF!</definedName>
    <definedName name="_______________________BTS18">#REF!</definedName>
    <definedName name="_______________________BTS19" localSheetId="2">#REF!</definedName>
    <definedName name="_______________________BTS19" localSheetId="7">#REF!</definedName>
    <definedName name="_______________________BTS19" localSheetId="0">#REF!</definedName>
    <definedName name="_______________________BTS19">#REF!</definedName>
    <definedName name="_______________________BTS2">NA()</definedName>
    <definedName name="_______________________BTS20" localSheetId="2">#REF!</definedName>
    <definedName name="_______________________BTS20" localSheetId="7">#REF!</definedName>
    <definedName name="_______________________BTS20" localSheetId="0">#REF!</definedName>
    <definedName name="_______________________BTS20">#REF!</definedName>
    <definedName name="_______________________BTS21" localSheetId="2">#REF!</definedName>
    <definedName name="_______________________BTS21" localSheetId="7">#REF!</definedName>
    <definedName name="_______________________BTS21" localSheetId="0">#REF!</definedName>
    <definedName name="_______________________BTS21">#REF!</definedName>
    <definedName name="_______________________BTS22" localSheetId="2">#REF!</definedName>
    <definedName name="_______________________BTS22" localSheetId="7">#REF!</definedName>
    <definedName name="_______________________BTS22" localSheetId="0">#REF!</definedName>
    <definedName name="_______________________BTS22">#REF!</definedName>
    <definedName name="_______________________BTS23" localSheetId="2">#REF!</definedName>
    <definedName name="_______________________BTS23" localSheetId="7">#REF!</definedName>
    <definedName name="_______________________BTS23" localSheetId="0">#REF!</definedName>
    <definedName name="_______________________BTS23">#REF!</definedName>
    <definedName name="_______________________BTS24" localSheetId="2">#REF!</definedName>
    <definedName name="_______________________BTS24" localSheetId="7">#REF!</definedName>
    <definedName name="_______________________BTS24" localSheetId="0">#REF!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2">#REF!</definedName>
    <definedName name="_______________________GBS113" localSheetId="7">#REF!</definedName>
    <definedName name="_______________________GBS113" localSheetId="0">#REF!</definedName>
    <definedName name="_______________________GBS113">#REF!</definedName>
    <definedName name="_______________________GBS114" localSheetId="2">#REF!</definedName>
    <definedName name="_______________________GBS114" localSheetId="7">#REF!</definedName>
    <definedName name="_______________________GBS114" localSheetId="0">#REF!</definedName>
    <definedName name="_______________________GBS114">#REF!</definedName>
    <definedName name="_______________________GBS115" localSheetId="2">#REF!</definedName>
    <definedName name="_______________________GBS115" localSheetId="7">#REF!</definedName>
    <definedName name="_______________________GBS115" localSheetId="0">#REF!</definedName>
    <definedName name="_______________________GBS115">#REF!</definedName>
    <definedName name="_______________________GBS116" localSheetId="2">#REF!</definedName>
    <definedName name="_______________________GBS116" localSheetId="7">#REF!</definedName>
    <definedName name="_______________________GBS116" localSheetId="0">#REF!</definedName>
    <definedName name="_______________________GBS116">#REF!</definedName>
    <definedName name="_______________________GBS117" localSheetId="2">#REF!</definedName>
    <definedName name="_______________________GBS117" localSheetId="7">#REF!</definedName>
    <definedName name="_______________________GBS117" localSheetId="0">#REF!</definedName>
    <definedName name="_______________________GBS117">#REF!</definedName>
    <definedName name="_______________________GBS118" localSheetId="2">#REF!</definedName>
    <definedName name="_______________________GBS118" localSheetId="7">#REF!</definedName>
    <definedName name="_______________________GBS118" localSheetId="0">#REF!</definedName>
    <definedName name="_______________________GBS118">#REF!</definedName>
    <definedName name="_______________________GBS119" localSheetId="2">#REF!</definedName>
    <definedName name="_______________________GBS119" localSheetId="7">#REF!</definedName>
    <definedName name="_______________________GBS119" localSheetId="0">#REF!</definedName>
    <definedName name="_______________________GBS119">#REF!</definedName>
    <definedName name="_______________________GBS12">NA()</definedName>
    <definedName name="_______________________GBS120" localSheetId="2">#REF!</definedName>
    <definedName name="_______________________GBS120" localSheetId="7">#REF!</definedName>
    <definedName name="_______________________GBS120" localSheetId="0">#REF!</definedName>
    <definedName name="_______________________GBS120">#REF!</definedName>
    <definedName name="_______________________GBS121" localSheetId="2">#REF!</definedName>
    <definedName name="_______________________GBS121" localSheetId="7">#REF!</definedName>
    <definedName name="_______________________GBS121" localSheetId="0">#REF!</definedName>
    <definedName name="_______________________GBS121">#REF!</definedName>
    <definedName name="_______________________GBS122" localSheetId="2">#REF!</definedName>
    <definedName name="_______________________GBS122" localSheetId="7">#REF!</definedName>
    <definedName name="_______________________GBS122" localSheetId="0">#REF!</definedName>
    <definedName name="_______________________GBS122">#REF!</definedName>
    <definedName name="_______________________GBS123" localSheetId="2">#REF!</definedName>
    <definedName name="_______________________GBS123" localSheetId="7">#REF!</definedName>
    <definedName name="_______________________GBS123" localSheetId="0">#REF!</definedName>
    <definedName name="_______________________GBS123">#REF!</definedName>
    <definedName name="_______________________GBS124" localSheetId="2">#REF!</definedName>
    <definedName name="_______________________GBS124" localSheetId="7">#REF!</definedName>
    <definedName name="_______________________GBS124" localSheetId="0">#REF!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2">#REF!</definedName>
    <definedName name="_______________________GBS213" localSheetId="7">#REF!</definedName>
    <definedName name="_______________________GBS213" localSheetId="0">#REF!</definedName>
    <definedName name="_______________________GBS213">#REF!</definedName>
    <definedName name="_______________________GBS214" localSheetId="2">#REF!</definedName>
    <definedName name="_______________________GBS214" localSheetId="7">#REF!</definedName>
    <definedName name="_______________________GBS214" localSheetId="0">#REF!</definedName>
    <definedName name="_______________________GBS214">#REF!</definedName>
    <definedName name="_______________________GBS215" localSheetId="2">#REF!</definedName>
    <definedName name="_______________________GBS215" localSheetId="7">#REF!</definedName>
    <definedName name="_______________________GBS215" localSheetId="0">#REF!</definedName>
    <definedName name="_______________________GBS215">#REF!</definedName>
    <definedName name="_______________________GBS216" localSheetId="2">#REF!</definedName>
    <definedName name="_______________________GBS216" localSheetId="7">#REF!</definedName>
    <definedName name="_______________________GBS216" localSheetId="0">#REF!</definedName>
    <definedName name="_______________________GBS216">#REF!</definedName>
    <definedName name="_______________________GBS217" localSheetId="2">#REF!</definedName>
    <definedName name="_______________________GBS217" localSheetId="7">#REF!</definedName>
    <definedName name="_______________________GBS217" localSheetId="0">#REF!</definedName>
    <definedName name="_______________________GBS217">#REF!</definedName>
    <definedName name="_______________________GBS218" localSheetId="2">#REF!</definedName>
    <definedName name="_______________________GBS218" localSheetId="7">#REF!</definedName>
    <definedName name="_______________________GBS218" localSheetId="0">#REF!</definedName>
    <definedName name="_______________________GBS218">#REF!</definedName>
    <definedName name="_______________________GBS219" localSheetId="2">#REF!</definedName>
    <definedName name="_______________________GBS219" localSheetId="7">#REF!</definedName>
    <definedName name="_______________________GBS219" localSheetId="0">#REF!</definedName>
    <definedName name="_______________________GBS219">#REF!</definedName>
    <definedName name="_______________________GBS22">NA()</definedName>
    <definedName name="_______________________GBS220" localSheetId="2">#REF!</definedName>
    <definedName name="_______________________GBS220" localSheetId="7">#REF!</definedName>
    <definedName name="_______________________GBS220" localSheetId="0">#REF!</definedName>
    <definedName name="_______________________GBS220">#REF!</definedName>
    <definedName name="_______________________GBS221" localSheetId="2">#REF!</definedName>
    <definedName name="_______________________GBS221" localSheetId="7">#REF!</definedName>
    <definedName name="_______________________GBS221" localSheetId="0">#REF!</definedName>
    <definedName name="_______________________GBS221">#REF!</definedName>
    <definedName name="_______________________GBS222" localSheetId="2">#REF!</definedName>
    <definedName name="_______________________GBS222" localSheetId="7">#REF!</definedName>
    <definedName name="_______________________GBS222" localSheetId="0">#REF!</definedName>
    <definedName name="_______________________GBS222">#REF!</definedName>
    <definedName name="_______________________GBS223" localSheetId="2">#REF!</definedName>
    <definedName name="_______________________GBS223" localSheetId="7">#REF!</definedName>
    <definedName name="_______________________GBS223" localSheetId="0">#REF!</definedName>
    <definedName name="_______________________GBS223">#REF!</definedName>
    <definedName name="_______________________GBS224" localSheetId="2">#REF!</definedName>
    <definedName name="_______________________GBS224" localSheetId="7">#REF!</definedName>
    <definedName name="_______________________GBS224" localSheetId="0">#REF!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[3]leads!$A$3:$E$108</definedName>
    <definedName name="_______________________l12" localSheetId="2">#REF!</definedName>
    <definedName name="_______________________l12" localSheetId="7">#REF!</definedName>
    <definedName name="_______________________l12" localSheetId="0">#REF!</definedName>
    <definedName name="_______________________l12">#REF!</definedName>
    <definedName name="_______________________l2">[2]r!$F$29</definedName>
    <definedName name="_______________________l3" localSheetId="2">#REF!</definedName>
    <definedName name="_______________________l3" localSheetId="7">#REF!</definedName>
    <definedName name="_______________________l3" localSheetId="0">#REF!</definedName>
    <definedName name="_______________________l3">#REF!</definedName>
    <definedName name="_______________________l4">[4]Sheet1!$W$2:$Y$103</definedName>
    <definedName name="_______________________l5" localSheetId="2">#REF!</definedName>
    <definedName name="_______________________l5" localSheetId="7">#REF!</definedName>
    <definedName name="_______________________l5" localSheetId="0">#REF!</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j600">NA()</definedName>
    <definedName name="_______________________lj900">NA()</definedName>
    <definedName name="_______________________LL3">NA()</definedName>
    <definedName name="_______________________LSO24" localSheetId="2">[10]Lead!#REF!</definedName>
    <definedName name="_______________________LSO24" localSheetId="7">[10]Lead!#REF!</definedName>
    <definedName name="_______________________LSO24" localSheetId="0">[10]Lead!#REF!</definedName>
    <definedName name="_______________________LSO24">[10]Lead!#REF!</definedName>
    <definedName name="_______________________MA1" localSheetId="2">#REF!</definedName>
    <definedName name="_______________________MA1" localSheetId="7">#REF!</definedName>
    <definedName name="_______________________MA1" localSheetId="0">#REF!</definedName>
    <definedName name="_______________________MA1">#REF!</definedName>
    <definedName name="_______________________MA2" localSheetId="2">#REF!</definedName>
    <definedName name="_______________________MA2" localSheetId="7">#REF!</definedName>
    <definedName name="_______________________MA2" localSheetId="0">#REF!</definedName>
    <definedName name="_______________________MA2">#REF!</definedName>
    <definedName name="_______________________Met22" localSheetId="2">#REF!</definedName>
    <definedName name="_______________________Met22" localSheetId="7">#REF!</definedName>
    <definedName name="_______________________Met22" localSheetId="0">#REF!</definedName>
    <definedName name="_______________________Met22">#REF!</definedName>
    <definedName name="_______________________Met45" localSheetId="2">#REF!</definedName>
    <definedName name="_______________________Met45" localSheetId="7">#REF!</definedName>
    <definedName name="_______________________Met45" localSheetId="0">#REF!</definedName>
    <definedName name="_______________________Met45">#REF!</definedName>
    <definedName name="_______________________MEt55" localSheetId="2">#REF!</definedName>
    <definedName name="_______________________MEt55" localSheetId="7">#REF!</definedName>
    <definedName name="_______________________MEt55" localSheetId="0">#REF!</definedName>
    <definedName name="_______________________MEt55">#REF!</definedName>
    <definedName name="_______________________Met63" localSheetId="2">#REF!</definedName>
    <definedName name="_______________________Met63" localSheetId="7">#REF!</definedName>
    <definedName name="_______________________Met63" localSheetId="0">#REF!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2">#REF!</definedName>
    <definedName name="_______________________ML213" localSheetId="7">#REF!</definedName>
    <definedName name="_______________________ML213" localSheetId="0">#REF!</definedName>
    <definedName name="_______________________ML213">#REF!</definedName>
    <definedName name="_______________________ML214" localSheetId="2">#REF!</definedName>
    <definedName name="_______________________ML214" localSheetId="7">#REF!</definedName>
    <definedName name="_______________________ML214" localSheetId="0">#REF!</definedName>
    <definedName name="_______________________ML214">#REF!</definedName>
    <definedName name="_______________________ML215" localSheetId="2">#REF!</definedName>
    <definedName name="_______________________ML215" localSheetId="7">#REF!</definedName>
    <definedName name="_______________________ML215" localSheetId="0">#REF!</definedName>
    <definedName name="_______________________ML215">#REF!</definedName>
    <definedName name="_______________________ML216" localSheetId="2">#REF!</definedName>
    <definedName name="_______________________ML216" localSheetId="7">#REF!</definedName>
    <definedName name="_______________________ML216" localSheetId="0">#REF!</definedName>
    <definedName name="_______________________ML216">#REF!</definedName>
    <definedName name="_______________________ML217" localSheetId="2">#REF!</definedName>
    <definedName name="_______________________ML217" localSheetId="7">#REF!</definedName>
    <definedName name="_______________________ML217" localSheetId="0">#REF!</definedName>
    <definedName name="_______________________ML217">#REF!</definedName>
    <definedName name="_______________________ML218" localSheetId="2">#REF!</definedName>
    <definedName name="_______________________ML218" localSheetId="7">#REF!</definedName>
    <definedName name="_______________________ML218" localSheetId="0">#REF!</definedName>
    <definedName name="_______________________ML218">#REF!</definedName>
    <definedName name="_______________________ML219" localSheetId="2">#REF!</definedName>
    <definedName name="_______________________ML219" localSheetId="7">#REF!</definedName>
    <definedName name="_______________________ML219" localSheetId="0">#REF!</definedName>
    <definedName name="_______________________ML219">#REF!</definedName>
    <definedName name="_______________________ML22">NA()</definedName>
    <definedName name="_______________________ML220" localSheetId="2">#REF!</definedName>
    <definedName name="_______________________ML220" localSheetId="7">#REF!</definedName>
    <definedName name="_______________________ML220" localSheetId="0">#REF!</definedName>
    <definedName name="_______________________ML220">#REF!</definedName>
    <definedName name="_______________________ML221" localSheetId="2">#REF!</definedName>
    <definedName name="_______________________ML221" localSheetId="7">#REF!</definedName>
    <definedName name="_______________________ML221" localSheetId="0">#REF!</definedName>
    <definedName name="_______________________ML221">#REF!</definedName>
    <definedName name="_______________________ML222" localSheetId="2">#REF!</definedName>
    <definedName name="_______________________ML222" localSheetId="7">#REF!</definedName>
    <definedName name="_______________________ML222" localSheetId="0">#REF!</definedName>
    <definedName name="_______________________ML222">#REF!</definedName>
    <definedName name="_______________________ML223" localSheetId="2">#REF!</definedName>
    <definedName name="_______________________ML223" localSheetId="7">#REF!</definedName>
    <definedName name="_______________________ML223" localSheetId="0">#REF!</definedName>
    <definedName name="_______________________ML223">#REF!</definedName>
    <definedName name="_______________________ML224" localSheetId="2">#REF!</definedName>
    <definedName name="_______________________ML224" localSheetId="7">#REF!</definedName>
    <definedName name="_______________________ML224" localSheetId="0">#REF!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2">#REF!</definedName>
    <definedName name="_______________________ML313" localSheetId="7">#REF!</definedName>
    <definedName name="_______________________ML313" localSheetId="0">#REF!</definedName>
    <definedName name="_______________________ML313">#REF!</definedName>
    <definedName name="_______________________ML314" localSheetId="2">#REF!</definedName>
    <definedName name="_______________________ML314" localSheetId="7">#REF!</definedName>
    <definedName name="_______________________ML314" localSheetId="0">#REF!</definedName>
    <definedName name="_______________________ML314">#REF!</definedName>
    <definedName name="_______________________ML315" localSheetId="2">#REF!</definedName>
    <definedName name="_______________________ML315" localSheetId="7">#REF!</definedName>
    <definedName name="_______________________ML315" localSheetId="0">#REF!</definedName>
    <definedName name="_______________________ML315">#REF!</definedName>
    <definedName name="_______________________ML316" localSheetId="2">#REF!</definedName>
    <definedName name="_______________________ML316" localSheetId="7">#REF!</definedName>
    <definedName name="_______________________ML316" localSheetId="0">#REF!</definedName>
    <definedName name="_______________________ML316">#REF!</definedName>
    <definedName name="_______________________ML317" localSheetId="2">#REF!</definedName>
    <definedName name="_______________________ML317" localSheetId="7">#REF!</definedName>
    <definedName name="_______________________ML317" localSheetId="0">#REF!</definedName>
    <definedName name="_______________________ML317">#REF!</definedName>
    <definedName name="_______________________ML318" localSheetId="2">#REF!</definedName>
    <definedName name="_______________________ML318" localSheetId="7">#REF!</definedName>
    <definedName name="_______________________ML318" localSheetId="0">#REF!</definedName>
    <definedName name="_______________________ML318">#REF!</definedName>
    <definedName name="_______________________ML319" localSheetId="2">#REF!</definedName>
    <definedName name="_______________________ML319" localSheetId="7">#REF!</definedName>
    <definedName name="_______________________ML319" localSheetId="0">#REF!</definedName>
    <definedName name="_______________________ML319">#REF!</definedName>
    <definedName name="_______________________ML32">NA()</definedName>
    <definedName name="_______________________ML320" localSheetId="2">#REF!</definedName>
    <definedName name="_______________________ML320" localSheetId="7">#REF!</definedName>
    <definedName name="_______________________ML320" localSheetId="0">#REF!</definedName>
    <definedName name="_______________________ML320">#REF!</definedName>
    <definedName name="_______________________ML321" localSheetId="2">#REF!</definedName>
    <definedName name="_______________________ML321" localSheetId="7">#REF!</definedName>
    <definedName name="_______________________ML321" localSheetId="0">#REF!</definedName>
    <definedName name="_______________________ML321">#REF!</definedName>
    <definedName name="_______________________ML322" localSheetId="2">#REF!</definedName>
    <definedName name="_______________________ML322" localSheetId="7">#REF!</definedName>
    <definedName name="_______________________ML322" localSheetId="0">#REF!</definedName>
    <definedName name="_______________________ML322">#REF!</definedName>
    <definedName name="_______________________ML323" localSheetId="2">#REF!</definedName>
    <definedName name="_______________________ML323" localSheetId="7">#REF!</definedName>
    <definedName name="_______________________ML323" localSheetId="0">#REF!</definedName>
    <definedName name="_______________________ML323">#REF!</definedName>
    <definedName name="_______________________ML324" localSheetId="2">#REF!</definedName>
    <definedName name="_______________________ML324" localSheetId="7">#REF!</definedName>
    <definedName name="_______________________ML324" localSheetId="0">#REF!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[6]r!$F$4</definedName>
    <definedName name="_______________________mm1000" localSheetId="2">#REF!</definedName>
    <definedName name="_______________________mm1000" localSheetId="7">#REF!</definedName>
    <definedName name="_______________________mm1000" localSheetId="0">#REF!</definedName>
    <definedName name="_______________________mm1000">#REF!</definedName>
    <definedName name="_______________________mm11">[2]r!$F$4</definedName>
    <definedName name="_______________________mm111">[5]r!$F$4</definedName>
    <definedName name="_______________________mm600" localSheetId="2">#REF!</definedName>
    <definedName name="_______________________mm600" localSheetId="7">#REF!</definedName>
    <definedName name="_______________________mm600" localSheetId="0">#REF!</definedName>
    <definedName name="_______________________mm600">#REF!</definedName>
    <definedName name="_______________________mm800" localSheetId="2">#REF!</definedName>
    <definedName name="_______________________mm800" localSheetId="7">#REF!</definedName>
    <definedName name="_______________________mm800" localSheetId="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2">#REF!</definedName>
    <definedName name="_______________________PC13" localSheetId="7">#REF!</definedName>
    <definedName name="_______________________PC13" localSheetId="0">#REF!</definedName>
    <definedName name="_______________________PC13">#REF!</definedName>
    <definedName name="_______________________PC14" localSheetId="2">#REF!</definedName>
    <definedName name="_______________________PC14" localSheetId="7">#REF!</definedName>
    <definedName name="_______________________PC14" localSheetId="0">#REF!</definedName>
    <definedName name="_______________________PC14">#REF!</definedName>
    <definedName name="_______________________PC15" localSheetId="2">#REF!</definedName>
    <definedName name="_______________________PC15" localSheetId="7">#REF!</definedName>
    <definedName name="_______________________PC15" localSheetId="0">#REF!</definedName>
    <definedName name="_______________________PC15">#REF!</definedName>
    <definedName name="_______________________PC16" localSheetId="2">#REF!</definedName>
    <definedName name="_______________________PC16" localSheetId="7">#REF!</definedName>
    <definedName name="_______________________PC16" localSheetId="0">#REF!</definedName>
    <definedName name="_______________________PC16">#REF!</definedName>
    <definedName name="_______________________PC17" localSheetId="2">#REF!</definedName>
    <definedName name="_______________________PC17" localSheetId="7">#REF!</definedName>
    <definedName name="_______________________PC17" localSheetId="0">#REF!</definedName>
    <definedName name="_______________________PC17">#REF!</definedName>
    <definedName name="_______________________PC18" localSheetId="2">#REF!</definedName>
    <definedName name="_______________________PC18" localSheetId="7">#REF!</definedName>
    <definedName name="_______________________PC18" localSheetId="0">#REF!</definedName>
    <definedName name="_______________________PC18">#REF!</definedName>
    <definedName name="_______________________PC19" localSheetId="2">#REF!</definedName>
    <definedName name="_______________________PC19" localSheetId="7">#REF!</definedName>
    <definedName name="_______________________PC19" localSheetId="0">#REF!</definedName>
    <definedName name="_______________________PC19">#REF!</definedName>
    <definedName name="_______________________pc2" localSheetId="2">#REF!</definedName>
    <definedName name="_______________________pc2" localSheetId="7">#REF!</definedName>
    <definedName name="_______________________pc2" localSheetId="0">#REF!</definedName>
    <definedName name="_______________________pc2">#REF!</definedName>
    <definedName name="_______________________PC20">NA()</definedName>
    <definedName name="_______________________PC21" localSheetId="2">#REF!</definedName>
    <definedName name="_______________________PC21" localSheetId="7">#REF!</definedName>
    <definedName name="_______________________PC21" localSheetId="0">#REF!</definedName>
    <definedName name="_______________________PC21">#REF!</definedName>
    <definedName name="_______________________PC22" localSheetId="2">#REF!</definedName>
    <definedName name="_______________________PC22" localSheetId="7">#REF!</definedName>
    <definedName name="_______________________PC22" localSheetId="0">#REF!</definedName>
    <definedName name="_______________________PC22">#REF!</definedName>
    <definedName name="_______________________PC23" localSheetId="2">#REF!</definedName>
    <definedName name="_______________________PC23" localSheetId="7">#REF!</definedName>
    <definedName name="_______________________PC23" localSheetId="0">#REF!</definedName>
    <definedName name="_______________________PC23">#REF!</definedName>
    <definedName name="_______________________PC24" localSheetId="2">#REF!</definedName>
    <definedName name="_______________________PC24" localSheetId="7">#REF!</definedName>
    <definedName name="_______________________PC24" localSheetId="0">#REF!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2">#REF!</definedName>
    <definedName name="_______________________pv2" localSheetId="7">#REF!</definedName>
    <definedName name="_______________________pv2" localSheetId="0">#REF!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 localSheetId="2">#REF!</definedName>
    <definedName name="_______________________var1" localSheetId="7">#REF!</definedName>
    <definedName name="_______________________var1" localSheetId="0">#REF!</definedName>
    <definedName name="_______________________var1">#REF!</definedName>
    <definedName name="_______________________var4" localSheetId="2">#REF!</definedName>
    <definedName name="_______________________var4" localSheetId="7">#REF!</definedName>
    <definedName name="_______________________var4" localSheetId="0">#REF!</definedName>
    <definedName name="_______________________var4">#REF!</definedName>
    <definedName name="_______________________vat1">NA()</definedName>
    <definedName name="______________________bla1">[1]leads!$H$7</definedName>
    <definedName name="______________________BSG100" localSheetId="2">#REF!</definedName>
    <definedName name="______________________BSG100" localSheetId="7">#REF!</definedName>
    <definedName name="______________________BSG100" localSheetId="0">#REF!</definedName>
    <definedName name="______________________BSG100">#REF!</definedName>
    <definedName name="______________________BSG150" localSheetId="2">#REF!</definedName>
    <definedName name="______________________BSG150" localSheetId="7">#REF!</definedName>
    <definedName name="______________________BSG150" localSheetId="0">#REF!</definedName>
    <definedName name="______________________BSG150">#REF!</definedName>
    <definedName name="______________________BSG5" localSheetId="2">#REF!</definedName>
    <definedName name="______________________BSG5" localSheetId="7">#REF!</definedName>
    <definedName name="______________________BSG5" localSheetId="0">#REF!</definedName>
    <definedName name="______________________BSG5">#REF!</definedName>
    <definedName name="______________________BSG75" localSheetId="2">#REF!</definedName>
    <definedName name="______________________BSG75" localSheetId="7">#REF!</definedName>
    <definedName name="______________________BSG75" localSheetId="0">#REF!</definedName>
    <definedName name="______________________BSG75">#REF!</definedName>
    <definedName name="______________________BTC1" localSheetId="2">#REF!</definedName>
    <definedName name="______________________BTC1" localSheetId="7">#REF!</definedName>
    <definedName name="______________________BTC1" localSheetId="0">#REF!</definedName>
    <definedName name="______________________BTC1">#REF!</definedName>
    <definedName name="______________________BTC10" localSheetId="2">#REF!</definedName>
    <definedName name="______________________BTC10" localSheetId="7">#REF!</definedName>
    <definedName name="______________________BTC10" localSheetId="0">#REF!</definedName>
    <definedName name="______________________BTC10">#REF!</definedName>
    <definedName name="______________________BTC11" localSheetId="2">#REF!</definedName>
    <definedName name="______________________BTC11" localSheetId="7">#REF!</definedName>
    <definedName name="______________________BTC11" localSheetId="0">#REF!</definedName>
    <definedName name="______________________BTC11">#REF!</definedName>
    <definedName name="______________________BTC12" localSheetId="2">#REF!</definedName>
    <definedName name="______________________BTC12" localSheetId="7">#REF!</definedName>
    <definedName name="______________________BTC12" localSheetId="0">#REF!</definedName>
    <definedName name="______________________BTC12">#REF!</definedName>
    <definedName name="______________________BTC13" localSheetId="2">#REF!</definedName>
    <definedName name="______________________BTC13" localSheetId="7">#REF!</definedName>
    <definedName name="______________________BTC13" localSheetId="0">#REF!</definedName>
    <definedName name="______________________BTC13">#REF!</definedName>
    <definedName name="______________________BTC14" localSheetId="2">#REF!</definedName>
    <definedName name="______________________BTC14" localSheetId="7">#REF!</definedName>
    <definedName name="______________________BTC14" localSheetId="0">#REF!</definedName>
    <definedName name="______________________BTC14">#REF!</definedName>
    <definedName name="______________________BTC15" localSheetId="2">#REF!</definedName>
    <definedName name="______________________BTC15" localSheetId="7">#REF!</definedName>
    <definedName name="______________________BTC15" localSheetId="0">#REF!</definedName>
    <definedName name="______________________BTC15">#REF!</definedName>
    <definedName name="______________________BTC16" localSheetId="2">#REF!</definedName>
    <definedName name="______________________BTC16" localSheetId="7">#REF!</definedName>
    <definedName name="______________________BTC16" localSheetId="0">#REF!</definedName>
    <definedName name="______________________BTC16">#REF!</definedName>
    <definedName name="______________________BTC17" localSheetId="2">#REF!</definedName>
    <definedName name="______________________BTC17" localSheetId="7">#REF!</definedName>
    <definedName name="______________________BTC17" localSheetId="0">#REF!</definedName>
    <definedName name="______________________BTC17">#REF!</definedName>
    <definedName name="______________________BTC18" localSheetId="2">#REF!</definedName>
    <definedName name="______________________BTC18" localSheetId="7">#REF!</definedName>
    <definedName name="______________________BTC18" localSheetId="0">#REF!</definedName>
    <definedName name="______________________BTC18">#REF!</definedName>
    <definedName name="______________________BTC19" localSheetId="2">#REF!</definedName>
    <definedName name="______________________BTC19" localSheetId="7">#REF!</definedName>
    <definedName name="______________________BTC19" localSheetId="0">#REF!</definedName>
    <definedName name="______________________BTC19">#REF!</definedName>
    <definedName name="______________________BTC2" localSheetId="2">#REF!</definedName>
    <definedName name="______________________BTC2" localSheetId="7">#REF!</definedName>
    <definedName name="______________________BTC2" localSheetId="0">#REF!</definedName>
    <definedName name="______________________BTC2">#REF!</definedName>
    <definedName name="______________________BTC20" localSheetId="2">#REF!</definedName>
    <definedName name="______________________BTC20" localSheetId="7">#REF!</definedName>
    <definedName name="______________________BTC20" localSheetId="0">#REF!</definedName>
    <definedName name="______________________BTC20">#REF!</definedName>
    <definedName name="______________________BTC21" localSheetId="2">#REF!</definedName>
    <definedName name="______________________BTC21" localSheetId="7">#REF!</definedName>
    <definedName name="______________________BTC21" localSheetId="0">#REF!</definedName>
    <definedName name="______________________BTC21">#REF!</definedName>
    <definedName name="______________________BTC22" localSheetId="2">#REF!</definedName>
    <definedName name="______________________BTC22" localSheetId="7">#REF!</definedName>
    <definedName name="______________________BTC22" localSheetId="0">#REF!</definedName>
    <definedName name="______________________BTC22">#REF!</definedName>
    <definedName name="______________________BTC23" localSheetId="2">#REF!</definedName>
    <definedName name="______________________BTC23" localSheetId="7">#REF!</definedName>
    <definedName name="______________________BTC23" localSheetId="0">#REF!</definedName>
    <definedName name="______________________BTC23">#REF!</definedName>
    <definedName name="______________________BTC24" localSheetId="2">#REF!</definedName>
    <definedName name="______________________BTC24" localSheetId="7">#REF!</definedName>
    <definedName name="______________________BTC24" localSheetId="0">#REF!</definedName>
    <definedName name="______________________BTC24">#REF!</definedName>
    <definedName name="______________________BTC3" localSheetId="2">#REF!</definedName>
    <definedName name="______________________BTC3" localSheetId="7">#REF!</definedName>
    <definedName name="______________________BTC3" localSheetId="0">#REF!</definedName>
    <definedName name="______________________BTC3">#REF!</definedName>
    <definedName name="______________________BTC4" localSheetId="2">#REF!</definedName>
    <definedName name="______________________BTC4" localSheetId="7">#REF!</definedName>
    <definedName name="______________________BTC4" localSheetId="0">#REF!</definedName>
    <definedName name="______________________BTC4">#REF!</definedName>
    <definedName name="______________________BTC5" localSheetId="2">#REF!</definedName>
    <definedName name="______________________BTC5" localSheetId="7">#REF!</definedName>
    <definedName name="______________________BTC5" localSheetId="0">#REF!</definedName>
    <definedName name="______________________BTC5">#REF!</definedName>
    <definedName name="______________________BTC6" localSheetId="2">#REF!</definedName>
    <definedName name="______________________BTC6" localSheetId="7">#REF!</definedName>
    <definedName name="______________________BTC6" localSheetId="0">#REF!</definedName>
    <definedName name="______________________BTC6">#REF!</definedName>
    <definedName name="______________________BTC7" localSheetId="2">#REF!</definedName>
    <definedName name="______________________BTC7" localSheetId="7">#REF!</definedName>
    <definedName name="______________________BTC7" localSheetId="0">#REF!</definedName>
    <definedName name="______________________BTC7">#REF!</definedName>
    <definedName name="______________________BTC8" localSheetId="2">#REF!</definedName>
    <definedName name="______________________BTC8" localSheetId="7">#REF!</definedName>
    <definedName name="______________________BTC8" localSheetId="0">#REF!</definedName>
    <definedName name="______________________BTC8">#REF!</definedName>
    <definedName name="______________________BTC9" localSheetId="2">#REF!</definedName>
    <definedName name="______________________BTC9" localSheetId="7">#REF!</definedName>
    <definedName name="______________________BTC9" localSheetId="0">#REF!</definedName>
    <definedName name="______________________BTC9">#REF!</definedName>
    <definedName name="______________________BTR1" localSheetId="2">#REF!</definedName>
    <definedName name="______________________BTR1" localSheetId="7">#REF!</definedName>
    <definedName name="______________________BTR1" localSheetId="0">#REF!</definedName>
    <definedName name="______________________BTR1">#REF!</definedName>
    <definedName name="______________________BTR10" localSheetId="2">#REF!</definedName>
    <definedName name="______________________BTR10" localSheetId="7">#REF!</definedName>
    <definedName name="______________________BTR10" localSheetId="0">#REF!</definedName>
    <definedName name="______________________BTR10">#REF!</definedName>
    <definedName name="______________________BTR11" localSheetId="2">#REF!</definedName>
    <definedName name="______________________BTR11" localSheetId="7">#REF!</definedName>
    <definedName name="______________________BTR11" localSheetId="0">#REF!</definedName>
    <definedName name="______________________BTR11">#REF!</definedName>
    <definedName name="______________________BTR12" localSheetId="2">#REF!</definedName>
    <definedName name="______________________BTR12" localSheetId="7">#REF!</definedName>
    <definedName name="______________________BTR12" localSheetId="0">#REF!</definedName>
    <definedName name="______________________BTR12">#REF!</definedName>
    <definedName name="______________________BTR13" localSheetId="2">#REF!</definedName>
    <definedName name="______________________BTR13" localSheetId="7">#REF!</definedName>
    <definedName name="______________________BTR13" localSheetId="0">#REF!</definedName>
    <definedName name="______________________BTR13">#REF!</definedName>
    <definedName name="______________________BTR14" localSheetId="2">#REF!</definedName>
    <definedName name="______________________BTR14" localSheetId="7">#REF!</definedName>
    <definedName name="______________________BTR14" localSheetId="0">#REF!</definedName>
    <definedName name="______________________BTR14">#REF!</definedName>
    <definedName name="______________________BTR15" localSheetId="2">#REF!</definedName>
    <definedName name="______________________BTR15" localSheetId="7">#REF!</definedName>
    <definedName name="______________________BTR15" localSheetId="0">#REF!</definedName>
    <definedName name="______________________BTR15">#REF!</definedName>
    <definedName name="______________________BTR16" localSheetId="2">#REF!</definedName>
    <definedName name="______________________BTR16" localSheetId="7">#REF!</definedName>
    <definedName name="______________________BTR16" localSheetId="0">#REF!</definedName>
    <definedName name="______________________BTR16">#REF!</definedName>
    <definedName name="______________________BTR17" localSheetId="2">#REF!</definedName>
    <definedName name="______________________BTR17" localSheetId="7">#REF!</definedName>
    <definedName name="______________________BTR17" localSheetId="0">#REF!</definedName>
    <definedName name="______________________BTR17">#REF!</definedName>
    <definedName name="______________________BTR18" localSheetId="2">#REF!</definedName>
    <definedName name="______________________BTR18" localSheetId="7">#REF!</definedName>
    <definedName name="______________________BTR18" localSheetId="0">#REF!</definedName>
    <definedName name="______________________BTR18">#REF!</definedName>
    <definedName name="______________________BTR19" localSheetId="2">#REF!</definedName>
    <definedName name="______________________BTR19" localSheetId="7">#REF!</definedName>
    <definedName name="______________________BTR19" localSheetId="0">#REF!</definedName>
    <definedName name="______________________BTR19">#REF!</definedName>
    <definedName name="______________________BTR2" localSheetId="2">#REF!</definedName>
    <definedName name="______________________BTR2" localSheetId="7">#REF!</definedName>
    <definedName name="______________________BTR2" localSheetId="0">#REF!</definedName>
    <definedName name="______________________BTR2">#REF!</definedName>
    <definedName name="______________________BTR20" localSheetId="2">#REF!</definedName>
    <definedName name="______________________BTR20" localSheetId="7">#REF!</definedName>
    <definedName name="______________________BTR20" localSheetId="0">#REF!</definedName>
    <definedName name="______________________BTR20">#REF!</definedName>
    <definedName name="______________________BTR21" localSheetId="2">#REF!</definedName>
    <definedName name="______________________BTR21" localSheetId="7">#REF!</definedName>
    <definedName name="______________________BTR21" localSheetId="0">#REF!</definedName>
    <definedName name="______________________BTR21">#REF!</definedName>
    <definedName name="______________________BTR22" localSheetId="2">#REF!</definedName>
    <definedName name="______________________BTR22" localSheetId="7">#REF!</definedName>
    <definedName name="______________________BTR22" localSheetId="0">#REF!</definedName>
    <definedName name="______________________BTR22">#REF!</definedName>
    <definedName name="______________________BTR23" localSheetId="2">#REF!</definedName>
    <definedName name="______________________BTR23" localSheetId="7">#REF!</definedName>
    <definedName name="______________________BTR23" localSheetId="0">#REF!</definedName>
    <definedName name="______________________BTR23">#REF!</definedName>
    <definedName name="______________________BTR24" localSheetId="2">#REF!</definedName>
    <definedName name="______________________BTR24" localSheetId="7">#REF!</definedName>
    <definedName name="______________________BTR24" localSheetId="0">#REF!</definedName>
    <definedName name="______________________BTR24">#REF!</definedName>
    <definedName name="______________________BTR3" localSheetId="2">#REF!</definedName>
    <definedName name="______________________BTR3" localSheetId="7">#REF!</definedName>
    <definedName name="______________________BTR3" localSheetId="0">#REF!</definedName>
    <definedName name="______________________BTR3">#REF!</definedName>
    <definedName name="______________________BTR4" localSheetId="2">#REF!</definedName>
    <definedName name="______________________BTR4" localSheetId="7">#REF!</definedName>
    <definedName name="______________________BTR4" localSheetId="0">#REF!</definedName>
    <definedName name="______________________BTR4">#REF!</definedName>
    <definedName name="______________________BTR5" localSheetId="2">#REF!</definedName>
    <definedName name="______________________BTR5" localSheetId="7">#REF!</definedName>
    <definedName name="______________________BTR5" localSheetId="0">#REF!</definedName>
    <definedName name="______________________BTR5">#REF!</definedName>
    <definedName name="______________________BTR6" localSheetId="2">#REF!</definedName>
    <definedName name="______________________BTR6" localSheetId="7">#REF!</definedName>
    <definedName name="______________________BTR6" localSheetId="0">#REF!</definedName>
    <definedName name="______________________BTR6">#REF!</definedName>
    <definedName name="______________________BTR7" localSheetId="2">#REF!</definedName>
    <definedName name="______________________BTR7" localSheetId="7">#REF!</definedName>
    <definedName name="______________________BTR7" localSheetId="0">#REF!</definedName>
    <definedName name="______________________BTR7">#REF!</definedName>
    <definedName name="______________________BTR8" localSheetId="2">#REF!</definedName>
    <definedName name="______________________BTR8" localSheetId="7">#REF!</definedName>
    <definedName name="______________________BTR8" localSheetId="0">#REF!</definedName>
    <definedName name="______________________BTR8">#REF!</definedName>
    <definedName name="______________________BTR9" localSheetId="2">#REF!</definedName>
    <definedName name="______________________BTR9" localSheetId="7">#REF!</definedName>
    <definedName name="______________________BTR9" localSheetId="0">#REF!</definedName>
    <definedName name="______________________BTR9">#REF!</definedName>
    <definedName name="______________________BTS1" localSheetId="2">#REF!</definedName>
    <definedName name="______________________BTS1" localSheetId="7">#REF!</definedName>
    <definedName name="______________________BTS1" localSheetId="0">#REF!</definedName>
    <definedName name="______________________BTS1">#REF!</definedName>
    <definedName name="______________________BTS10" localSheetId="2">#REF!</definedName>
    <definedName name="______________________BTS10" localSheetId="7">#REF!</definedName>
    <definedName name="______________________BTS10" localSheetId="0">#REF!</definedName>
    <definedName name="______________________BTS10">#REF!</definedName>
    <definedName name="______________________BTS11" localSheetId="2">#REF!</definedName>
    <definedName name="______________________BTS11" localSheetId="7">#REF!</definedName>
    <definedName name="______________________BTS11" localSheetId="0">#REF!</definedName>
    <definedName name="______________________BTS11">#REF!</definedName>
    <definedName name="______________________BTS12" localSheetId="2">#REF!</definedName>
    <definedName name="______________________BTS12" localSheetId="7">#REF!</definedName>
    <definedName name="______________________BTS12" localSheetId="0">#REF!</definedName>
    <definedName name="______________________BTS12">#REF!</definedName>
    <definedName name="______________________BTS13" localSheetId="2">#REF!</definedName>
    <definedName name="______________________BTS13" localSheetId="7">#REF!</definedName>
    <definedName name="______________________BTS13" localSheetId="0">#REF!</definedName>
    <definedName name="______________________BTS13">#REF!</definedName>
    <definedName name="______________________BTS14" localSheetId="2">#REF!</definedName>
    <definedName name="______________________BTS14" localSheetId="7">#REF!</definedName>
    <definedName name="______________________BTS14" localSheetId="0">#REF!</definedName>
    <definedName name="______________________BTS14">#REF!</definedName>
    <definedName name="______________________BTS15" localSheetId="2">#REF!</definedName>
    <definedName name="______________________BTS15" localSheetId="7">#REF!</definedName>
    <definedName name="______________________BTS15" localSheetId="0">#REF!</definedName>
    <definedName name="______________________BTS15">#REF!</definedName>
    <definedName name="______________________BTS16" localSheetId="2">#REF!</definedName>
    <definedName name="______________________BTS16" localSheetId="7">#REF!</definedName>
    <definedName name="______________________BTS16" localSheetId="0">#REF!</definedName>
    <definedName name="______________________BTS16">#REF!</definedName>
    <definedName name="______________________BTS17" localSheetId="2">#REF!</definedName>
    <definedName name="______________________BTS17" localSheetId="7">#REF!</definedName>
    <definedName name="______________________BTS17" localSheetId="0">#REF!</definedName>
    <definedName name="______________________BTS17">#REF!</definedName>
    <definedName name="______________________BTS18" localSheetId="2">#REF!</definedName>
    <definedName name="______________________BTS18" localSheetId="7">#REF!</definedName>
    <definedName name="______________________BTS18" localSheetId="0">#REF!</definedName>
    <definedName name="______________________BTS18">#REF!</definedName>
    <definedName name="______________________BTS19" localSheetId="2">#REF!</definedName>
    <definedName name="______________________BTS19" localSheetId="7">#REF!</definedName>
    <definedName name="______________________BTS19" localSheetId="0">#REF!</definedName>
    <definedName name="______________________BTS19">#REF!</definedName>
    <definedName name="______________________BTS2" localSheetId="2">#REF!</definedName>
    <definedName name="______________________BTS2" localSheetId="7">#REF!</definedName>
    <definedName name="______________________BTS2" localSheetId="0">#REF!</definedName>
    <definedName name="______________________BTS2">#REF!</definedName>
    <definedName name="______________________BTS20" localSheetId="2">#REF!</definedName>
    <definedName name="______________________BTS20" localSheetId="7">#REF!</definedName>
    <definedName name="______________________BTS20" localSheetId="0">#REF!</definedName>
    <definedName name="______________________BTS20">#REF!</definedName>
    <definedName name="______________________BTS21" localSheetId="2">#REF!</definedName>
    <definedName name="______________________BTS21" localSheetId="7">#REF!</definedName>
    <definedName name="______________________BTS21" localSheetId="0">#REF!</definedName>
    <definedName name="______________________BTS21">#REF!</definedName>
    <definedName name="______________________BTS22" localSheetId="2">#REF!</definedName>
    <definedName name="______________________BTS22" localSheetId="7">#REF!</definedName>
    <definedName name="______________________BTS22" localSheetId="0">#REF!</definedName>
    <definedName name="______________________BTS22">#REF!</definedName>
    <definedName name="______________________BTS23" localSheetId="2">#REF!</definedName>
    <definedName name="______________________BTS23" localSheetId="7">#REF!</definedName>
    <definedName name="______________________BTS23" localSheetId="0">#REF!</definedName>
    <definedName name="______________________BTS23">#REF!</definedName>
    <definedName name="______________________BTS24" localSheetId="2">#REF!</definedName>
    <definedName name="______________________BTS24" localSheetId="7">#REF!</definedName>
    <definedName name="______________________BTS24" localSheetId="0">#REF!</definedName>
    <definedName name="______________________BTS24">#REF!</definedName>
    <definedName name="______________________BTS3" localSheetId="2">#REF!</definedName>
    <definedName name="______________________BTS3" localSheetId="7">#REF!</definedName>
    <definedName name="______________________BTS3" localSheetId="0">#REF!</definedName>
    <definedName name="______________________BTS3">#REF!</definedName>
    <definedName name="______________________BTS4" localSheetId="2">#REF!</definedName>
    <definedName name="______________________BTS4" localSheetId="7">#REF!</definedName>
    <definedName name="______________________BTS4" localSheetId="0">#REF!</definedName>
    <definedName name="______________________BTS4">#REF!</definedName>
    <definedName name="______________________BTS5" localSheetId="2">#REF!</definedName>
    <definedName name="______________________BTS5" localSheetId="7">#REF!</definedName>
    <definedName name="______________________BTS5" localSheetId="0">#REF!</definedName>
    <definedName name="______________________BTS5">#REF!</definedName>
    <definedName name="______________________BTS6" localSheetId="2">#REF!</definedName>
    <definedName name="______________________BTS6" localSheetId="7">#REF!</definedName>
    <definedName name="______________________BTS6" localSheetId="0">#REF!</definedName>
    <definedName name="______________________BTS6">#REF!</definedName>
    <definedName name="______________________BTS7" localSheetId="2">#REF!</definedName>
    <definedName name="______________________BTS7" localSheetId="7">#REF!</definedName>
    <definedName name="______________________BTS7" localSheetId="0">#REF!</definedName>
    <definedName name="______________________BTS7">#REF!</definedName>
    <definedName name="______________________BTS8" localSheetId="2">#REF!</definedName>
    <definedName name="______________________BTS8" localSheetId="7">#REF!</definedName>
    <definedName name="______________________BTS8" localSheetId="0">#REF!</definedName>
    <definedName name="______________________BTS8">#REF!</definedName>
    <definedName name="______________________BTS9" localSheetId="2">#REF!</definedName>
    <definedName name="______________________BTS9" localSheetId="7">#REF!</definedName>
    <definedName name="______________________BTS9" localSheetId="0">#REF!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 localSheetId="2">#REF!</definedName>
    <definedName name="______________________GBS11" localSheetId="7">#REF!</definedName>
    <definedName name="______________________GBS11" localSheetId="0">#REF!</definedName>
    <definedName name="______________________GBS11">#REF!</definedName>
    <definedName name="______________________GBS110" localSheetId="2">#REF!</definedName>
    <definedName name="______________________GBS110" localSheetId="7">#REF!</definedName>
    <definedName name="______________________GBS110" localSheetId="0">#REF!</definedName>
    <definedName name="______________________GBS110">#REF!</definedName>
    <definedName name="______________________GBS111" localSheetId="2">#REF!</definedName>
    <definedName name="______________________GBS111" localSheetId="7">#REF!</definedName>
    <definedName name="______________________GBS111" localSheetId="0">#REF!</definedName>
    <definedName name="______________________GBS111">#REF!</definedName>
    <definedName name="______________________GBS112" localSheetId="2">#REF!</definedName>
    <definedName name="______________________GBS112" localSheetId="7">#REF!</definedName>
    <definedName name="______________________GBS112" localSheetId="0">#REF!</definedName>
    <definedName name="______________________GBS112">#REF!</definedName>
    <definedName name="______________________GBS113" localSheetId="2">#REF!</definedName>
    <definedName name="______________________GBS113" localSheetId="7">#REF!</definedName>
    <definedName name="______________________GBS113" localSheetId="0">#REF!</definedName>
    <definedName name="______________________GBS113">#REF!</definedName>
    <definedName name="______________________GBS114" localSheetId="2">#REF!</definedName>
    <definedName name="______________________GBS114" localSheetId="7">#REF!</definedName>
    <definedName name="______________________GBS114" localSheetId="0">#REF!</definedName>
    <definedName name="______________________GBS114">#REF!</definedName>
    <definedName name="______________________GBS115" localSheetId="2">#REF!</definedName>
    <definedName name="______________________GBS115" localSheetId="7">#REF!</definedName>
    <definedName name="______________________GBS115" localSheetId="0">#REF!</definedName>
    <definedName name="______________________GBS115">#REF!</definedName>
    <definedName name="______________________GBS116" localSheetId="2">#REF!</definedName>
    <definedName name="______________________GBS116" localSheetId="7">#REF!</definedName>
    <definedName name="______________________GBS116" localSheetId="0">#REF!</definedName>
    <definedName name="______________________GBS116">#REF!</definedName>
    <definedName name="______________________GBS117" localSheetId="2">#REF!</definedName>
    <definedName name="______________________GBS117" localSheetId="7">#REF!</definedName>
    <definedName name="______________________GBS117" localSheetId="0">#REF!</definedName>
    <definedName name="______________________GBS117">#REF!</definedName>
    <definedName name="______________________GBS118" localSheetId="2">#REF!</definedName>
    <definedName name="______________________GBS118" localSheetId="7">#REF!</definedName>
    <definedName name="______________________GBS118" localSheetId="0">#REF!</definedName>
    <definedName name="______________________GBS118">#REF!</definedName>
    <definedName name="______________________GBS119" localSheetId="2">#REF!</definedName>
    <definedName name="______________________GBS119" localSheetId="7">#REF!</definedName>
    <definedName name="______________________GBS119" localSheetId="0">#REF!</definedName>
    <definedName name="______________________GBS119">#REF!</definedName>
    <definedName name="______________________GBS12" localSheetId="2">#REF!</definedName>
    <definedName name="______________________GBS12" localSheetId="7">#REF!</definedName>
    <definedName name="______________________GBS12" localSheetId="0">#REF!</definedName>
    <definedName name="______________________GBS12">#REF!</definedName>
    <definedName name="______________________GBS120" localSheetId="2">#REF!</definedName>
    <definedName name="______________________GBS120" localSheetId="7">#REF!</definedName>
    <definedName name="______________________GBS120" localSheetId="0">#REF!</definedName>
    <definedName name="______________________GBS120">#REF!</definedName>
    <definedName name="______________________GBS121" localSheetId="2">#REF!</definedName>
    <definedName name="______________________GBS121" localSheetId="7">#REF!</definedName>
    <definedName name="______________________GBS121" localSheetId="0">#REF!</definedName>
    <definedName name="______________________GBS121">#REF!</definedName>
    <definedName name="______________________GBS122" localSheetId="2">#REF!</definedName>
    <definedName name="______________________GBS122" localSheetId="7">#REF!</definedName>
    <definedName name="______________________GBS122" localSheetId="0">#REF!</definedName>
    <definedName name="______________________GBS122">#REF!</definedName>
    <definedName name="______________________GBS123" localSheetId="2">#REF!</definedName>
    <definedName name="______________________GBS123" localSheetId="7">#REF!</definedName>
    <definedName name="______________________GBS123" localSheetId="0">#REF!</definedName>
    <definedName name="______________________GBS123">#REF!</definedName>
    <definedName name="______________________GBS124" localSheetId="2">#REF!</definedName>
    <definedName name="______________________GBS124" localSheetId="7">#REF!</definedName>
    <definedName name="______________________GBS124" localSheetId="0">#REF!</definedName>
    <definedName name="______________________GBS124">#REF!</definedName>
    <definedName name="______________________GBS13" localSheetId="2">#REF!</definedName>
    <definedName name="______________________GBS13" localSheetId="7">#REF!</definedName>
    <definedName name="______________________GBS13" localSheetId="0">#REF!</definedName>
    <definedName name="______________________GBS13">#REF!</definedName>
    <definedName name="______________________GBS14" localSheetId="2">#REF!</definedName>
    <definedName name="______________________GBS14" localSheetId="7">#REF!</definedName>
    <definedName name="______________________GBS14" localSheetId="0">#REF!</definedName>
    <definedName name="______________________GBS14">#REF!</definedName>
    <definedName name="______________________GBS15" localSheetId="2">#REF!</definedName>
    <definedName name="______________________GBS15" localSheetId="7">#REF!</definedName>
    <definedName name="______________________GBS15" localSheetId="0">#REF!</definedName>
    <definedName name="______________________GBS15">#REF!</definedName>
    <definedName name="______________________GBS16" localSheetId="2">#REF!</definedName>
    <definedName name="______________________GBS16" localSheetId="7">#REF!</definedName>
    <definedName name="______________________GBS16" localSheetId="0">#REF!</definedName>
    <definedName name="______________________GBS16">#REF!</definedName>
    <definedName name="______________________GBS17" localSheetId="2">#REF!</definedName>
    <definedName name="______________________GBS17" localSheetId="7">#REF!</definedName>
    <definedName name="______________________GBS17" localSheetId="0">#REF!</definedName>
    <definedName name="______________________GBS17">#REF!</definedName>
    <definedName name="______________________GBS18" localSheetId="2">#REF!</definedName>
    <definedName name="______________________GBS18" localSheetId="7">#REF!</definedName>
    <definedName name="______________________GBS18" localSheetId="0">#REF!</definedName>
    <definedName name="______________________GBS18">#REF!</definedName>
    <definedName name="______________________GBS19" localSheetId="2">#REF!</definedName>
    <definedName name="______________________GBS19" localSheetId="7">#REF!</definedName>
    <definedName name="______________________GBS19" localSheetId="0">#REF!</definedName>
    <definedName name="______________________GBS19">#REF!</definedName>
    <definedName name="______________________GBS21" localSheetId="2">#REF!</definedName>
    <definedName name="______________________GBS21" localSheetId="7">#REF!</definedName>
    <definedName name="______________________GBS21" localSheetId="0">#REF!</definedName>
    <definedName name="______________________GBS21">#REF!</definedName>
    <definedName name="______________________GBS210" localSheetId="2">#REF!</definedName>
    <definedName name="______________________GBS210" localSheetId="7">#REF!</definedName>
    <definedName name="______________________GBS210" localSheetId="0">#REF!</definedName>
    <definedName name="______________________GBS210">#REF!</definedName>
    <definedName name="______________________GBS211" localSheetId="2">#REF!</definedName>
    <definedName name="______________________GBS211" localSheetId="7">#REF!</definedName>
    <definedName name="______________________GBS211" localSheetId="0">#REF!</definedName>
    <definedName name="______________________GBS211">#REF!</definedName>
    <definedName name="______________________GBS212" localSheetId="2">#REF!</definedName>
    <definedName name="______________________GBS212" localSheetId="7">#REF!</definedName>
    <definedName name="______________________GBS212" localSheetId="0">#REF!</definedName>
    <definedName name="______________________GBS212">#REF!</definedName>
    <definedName name="______________________GBS213" localSheetId="2">#REF!</definedName>
    <definedName name="______________________GBS213" localSheetId="7">#REF!</definedName>
    <definedName name="______________________GBS213" localSheetId="0">#REF!</definedName>
    <definedName name="______________________GBS213">#REF!</definedName>
    <definedName name="______________________GBS214" localSheetId="2">#REF!</definedName>
    <definedName name="______________________GBS214" localSheetId="7">#REF!</definedName>
    <definedName name="______________________GBS214" localSheetId="0">#REF!</definedName>
    <definedName name="______________________GBS214">#REF!</definedName>
    <definedName name="______________________GBS215" localSheetId="2">#REF!</definedName>
    <definedName name="______________________GBS215" localSheetId="7">#REF!</definedName>
    <definedName name="______________________GBS215" localSheetId="0">#REF!</definedName>
    <definedName name="______________________GBS215">#REF!</definedName>
    <definedName name="______________________GBS216" localSheetId="2">#REF!</definedName>
    <definedName name="______________________GBS216" localSheetId="7">#REF!</definedName>
    <definedName name="______________________GBS216" localSheetId="0">#REF!</definedName>
    <definedName name="______________________GBS216">#REF!</definedName>
    <definedName name="______________________GBS217" localSheetId="2">#REF!</definedName>
    <definedName name="______________________GBS217" localSheetId="7">#REF!</definedName>
    <definedName name="______________________GBS217" localSheetId="0">#REF!</definedName>
    <definedName name="______________________GBS217">#REF!</definedName>
    <definedName name="______________________GBS218" localSheetId="2">#REF!</definedName>
    <definedName name="______________________GBS218" localSheetId="7">#REF!</definedName>
    <definedName name="______________________GBS218" localSheetId="0">#REF!</definedName>
    <definedName name="______________________GBS218">#REF!</definedName>
    <definedName name="______________________GBS219" localSheetId="2">#REF!</definedName>
    <definedName name="______________________GBS219" localSheetId="7">#REF!</definedName>
    <definedName name="______________________GBS219" localSheetId="0">#REF!</definedName>
    <definedName name="______________________GBS219">#REF!</definedName>
    <definedName name="______________________GBS22" localSheetId="2">#REF!</definedName>
    <definedName name="______________________GBS22" localSheetId="7">#REF!</definedName>
    <definedName name="______________________GBS22" localSheetId="0">#REF!</definedName>
    <definedName name="______________________GBS22">#REF!</definedName>
    <definedName name="______________________GBS220" localSheetId="2">#REF!</definedName>
    <definedName name="______________________GBS220" localSheetId="7">#REF!</definedName>
    <definedName name="______________________GBS220" localSheetId="0">#REF!</definedName>
    <definedName name="______________________GBS220">#REF!</definedName>
    <definedName name="______________________GBS221" localSheetId="2">#REF!</definedName>
    <definedName name="______________________GBS221" localSheetId="7">#REF!</definedName>
    <definedName name="______________________GBS221" localSheetId="0">#REF!</definedName>
    <definedName name="______________________GBS221">#REF!</definedName>
    <definedName name="______________________GBS222" localSheetId="2">#REF!</definedName>
    <definedName name="______________________GBS222" localSheetId="7">#REF!</definedName>
    <definedName name="______________________GBS222" localSheetId="0">#REF!</definedName>
    <definedName name="______________________GBS222">#REF!</definedName>
    <definedName name="______________________GBS223" localSheetId="2">#REF!</definedName>
    <definedName name="______________________GBS223" localSheetId="7">#REF!</definedName>
    <definedName name="______________________GBS223" localSheetId="0">#REF!</definedName>
    <definedName name="______________________GBS223">#REF!</definedName>
    <definedName name="______________________GBS224" localSheetId="2">#REF!</definedName>
    <definedName name="______________________GBS224" localSheetId="7">#REF!</definedName>
    <definedName name="______________________GBS224" localSheetId="0">#REF!</definedName>
    <definedName name="______________________GBS224">#REF!</definedName>
    <definedName name="______________________GBS23" localSheetId="2">#REF!</definedName>
    <definedName name="______________________GBS23" localSheetId="7">#REF!</definedName>
    <definedName name="______________________GBS23" localSheetId="0">#REF!</definedName>
    <definedName name="______________________GBS23">#REF!</definedName>
    <definedName name="______________________GBS24" localSheetId="2">#REF!</definedName>
    <definedName name="______________________GBS24" localSheetId="7">#REF!</definedName>
    <definedName name="______________________GBS24" localSheetId="0">#REF!</definedName>
    <definedName name="______________________GBS24">#REF!</definedName>
    <definedName name="______________________GBS25" localSheetId="2">#REF!</definedName>
    <definedName name="______________________GBS25" localSheetId="7">#REF!</definedName>
    <definedName name="______________________GBS25" localSheetId="0">#REF!</definedName>
    <definedName name="______________________GBS25">#REF!</definedName>
    <definedName name="______________________GBS26" localSheetId="2">#REF!</definedName>
    <definedName name="______________________GBS26" localSheetId="7">#REF!</definedName>
    <definedName name="______________________GBS26" localSheetId="0">#REF!</definedName>
    <definedName name="______________________GBS26">#REF!</definedName>
    <definedName name="______________________GBS27" localSheetId="2">#REF!</definedName>
    <definedName name="______________________GBS27" localSheetId="7">#REF!</definedName>
    <definedName name="______________________GBS27" localSheetId="0">#REF!</definedName>
    <definedName name="______________________GBS27">#REF!</definedName>
    <definedName name="______________________GBS28" localSheetId="2">#REF!</definedName>
    <definedName name="______________________GBS28" localSheetId="7">#REF!</definedName>
    <definedName name="______________________GBS28" localSheetId="0">#REF!</definedName>
    <definedName name="______________________GBS28">#REF!</definedName>
    <definedName name="______________________GBS29" localSheetId="2">#REF!</definedName>
    <definedName name="______________________GBS29" localSheetId="7">#REF!</definedName>
    <definedName name="______________________GBS29" localSheetId="0">#REF!</definedName>
    <definedName name="______________________GBS29">#REF!</definedName>
    <definedName name="______________________imp1">[11]DATA_PRG!$H$245</definedName>
    <definedName name="______________________knr2">NA()</definedName>
    <definedName name="______________________l1">[3]leads!$A$3:$E$108</definedName>
    <definedName name="______________________l12" localSheetId="2">#REF!</definedName>
    <definedName name="______________________l12" localSheetId="7">#REF!</definedName>
    <definedName name="______________________l12" localSheetId="0">#REF!</definedName>
    <definedName name="______________________l12">#REF!</definedName>
    <definedName name="______________________l2">[2]r!$F$29</definedName>
    <definedName name="______________________l3" localSheetId="2">#REF!</definedName>
    <definedName name="______________________l3" localSheetId="7">#REF!</definedName>
    <definedName name="______________________l3" localSheetId="0">#REF!</definedName>
    <definedName name="______________________l3">#REF!</definedName>
    <definedName name="______________________l4">[4]Sheet1!$W$2:$Y$103</definedName>
    <definedName name="______________________l5" localSheetId="2">#REF!</definedName>
    <definedName name="______________________l5" localSheetId="7">#REF!</definedName>
    <definedName name="______________________l5" localSheetId="0">#REF!</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 localSheetId="2">#REF!</definedName>
    <definedName name="______________________lj600" localSheetId="7">#REF!</definedName>
    <definedName name="______________________lj600" localSheetId="0">#REF!</definedName>
    <definedName name="______________________lj600">#REF!</definedName>
    <definedName name="______________________lj900" localSheetId="2">#REF!</definedName>
    <definedName name="______________________lj900" localSheetId="7">#REF!</definedName>
    <definedName name="______________________lj900" localSheetId="0">#REF!</definedName>
    <definedName name="______________________lj900">#REF!</definedName>
    <definedName name="______________________LL3" localSheetId="2">#REF!</definedName>
    <definedName name="______________________LL3" localSheetId="7">#REF!</definedName>
    <definedName name="______________________LL3" localSheetId="0">#REF!</definedName>
    <definedName name="______________________LL3">#REF!</definedName>
    <definedName name="______________________LSO24">"[14]lead!#ref!"</definedName>
    <definedName name="______________________MA1" localSheetId="2">#REF!</definedName>
    <definedName name="______________________MA1" localSheetId="7">#REF!</definedName>
    <definedName name="______________________MA1" localSheetId="0">#REF!</definedName>
    <definedName name="______________________MA1">#REF!</definedName>
    <definedName name="______________________MA2" localSheetId="2">#REF!</definedName>
    <definedName name="______________________MA2" localSheetId="7">#REF!</definedName>
    <definedName name="______________________MA2" localSheetId="0">#REF!</definedName>
    <definedName name="______________________MA2">#REF!</definedName>
    <definedName name="______________________Met22" localSheetId="2">#REF!</definedName>
    <definedName name="______________________Met22" localSheetId="7">#REF!</definedName>
    <definedName name="______________________Met22" localSheetId="0">#REF!</definedName>
    <definedName name="______________________Met22">#REF!</definedName>
    <definedName name="______________________Met45" localSheetId="2">#REF!</definedName>
    <definedName name="______________________Met45" localSheetId="7">#REF!</definedName>
    <definedName name="______________________Met45" localSheetId="0">#REF!</definedName>
    <definedName name="______________________Met45">#REF!</definedName>
    <definedName name="______________________MEt55" localSheetId="2">#REF!</definedName>
    <definedName name="______________________MEt55" localSheetId="7">#REF!</definedName>
    <definedName name="______________________MEt55" localSheetId="0">#REF!</definedName>
    <definedName name="______________________MEt55">#REF!</definedName>
    <definedName name="______________________Met63" localSheetId="2">#REF!</definedName>
    <definedName name="______________________Met63" localSheetId="7">#REF!</definedName>
    <definedName name="______________________Met63" localSheetId="0">#REF!</definedName>
    <definedName name="______________________Met63">#REF!</definedName>
    <definedName name="______________________ML21" localSheetId="2">#REF!</definedName>
    <definedName name="______________________ML21" localSheetId="7">#REF!</definedName>
    <definedName name="______________________ML21" localSheetId="0">#REF!</definedName>
    <definedName name="______________________ML21">#REF!</definedName>
    <definedName name="______________________ML210" localSheetId="2">#REF!</definedName>
    <definedName name="______________________ML210" localSheetId="7">#REF!</definedName>
    <definedName name="______________________ML210" localSheetId="0">#REF!</definedName>
    <definedName name="______________________ML210">#REF!</definedName>
    <definedName name="______________________ML211" localSheetId="2">#REF!</definedName>
    <definedName name="______________________ML211" localSheetId="7">#REF!</definedName>
    <definedName name="______________________ML211" localSheetId="0">#REF!</definedName>
    <definedName name="______________________ML211">#REF!</definedName>
    <definedName name="______________________ML212" localSheetId="2">#REF!</definedName>
    <definedName name="______________________ML212" localSheetId="7">#REF!</definedName>
    <definedName name="______________________ML212" localSheetId="0">#REF!</definedName>
    <definedName name="______________________ML212">#REF!</definedName>
    <definedName name="______________________ML213" localSheetId="2">#REF!</definedName>
    <definedName name="______________________ML213" localSheetId="7">#REF!</definedName>
    <definedName name="______________________ML213" localSheetId="0">#REF!</definedName>
    <definedName name="______________________ML213">#REF!</definedName>
    <definedName name="______________________ML214" localSheetId="2">#REF!</definedName>
    <definedName name="______________________ML214" localSheetId="7">#REF!</definedName>
    <definedName name="______________________ML214" localSheetId="0">#REF!</definedName>
    <definedName name="______________________ML214">#REF!</definedName>
    <definedName name="______________________ML215" localSheetId="2">#REF!</definedName>
    <definedName name="______________________ML215" localSheetId="7">#REF!</definedName>
    <definedName name="______________________ML215" localSheetId="0">#REF!</definedName>
    <definedName name="______________________ML215">#REF!</definedName>
    <definedName name="______________________ML216" localSheetId="2">#REF!</definedName>
    <definedName name="______________________ML216" localSheetId="7">#REF!</definedName>
    <definedName name="______________________ML216" localSheetId="0">#REF!</definedName>
    <definedName name="______________________ML216">#REF!</definedName>
    <definedName name="______________________ML217" localSheetId="2">#REF!</definedName>
    <definedName name="______________________ML217" localSheetId="7">#REF!</definedName>
    <definedName name="______________________ML217" localSheetId="0">#REF!</definedName>
    <definedName name="______________________ML217">#REF!</definedName>
    <definedName name="______________________ML218" localSheetId="2">#REF!</definedName>
    <definedName name="______________________ML218" localSheetId="7">#REF!</definedName>
    <definedName name="______________________ML218" localSheetId="0">#REF!</definedName>
    <definedName name="______________________ML218">#REF!</definedName>
    <definedName name="______________________ML219" localSheetId="2">#REF!</definedName>
    <definedName name="______________________ML219" localSheetId="7">#REF!</definedName>
    <definedName name="______________________ML219" localSheetId="0">#REF!</definedName>
    <definedName name="______________________ML219">#REF!</definedName>
    <definedName name="______________________ML22" localSheetId="2">#REF!</definedName>
    <definedName name="______________________ML22" localSheetId="7">#REF!</definedName>
    <definedName name="______________________ML22" localSheetId="0">#REF!</definedName>
    <definedName name="______________________ML22">#REF!</definedName>
    <definedName name="______________________ML220" localSheetId="2">#REF!</definedName>
    <definedName name="______________________ML220" localSheetId="7">#REF!</definedName>
    <definedName name="______________________ML220" localSheetId="0">#REF!</definedName>
    <definedName name="______________________ML220">#REF!</definedName>
    <definedName name="______________________ML221" localSheetId="2">#REF!</definedName>
    <definedName name="______________________ML221" localSheetId="7">#REF!</definedName>
    <definedName name="______________________ML221" localSheetId="0">#REF!</definedName>
    <definedName name="______________________ML221">#REF!</definedName>
    <definedName name="______________________ML222" localSheetId="2">#REF!</definedName>
    <definedName name="______________________ML222" localSheetId="7">#REF!</definedName>
    <definedName name="______________________ML222" localSheetId="0">#REF!</definedName>
    <definedName name="______________________ML222">#REF!</definedName>
    <definedName name="______________________ML223" localSheetId="2">#REF!</definedName>
    <definedName name="______________________ML223" localSheetId="7">#REF!</definedName>
    <definedName name="______________________ML223" localSheetId="0">#REF!</definedName>
    <definedName name="______________________ML223">#REF!</definedName>
    <definedName name="______________________ML224" localSheetId="2">#REF!</definedName>
    <definedName name="______________________ML224" localSheetId="7">#REF!</definedName>
    <definedName name="______________________ML224" localSheetId="0">#REF!</definedName>
    <definedName name="______________________ML224">#REF!</definedName>
    <definedName name="______________________ML23" localSheetId="2">#REF!</definedName>
    <definedName name="______________________ML23" localSheetId="7">#REF!</definedName>
    <definedName name="______________________ML23" localSheetId="0">#REF!</definedName>
    <definedName name="______________________ML23">#REF!</definedName>
    <definedName name="______________________ML24" localSheetId="2">#REF!</definedName>
    <definedName name="______________________ML24" localSheetId="7">#REF!</definedName>
    <definedName name="______________________ML24" localSheetId="0">#REF!</definedName>
    <definedName name="______________________ML24">#REF!</definedName>
    <definedName name="______________________ML25" localSheetId="2">#REF!</definedName>
    <definedName name="______________________ML25" localSheetId="7">#REF!</definedName>
    <definedName name="______________________ML25" localSheetId="0">#REF!</definedName>
    <definedName name="______________________ML25">#REF!</definedName>
    <definedName name="______________________ML26" localSheetId="2">#REF!</definedName>
    <definedName name="______________________ML26" localSheetId="7">#REF!</definedName>
    <definedName name="______________________ML26" localSheetId="0">#REF!</definedName>
    <definedName name="______________________ML26">#REF!</definedName>
    <definedName name="______________________ML27" localSheetId="2">#REF!</definedName>
    <definedName name="______________________ML27" localSheetId="7">#REF!</definedName>
    <definedName name="______________________ML27" localSheetId="0">#REF!</definedName>
    <definedName name="______________________ML27">#REF!</definedName>
    <definedName name="______________________ML28" localSheetId="2">#REF!</definedName>
    <definedName name="______________________ML28" localSheetId="7">#REF!</definedName>
    <definedName name="______________________ML28" localSheetId="0">#REF!</definedName>
    <definedName name="______________________ML28">#REF!</definedName>
    <definedName name="______________________ML29" localSheetId="2">#REF!</definedName>
    <definedName name="______________________ML29" localSheetId="7">#REF!</definedName>
    <definedName name="______________________ML29" localSheetId="0">#REF!</definedName>
    <definedName name="______________________ML29">#REF!</definedName>
    <definedName name="______________________ML31" localSheetId="2">#REF!</definedName>
    <definedName name="______________________ML31" localSheetId="7">#REF!</definedName>
    <definedName name="______________________ML31" localSheetId="0">#REF!</definedName>
    <definedName name="______________________ML31">#REF!</definedName>
    <definedName name="______________________ML310" localSheetId="2">#REF!</definedName>
    <definedName name="______________________ML310" localSheetId="7">#REF!</definedName>
    <definedName name="______________________ML310" localSheetId="0">#REF!</definedName>
    <definedName name="______________________ML310">#REF!</definedName>
    <definedName name="______________________ML311" localSheetId="2">#REF!</definedName>
    <definedName name="______________________ML311" localSheetId="7">#REF!</definedName>
    <definedName name="______________________ML311" localSheetId="0">#REF!</definedName>
    <definedName name="______________________ML311">#REF!</definedName>
    <definedName name="______________________ML312" localSheetId="2">#REF!</definedName>
    <definedName name="______________________ML312" localSheetId="7">#REF!</definedName>
    <definedName name="______________________ML312" localSheetId="0">#REF!</definedName>
    <definedName name="______________________ML312">#REF!</definedName>
    <definedName name="______________________ML313" localSheetId="2">#REF!</definedName>
    <definedName name="______________________ML313" localSheetId="7">#REF!</definedName>
    <definedName name="______________________ML313" localSheetId="0">#REF!</definedName>
    <definedName name="______________________ML313">#REF!</definedName>
    <definedName name="______________________ML314" localSheetId="2">#REF!</definedName>
    <definedName name="______________________ML314" localSheetId="7">#REF!</definedName>
    <definedName name="______________________ML314" localSheetId="0">#REF!</definedName>
    <definedName name="______________________ML314">#REF!</definedName>
    <definedName name="______________________ML315" localSheetId="2">#REF!</definedName>
    <definedName name="______________________ML315" localSheetId="7">#REF!</definedName>
    <definedName name="______________________ML315" localSheetId="0">#REF!</definedName>
    <definedName name="______________________ML315">#REF!</definedName>
    <definedName name="______________________ML316" localSheetId="2">#REF!</definedName>
    <definedName name="______________________ML316" localSheetId="7">#REF!</definedName>
    <definedName name="______________________ML316" localSheetId="0">#REF!</definedName>
    <definedName name="______________________ML316">#REF!</definedName>
    <definedName name="______________________ML317" localSheetId="2">#REF!</definedName>
    <definedName name="______________________ML317" localSheetId="7">#REF!</definedName>
    <definedName name="______________________ML317" localSheetId="0">#REF!</definedName>
    <definedName name="______________________ML317">#REF!</definedName>
    <definedName name="______________________ML318" localSheetId="2">#REF!</definedName>
    <definedName name="______________________ML318" localSheetId="7">#REF!</definedName>
    <definedName name="______________________ML318" localSheetId="0">#REF!</definedName>
    <definedName name="______________________ML318">#REF!</definedName>
    <definedName name="______________________ML319" localSheetId="2">#REF!</definedName>
    <definedName name="______________________ML319" localSheetId="7">#REF!</definedName>
    <definedName name="______________________ML319" localSheetId="0">#REF!</definedName>
    <definedName name="______________________ML319">#REF!</definedName>
    <definedName name="______________________ML32" localSheetId="2">#REF!</definedName>
    <definedName name="______________________ML32" localSheetId="7">#REF!</definedName>
    <definedName name="______________________ML32" localSheetId="0">#REF!</definedName>
    <definedName name="______________________ML32">#REF!</definedName>
    <definedName name="______________________ML320" localSheetId="2">#REF!</definedName>
    <definedName name="______________________ML320" localSheetId="7">#REF!</definedName>
    <definedName name="______________________ML320" localSheetId="0">#REF!</definedName>
    <definedName name="______________________ML320">#REF!</definedName>
    <definedName name="______________________ML321" localSheetId="2">#REF!</definedName>
    <definedName name="______________________ML321" localSheetId="7">#REF!</definedName>
    <definedName name="______________________ML321" localSheetId="0">#REF!</definedName>
    <definedName name="______________________ML321">#REF!</definedName>
    <definedName name="______________________ML322" localSheetId="2">#REF!</definedName>
    <definedName name="______________________ML322" localSheetId="7">#REF!</definedName>
    <definedName name="______________________ML322" localSheetId="0">#REF!</definedName>
    <definedName name="______________________ML322">#REF!</definedName>
    <definedName name="______________________ML323" localSheetId="2">#REF!</definedName>
    <definedName name="______________________ML323" localSheetId="7">#REF!</definedName>
    <definedName name="______________________ML323" localSheetId="0">#REF!</definedName>
    <definedName name="______________________ML323">#REF!</definedName>
    <definedName name="______________________ML324" localSheetId="2">#REF!</definedName>
    <definedName name="______________________ML324" localSheetId="7">#REF!</definedName>
    <definedName name="______________________ML324" localSheetId="0">#REF!</definedName>
    <definedName name="______________________ML324">#REF!</definedName>
    <definedName name="______________________ML33" localSheetId="2">#REF!</definedName>
    <definedName name="______________________ML33" localSheetId="7">#REF!</definedName>
    <definedName name="______________________ML33" localSheetId="0">#REF!</definedName>
    <definedName name="______________________ML33">#REF!</definedName>
    <definedName name="______________________ML34" localSheetId="2">#REF!</definedName>
    <definedName name="______________________ML34" localSheetId="7">#REF!</definedName>
    <definedName name="______________________ML34" localSheetId="0">#REF!</definedName>
    <definedName name="______________________ML34">#REF!</definedName>
    <definedName name="______________________ML35" localSheetId="2">#REF!</definedName>
    <definedName name="______________________ML35" localSheetId="7">#REF!</definedName>
    <definedName name="______________________ML35" localSheetId="0">#REF!</definedName>
    <definedName name="______________________ML35">#REF!</definedName>
    <definedName name="______________________ML36" localSheetId="2">#REF!</definedName>
    <definedName name="______________________ML36" localSheetId="7">#REF!</definedName>
    <definedName name="______________________ML36" localSheetId="0">#REF!</definedName>
    <definedName name="______________________ML36">#REF!</definedName>
    <definedName name="______________________ML37" localSheetId="2">#REF!</definedName>
    <definedName name="______________________ML37" localSheetId="7">#REF!</definedName>
    <definedName name="______________________ML37" localSheetId="0">#REF!</definedName>
    <definedName name="______________________ML37">#REF!</definedName>
    <definedName name="______________________ML38" localSheetId="2">#REF!</definedName>
    <definedName name="______________________ML38" localSheetId="7">#REF!</definedName>
    <definedName name="______________________ML38" localSheetId="0">#REF!</definedName>
    <definedName name="______________________ML38">#REF!</definedName>
    <definedName name="______________________ML39" localSheetId="2">#REF!</definedName>
    <definedName name="______________________ML39" localSheetId="7">#REF!</definedName>
    <definedName name="______________________ML39" localSheetId="0">#REF!</definedName>
    <definedName name="______________________ML39">#REF!</definedName>
    <definedName name="______________________ML7" localSheetId="2">#REF!</definedName>
    <definedName name="______________________ML7" localSheetId="7">#REF!</definedName>
    <definedName name="______________________ML7" localSheetId="0">#REF!</definedName>
    <definedName name="______________________ML7">#REF!</definedName>
    <definedName name="______________________ML8" localSheetId="2">#REF!</definedName>
    <definedName name="______________________ML8" localSheetId="7">#REF!</definedName>
    <definedName name="______________________ML8" localSheetId="0">#REF!</definedName>
    <definedName name="______________________ML8">#REF!</definedName>
    <definedName name="______________________ML9" localSheetId="2">#REF!</definedName>
    <definedName name="______________________ML9" localSheetId="7">#REF!</definedName>
    <definedName name="______________________ML9" localSheetId="0">#REF!</definedName>
    <definedName name="______________________ML9">#REF!</definedName>
    <definedName name="______________________mm1">[6]r!$F$4</definedName>
    <definedName name="______________________mm1000" localSheetId="2">#REF!</definedName>
    <definedName name="______________________mm1000" localSheetId="7">#REF!</definedName>
    <definedName name="______________________mm1000" localSheetId="0">#REF!</definedName>
    <definedName name="______________________mm1000">#REF!</definedName>
    <definedName name="______________________mm11">[2]r!$F$4</definedName>
    <definedName name="______________________mm111">[5]r!$F$4</definedName>
    <definedName name="______________________mm600" localSheetId="2">#REF!</definedName>
    <definedName name="______________________mm600" localSheetId="7">#REF!</definedName>
    <definedName name="______________________mm600" localSheetId="0">#REF!</definedName>
    <definedName name="______________________mm600">#REF!</definedName>
    <definedName name="______________________mm800" localSheetId="2">#REF!</definedName>
    <definedName name="______________________mm800" localSheetId="7">#REF!</definedName>
    <definedName name="______________________mm800" localSheetId="0">#REF!</definedName>
    <definedName name="______________________mm800">#REF!</definedName>
    <definedName name="______________________PC1" localSheetId="2">#REF!</definedName>
    <definedName name="______________________PC1" localSheetId="7">#REF!</definedName>
    <definedName name="______________________PC1" localSheetId="0">#REF!</definedName>
    <definedName name="______________________PC1">#REF!</definedName>
    <definedName name="______________________PC10" localSheetId="2">#REF!</definedName>
    <definedName name="______________________PC10" localSheetId="7">#REF!</definedName>
    <definedName name="______________________PC10" localSheetId="0">#REF!</definedName>
    <definedName name="______________________PC10">#REF!</definedName>
    <definedName name="______________________PC11" localSheetId="2">#REF!</definedName>
    <definedName name="______________________PC11" localSheetId="7">#REF!</definedName>
    <definedName name="______________________PC11" localSheetId="0">#REF!</definedName>
    <definedName name="______________________PC11">#REF!</definedName>
    <definedName name="______________________PC12" localSheetId="2">#REF!</definedName>
    <definedName name="______________________PC12" localSheetId="7">#REF!</definedName>
    <definedName name="______________________PC12" localSheetId="0">#REF!</definedName>
    <definedName name="______________________PC12">#REF!</definedName>
    <definedName name="______________________PC13" localSheetId="2">#REF!</definedName>
    <definedName name="______________________PC13" localSheetId="7">#REF!</definedName>
    <definedName name="______________________PC13" localSheetId="0">#REF!</definedName>
    <definedName name="______________________PC13">#REF!</definedName>
    <definedName name="______________________PC14" localSheetId="2">#REF!</definedName>
    <definedName name="______________________PC14" localSheetId="7">#REF!</definedName>
    <definedName name="______________________PC14" localSheetId="0">#REF!</definedName>
    <definedName name="______________________PC14">#REF!</definedName>
    <definedName name="______________________PC15" localSheetId="2">#REF!</definedName>
    <definedName name="______________________PC15" localSheetId="7">#REF!</definedName>
    <definedName name="______________________PC15" localSheetId="0">#REF!</definedName>
    <definedName name="______________________PC15">#REF!</definedName>
    <definedName name="______________________PC16" localSheetId="2">#REF!</definedName>
    <definedName name="______________________PC16" localSheetId="7">#REF!</definedName>
    <definedName name="______________________PC16" localSheetId="0">#REF!</definedName>
    <definedName name="______________________PC16">#REF!</definedName>
    <definedName name="______________________PC17" localSheetId="2">#REF!</definedName>
    <definedName name="______________________PC17" localSheetId="7">#REF!</definedName>
    <definedName name="______________________PC17" localSheetId="0">#REF!</definedName>
    <definedName name="______________________PC17">#REF!</definedName>
    <definedName name="______________________PC18" localSheetId="2">#REF!</definedName>
    <definedName name="______________________PC18" localSheetId="7">#REF!</definedName>
    <definedName name="______________________PC18" localSheetId="0">#REF!</definedName>
    <definedName name="______________________PC18">#REF!</definedName>
    <definedName name="______________________PC19" localSheetId="2">#REF!</definedName>
    <definedName name="______________________PC19" localSheetId="7">#REF!</definedName>
    <definedName name="______________________PC19" localSheetId="0">#REF!</definedName>
    <definedName name="______________________PC19">#REF!</definedName>
    <definedName name="______________________pc2" localSheetId="2">#REF!</definedName>
    <definedName name="______________________pc2" localSheetId="7">#REF!</definedName>
    <definedName name="______________________pc2" localSheetId="0">#REF!</definedName>
    <definedName name="______________________pc2">#REF!</definedName>
    <definedName name="______________________PC20">NA()</definedName>
    <definedName name="______________________PC21" localSheetId="2">#REF!</definedName>
    <definedName name="______________________PC21" localSheetId="7">#REF!</definedName>
    <definedName name="______________________PC21" localSheetId="0">#REF!</definedName>
    <definedName name="______________________PC21">#REF!</definedName>
    <definedName name="______________________PC22" localSheetId="2">#REF!</definedName>
    <definedName name="______________________PC22" localSheetId="7">#REF!</definedName>
    <definedName name="______________________PC22" localSheetId="0">#REF!</definedName>
    <definedName name="______________________PC22">#REF!</definedName>
    <definedName name="______________________PC23" localSheetId="2">#REF!</definedName>
    <definedName name="______________________PC23" localSheetId="7">#REF!</definedName>
    <definedName name="______________________PC23" localSheetId="0">#REF!</definedName>
    <definedName name="______________________PC23">#REF!</definedName>
    <definedName name="______________________PC24" localSheetId="2">#REF!</definedName>
    <definedName name="______________________PC24" localSheetId="7">#REF!</definedName>
    <definedName name="______________________PC24" localSheetId="0">#REF!</definedName>
    <definedName name="______________________PC24">#REF!</definedName>
    <definedName name="______________________PC3" localSheetId="2">#REF!</definedName>
    <definedName name="______________________PC3" localSheetId="7">#REF!</definedName>
    <definedName name="______________________PC3" localSheetId="0">#REF!</definedName>
    <definedName name="______________________PC3">#REF!</definedName>
    <definedName name="______________________PC4" localSheetId="2">#REF!</definedName>
    <definedName name="______________________PC4" localSheetId="7">#REF!</definedName>
    <definedName name="______________________PC4" localSheetId="0">#REF!</definedName>
    <definedName name="______________________PC4">#REF!</definedName>
    <definedName name="______________________PC5" localSheetId="2">#REF!</definedName>
    <definedName name="______________________PC5" localSheetId="7">#REF!</definedName>
    <definedName name="______________________PC5" localSheetId="0">#REF!</definedName>
    <definedName name="______________________PC5">#REF!</definedName>
    <definedName name="______________________PC6" localSheetId="2">#REF!</definedName>
    <definedName name="______________________PC6" localSheetId="7">#REF!</definedName>
    <definedName name="______________________PC6" localSheetId="0">#REF!</definedName>
    <definedName name="______________________PC6">#REF!</definedName>
    <definedName name="______________________pc600" localSheetId="2">#REF!</definedName>
    <definedName name="______________________pc600" localSheetId="7">#REF!</definedName>
    <definedName name="______________________pc600" localSheetId="0">#REF!</definedName>
    <definedName name="______________________pc600">#REF!</definedName>
    <definedName name="______________________PC7" localSheetId="2">#REF!</definedName>
    <definedName name="______________________PC7" localSheetId="7">#REF!</definedName>
    <definedName name="______________________PC7" localSheetId="0">#REF!</definedName>
    <definedName name="______________________PC7">#REF!</definedName>
    <definedName name="______________________PC8" localSheetId="2">#REF!</definedName>
    <definedName name="______________________PC8" localSheetId="7">#REF!</definedName>
    <definedName name="______________________PC8" localSheetId="0">#REF!</definedName>
    <definedName name="______________________PC8">#REF!</definedName>
    <definedName name="______________________PC9" localSheetId="2">#REF!</definedName>
    <definedName name="______________________PC9" localSheetId="7">#REF!</definedName>
    <definedName name="______________________PC9" localSheetId="0">#REF!</definedName>
    <definedName name="______________________PC9">#REF!</definedName>
    <definedName name="______________________pc900" localSheetId="2">#REF!</definedName>
    <definedName name="______________________pc900" localSheetId="7">#REF!</definedName>
    <definedName name="______________________pc900" localSheetId="0">#REF!</definedName>
    <definedName name="______________________pc900">#REF!</definedName>
    <definedName name="______________________pla4">[12]DATA_PRG!$H$269</definedName>
    <definedName name="______________________pv2" localSheetId="2">#REF!</definedName>
    <definedName name="______________________pv2" localSheetId="7">#REF!</definedName>
    <definedName name="______________________pv2" localSheetId="0">#REF!</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 localSheetId="2">#REF!</definedName>
    <definedName name="______________________var1" localSheetId="7">#REF!</definedName>
    <definedName name="______________________var1" localSheetId="0">#REF!</definedName>
    <definedName name="______________________var1">#REF!</definedName>
    <definedName name="______________________var4" localSheetId="2">#REF!</definedName>
    <definedName name="______________________var4" localSheetId="7">#REF!</definedName>
    <definedName name="______________________var4" localSheetId="0">#REF!</definedName>
    <definedName name="______________________var4">#REF!</definedName>
    <definedName name="______________________vat1">NA()</definedName>
    <definedName name="_____________________bla1">[1]leads!$H$7</definedName>
    <definedName name="_____________________BSG100" localSheetId="2">#REF!</definedName>
    <definedName name="_____________________BSG100" localSheetId="7">#REF!</definedName>
    <definedName name="_____________________BSG100" localSheetId="0">#REF!</definedName>
    <definedName name="_____________________BSG100">#REF!</definedName>
    <definedName name="_____________________BSG150" localSheetId="2">#REF!</definedName>
    <definedName name="_____________________BSG150" localSheetId="7">#REF!</definedName>
    <definedName name="_____________________BSG150" localSheetId="0">#REF!</definedName>
    <definedName name="_____________________BSG150">#REF!</definedName>
    <definedName name="_____________________BSG5" localSheetId="2">#REF!</definedName>
    <definedName name="_____________________BSG5" localSheetId="7">#REF!</definedName>
    <definedName name="_____________________BSG5" localSheetId="0">#REF!</definedName>
    <definedName name="_____________________BSG5">#REF!</definedName>
    <definedName name="_____________________BSG75" localSheetId="2">#REF!</definedName>
    <definedName name="_____________________BSG75" localSheetId="7">#REF!</definedName>
    <definedName name="_____________________BSG75" localSheetId="0">#REF!</definedName>
    <definedName name="_____________________BSG75">#REF!</definedName>
    <definedName name="_____________________BTC1" localSheetId="2">#REF!</definedName>
    <definedName name="_____________________BTC1" localSheetId="7">#REF!</definedName>
    <definedName name="_____________________BTC1" localSheetId="0">#REF!</definedName>
    <definedName name="_____________________BTC1">#REF!</definedName>
    <definedName name="_____________________BTC10" localSheetId="2">#REF!</definedName>
    <definedName name="_____________________BTC10" localSheetId="7">#REF!</definedName>
    <definedName name="_____________________BTC10" localSheetId="0">#REF!</definedName>
    <definedName name="_____________________BTC10">#REF!</definedName>
    <definedName name="_____________________BTC11" localSheetId="2">#REF!</definedName>
    <definedName name="_____________________BTC11" localSheetId="7">#REF!</definedName>
    <definedName name="_____________________BTC11" localSheetId="0">#REF!</definedName>
    <definedName name="_____________________BTC11">#REF!</definedName>
    <definedName name="_____________________BTC12" localSheetId="2">#REF!</definedName>
    <definedName name="_____________________BTC12" localSheetId="7">#REF!</definedName>
    <definedName name="_____________________BTC12" localSheetId="0">#REF!</definedName>
    <definedName name="_____________________BTC12">#REF!</definedName>
    <definedName name="_____________________BTC13" localSheetId="2">#REF!</definedName>
    <definedName name="_____________________BTC13" localSheetId="7">#REF!</definedName>
    <definedName name="_____________________BTC13" localSheetId="0">#REF!</definedName>
    <definedName name="_____________________BTC13">#REF!</definedName>
    <definedName name="_____________________BTC14" localSheetId="2">#REF!</definedName>
    <definedName name="_____________________BTC14" localSheetId="7">#REF!</definedName>
    <definedName name="_____________________BTC14" localSheetId="0">#REF!</definedName>
    <definedName name="_____________________BTC14">#REF!</definedName>
    <definedName name="_____________________BTC15" localSheetId="2">#REF!</definedName>
    <definedName name="_____________________BTC15" localSheetId="7">#REF!</definedName>
    <definedName name="_____________________BTC15" localSheetId="0">#REF!</definedName>
    <definedName name="_____________________BTC15">#REF!</definedName>
    <definedName name="_____________________BTC16" localSheetId="2">#REF!</definedName>
    <definedName name="_____________________BTC16" localSheetId="7">#REF!</definedName>
    <definedName name="_____________________BTC16" localSheetId="0">#REF!</definedName>
    <definedName name="_____________________BTC16">#REF!</definedName>
    <definedName name="_____________________BTC17" localSheetId="2">#REF!</definedName>
    <definedName name="_____________________BTC17" localSheetId="7">#REF!</definedName>
    <definedName name="_____________________BTC17" localSheetId="0">#REF!</definedName>
    <definedName name="_____________________BTC17">#REF!</definedName>
    <definedName name="_____________________BTC18" localSheetId="2">#REF!</definedName>
    <definedName name="_____________________BTC18" localSheetId="7">#REF!</definedName>
    <definedName name="_____________________BTC18" localSheetId="0">#REF!</definedName>
    <definedName name="_____________________BTC18">#REF!</definedName>
    <definedName name="_____________________BTC19" localSheetId="2">#REF!</definedName>
    <definedName name="_____________________BTC19" localSheetId="7">#REF!</definedName>
    <definedName name="_____________________BTC19" localSheetId="0">#REF!</definedName>
    <definedName name="_____________________BTC19">#REF!</definedName>
    <definedName name="_____________________BTC2" localSheetId="2">#REF!</definedName>
    <definedName name="_____________________BTC2" localSheetId="7">#REF!</definedName>
    <definedName name="_____________________BTC2" localSheetId="0">#REF!</definedName>
    <definedName name="_____________________BTC2">#REF!</definedName>
    <definedName name="_____________________BTC20" localSheetId="2">#REF!</definedName>
    <definedName name="_____________________BTC20" localSheetId="7">#REF!</definedName>
    <definedName name="_____________________BTC20" localSheetId="0">#REF!</definedName>
    <definedName name="_____________________BTC20">#REF!</definedName>
    <definedName name="_____________________BTC21" localSheetId="2">#REF!</definedName>
    <definedName name="_____________________BTC21" localSheetId="7">#REF!</definedName>
    <definedName name="_____________________BTC21" localSheetId="0">#REF!</definedName>
    <definedName name="_____________________BTC21">#REF!</definedName>
    <definedName name="_____________________BTC22" localSheetId="2">#REF!</definedName>
    <definedName name="_____________________BTC22" localSheetId="7">#REF!</definedName>
    <definedName name="_____________________BTC22" localSheetId="0">#REF!</definedName>
    <definedName name="_____________________BTC22">#REF!</definedName>
    <definedName name="_____________________BTC23" localSheetId="2">#REF!</definedName>
    <definedName name="_____________________BTC23" localSheetId="7">#REF!</definedName>
    <definedName name="_____________________BTC23" localSheetId="0">#REF!</definedName>
    <definedName name="_____________________BTC23">#REF!</definedName>
    <definedName name="_____________________BTC24" localSheetId="2">#REF!</definedName>
    <definedName name="_____________________BTC24" localSheetId="7">#REF!</definedName>
    <definedName name="_____________________BTC24" localSheetId="0">#REF!</definedName>
    <definedName name="_____________________BTC24">#REF!</definedName>
    <definedName name="_____________________BTC3" localSheetId="2">#REF!</definedName>
    <definedName name="_____________________BTC3" localSheetId="7">#REF!</definedName>
    <definedName name="_____________________BTC3" localSheetId="0">#REF!</definedName>
    <definedName name="_____________________BTC3">#REF!</definedName>
    <definedName name="_____________________BTC4" localSheetId="2">#REF!</definedName>
    <definedName name="_____________________BTC4" localSheetId="7">#REF!</definedName>
    <definedName name="_____________________BTC4" localSheetId="0">#REF!</definedName>
    <definedName name="_____________________BTC4">#REF!</definedName>
    <definedName name="_____________________BTC5" localSheetId="2">#REF!</definedName>
    <definedName name="_____________________BTC5" localSheetId="7">#REF!</definedName>
    <definedName name="_____________________BTC5" localSheetId="0">#REF!</definedName>
    <definedName name="_____________________BTC5">#REF!</definedName>
    <definedName name="_____________________BTC6" localSheetId="2">#REF!</definedName>
    <definedName name="_____________________BTC6" localSheetId="7">#REF!</definedName>
    <definedName name="_____________________BTC6" localSheetId="0">#REF!</definedName>
    <definedName name="_____________________BTC6">#REF!</definedName>
    <definedName name="_____________________BTC7" localSheetId="2">#REF!</definedName>
    <definedName name="_____________________BTC7" localSheetId="7">#REF!</definedName>
    <definedName name="_____________________BTC7" localSheetId="0">#REF!</definedName>
    <definedName name="_____________________BTC7">#REF!</definedName>
    <definedName name="_____________________BTC8" localSheetId="2">#REF!</definedName>
    <definedName name="_____________________BTC8" localSheetId="7">#REF!</definedName>
    <definedName name="_____________________BTC8" localSheetId="0">#REF!</definedName>
    <definedName name="_____________________BTC8">#REF!</definedName>
    <definedName name="_____________________BTC9" localSheetId="2">#REF!</definedName>
    <definedName name="_____________________BTC9" localSheetId="7">#REF!</definedName>
    <definedName name="_____________________BTC9" localSheetId="0">#REF!</definedName>
    <definedName name="_____________________BTC9">#REF!</definedName>
    <definedName name="_____________________BTR1" localSheetId="2">#REF!</definedName>
    <definedName name="_____________________BTR1" localSheetId="7">#REF!</definedName>
    <definedName name="_____________________BTR1" localSheetId="0">#REF!</definedName>
    <definedName name="_____________________BTR1">#REF!</definedName>
    <definedName name="_____________________BTR10" localSheetId="2">#REF!</definedName>
    <definedName name="_____________________BTR10" localSheetId="7">#REF!</definedName>
    <definedName name="_____________________BTR10" localSheetId="0">#REF!</definedName>
    <definedName name="_____________________BTR10">#REF!</definedName>
    <definedName name="_____________________BTR11" localSheetId="2">#REF!</definedName>
    <definedName name="_____________________BTR11" localSheetId="7">#REF!</definedName>
    <definedName name="_____________________BTR11" localSheetId="0">#REF!</definedName>
    <definedName name="_____________________BTR11">#REF!</definedName>
    <definedName name="_____________________BTR12" localSheetId="2">#REF!</definedName>
    <definedName name="_____________________BTR12" localSheetId="7">#REF!</definedName>
    <definedName name="_____________________BTR12" localSheetId="0">#REF!</definedName>
    <definedName name="_____________________BTR12">#REF!</definedName>
    <definedName name="_____________________BTR13" localSheetId="2">#REF!</definedName>
    <definedName name="_____________________BTR13" localSheetId="7">#REF!</definedName>
    <definedName name="_____________________BTR13" localSheetId="0">#REF!</definedName>
    <definedName name="_____________________BTR13">#REF!</definedName>
    <definedName name="_____________________BTR14" localSheetId="2">#REF!</definedName>
    <definedName name="_____________________BTR14" localSheetId="7">#REF!</definedName>
    <definedName name="_____________________BTR14" localSheetId="0">#REF!</definedName>
    <definedName name="_____________________BTR14">#REF!</definedName>
    <definedName name="_____________________BTR15" localSheetId="2">#REF!</definedName>
    <definedName name="_____________________BTR15" localSheetId="7">#REF!</definedName>
    <definedName name="_____________________BTR15" localSheetId="0">#REF!</definedName>
    <definedName name="_____________________BTR15">#REF!</definedName>
    <definedName name="_____________________BTR16" localSheetId="2">#REF!</definedName>
    <definedName name="_____________________BTR16" localSheetId="7">#REF!</definedName>
    <definedName name="_____________________BTR16" localSheetId="0">#REF!</definedName>
    <definedName name="_____________________BTR16">#REF!</definedName>
    <definedName name="_____________________BTR17" localSheetId="2">#REF!</definedName>
    <definedName name="_____________________BTR17" localSheetId="7">#REF!</definedName>
    <definedName name="_____________________BTR17" localSheetId="0">#REF!</definedName>
    <definedName name="_____________________BTR17">#REF!</definedName>
    <definedName name="_____________________BTR18" localSheetId="2">#REF!</definedName>
    <definedName name="_____________________BTR18" localSheetId="7">#REF!</definedName>
    <definedName name="_____________________BTR18" localSheetId="0">#REF!</definedName>
    <definedName name="_____________________BTR18">#REF!</definedName>
    <definedName name="_____________________BTR19" localSheetId="2">#REF!</definedName>
    <definedName name="_____________________BTR19" localSheetId="7">#REF!</definedName>
    <definedName name="_____________________BTR19" localSheetId="0">#REF!</definedName>
    <definedName name="_____________________BTR19">#REF!</definedName>
    <definedName name="_____________________BTR2" localSheetId="2">#REF!</definedName>
    <definedName name="_____________________BTR2" localSheetId="7">#REF!</definedName>
    <definedName name="_____________________BTR2" localSheetId="0">#REF!</definedName>
    <definedName name="_____________________BTR2">#REF!</definedName>
    <definedName name="_____________________BTR20" localSheetId="2">#REF!</definedName>
    <definedName name="_____________________BTR20" localSheetId="7">#REF!</definedName>
    <definedName name="_____________________BTR20" localSheetId="0">#REF!</definedName>
    <definedName name="_____________________BTR20">#REF!</definedName>
    <definedName name="_____________________BTR21" localSheetId="2">#REF!</definedName>
    <definedName name="_____________________BTR21" localSheetId="7">#REF!</definedName>
    <definedName name="_____________________BTR21" localSheetId="0">#REF!</definedName>
    <definedName name="_____________________BTR21">#REF!</definedName>
    <definedName name="_____________________BTR22" localSheetId="2">#REF!</definedName>
    <definedName name="_____________________BTR22" localSheetId="7">#REF!</definedName>
    <definedName name="_____________________BTR22" localSheetId="0">#REF!</definedName>
    <definedName name="_____________________BTR22">#REF!</definedName>
    <definedName name="_____________________BTR23" localSheetId="2">#REF!</definedName>
    <definedName name="_____________________BTR23" localSheetId="7">#REF!</definedName>
    <definedName name="_____________________BTR23" localSheetId="0">#REF!</definedName>
    <definedName name="_____________________BTR23">#REF!</definedName>
    <definedName name="_____________________BTR24" localSheetId="2">#REF!</definedName>
    <definedName name="_____________________BTR24" localSheetId="7">#REF!</definedName>
    <definedName name="_____________________BTR24" localSheetId="0">#REF!</definedName>
    <definedName name="_____________________BTR24">#REF!</definedName>
    <definedName name="_____________________BTR3" localSheetId="2">#REF!</definedName>
    <definedName name="_____________________BTR3" localSheetId="7">#REF!</definedName>
    <definedName name="_____________________BTR3" localSheetId="0">#REF!</definedName>
    <definedName name="_____________________BTR3">#REF!</definedName>
    <definedName name="_____________________BTR4" localSheetId="2">#REF!</definedName>
    <definedName name="_____________________BTR4" localSheetId="7">#REF!</definedName>
    <definedName name="_____________________BTR4" localSheetId="0">#REF!</definedName>
    <definedName name="_____________________BTR4">#REF!</definedName>
    <definedName name="_____________________BTR5" localSheetId="2">#REF!</definedName>
    <definedName name="_____________________BTR5" localSheetId="7">#REF!</definedName>
    <definedName name="_____________________BTR5" localSheetId="0">#REF!</definedName>
    <definedName name="_____________________BTR5">#REF!</definedName>
    <definedName name="_____________________BTR6" localSheetId="2">#REF!</definedName>
    <definedName name="_____________________BTR6" localSheetId="7">#REF!</definedName>
    <definedName name="_____________________BTR6" localSheetId="0">#REF!</definedName>
    <definedName name="_____________________BTR6">#REF!</definedName>
    <definedName name="_____________________BTR7" localSheetId="2">#REF!</definedName>
    <definedName name="_____________________BTR7" localSheetId="7">#REF!</definedName>
    <definedName name="_____________________BTR7" localSheetId="0">#REF!</definedName>
    <definedName name="_____________________BTR7">#REF!</definedName>
    <definedName name="_____________________BTR8" localSheetId="2">#REF!</definedName>
    <definedName name="_____________________BTR8" localSheetId="7">#REF!</definedName>
    <definedName name="_____________________BTR8" localSheetId="0">#REF!</definedName>
    <definedName name="_____________________BTR8">#REF!</definedName>
    <definedName name="_____________________BTR9" localSheetId="2">#REF!</definedName>
    <definedName name="_____________________BTR9" localSheetId="7">#REF!</definedName>
    <definedName name="_____________________BTR9" localSheetId="0">#REF!</definedName>
    <definedName name="_____________________BTR9">#REF!</definedName>
    <definedName name="_____________________BTS1" localSheetId="2">#REF!</definedName>
    <definedName name="_____________________BTS1" localSheetId="7">#REF!</definedName>
    <definedName name="_____________________BTS1" localSheetId="0">#REF!</definedName>
    <definedName name="_____________________BTS1">#REF!</definedName>
    <definedName name="_____________________BTS10" localSheetId="2">#REF!</definedName>
    <definedName name="_____________________BTS10" localSheetId="7">#REF!</definedName>
    <definedName name="_____________________BTS10" localSheetId="0">#REF!</definedName>
    <definedName name="_____________________BTS10">#REF!</definedName>
    <definedName name="_____________________BTS11" localSheetId="2">#REF!</definedName>
    <definedName name="_____________________BTS11" localSheetId="7">#REF!</definedName>
    <definedName name="_____________________BTS11" localSheetId="0">#REF!</definedName>
    <definedName name="_____________________BTS11">#REF!</definedName>
    <definedName name="_____________________BTS12" localSheetId="2">#REF!</definedName>
    <definedName name="_____________________BTS12" localSheetId="7">#REF!</definedName>
    <definedName name="_____________________BTS12" localSheetId="0">#REF!</definedName>
    <definedName name="_____________________BTS12">#REF!</definedName>
    <definedName name="_____________________BTS13" localSheetId="2">#REF!</definedName>
    <definedName name="_____________________BTS13" localSheetId="7">#REF!</definedName>
    <definedName name="_____________________BTS13" localSheetId="0">#REF!</definedName>
    <definedName name="_____________________BTS13">#REF!</definedName>
    <definedName name="_____________________BTS14" localSheetId="2">#REF!</definedName>
    <definedName name="_____________________BTS14" localSheetId="7">#REF!</definedName>
    <definedName name="_____________________BTS14" localSheetId="0">#REF!</definedName>
    <definedName name="_____________________BTS14">#REF!</definedName>
    <definedName name="_____________________BTS15" localSheetId="2">#REF!</definedName>
    <definedName name="_____________________BTS15" localSheetId="7">#REF!</definedName>
    <definedName name="_____________________BTS15" localSheetId="0">#REF!</definedName>
    <definedName name="_____________________BTS15">#REF!</definedName>
    <definedName name="_____________________BTS16" localSheetId="2">#REF!</definedName>
    <definedName name="_____________________BTS16" localSheetId="7">#REF!</definedName>
    <definedName name="_____________________BTS16" localSheetId="0">#REF!</definedName>
    <definedName name="_____________________BTS16">#REF!</definedName>
    <definedName name="_____________________BTS17" localSheetId="2">#REF!</definedName>
    <definedName name="_____________________BTS17" localSheetId="7">#REF!</definedName>
    <definedName name="_____________________BTS17" localSheetId="0">#REF!</definedName>
    <definedName name="_____________________BTS17">#REF!</definedName>
    <definedName name="_____________________BTS18" localSheetId="2">#REF!</definedName>
    <definedName name="_____________________BTS18" localSheetId="7">#REF!</definedName>
    <definedName name="_____________________BTS18" localSheetId="0">#REF!</definedName>
    <definedName name="_____________________BTS18">#REF!</definedName>
    <definedName name="_____________________BTS19" localSheetId="2">#REF!</definedName>
    <definedName name="_____________________BTS19" localSheetId="7">#REF!</definedName>
    <definedName name="_____________________BTS19" localSheetId="0">#REF!</definedName>
    <definedName name="_____________________BTS19">#REF!</definedName>
    <definedName name="_____________________BTS2" localSheetId="2">#REF!</definedName>
    <definedName name="_____________________BTS2" localSheetId="7">#REF!</definedName>
    <definedName name="_____________________BTS2" localSheetId="0">#REF!</definedName>
    <definedName name="_____________________BTS2">#REF!</definedName>
    <definedName name="_____________________BTS20" localSheetId="2">#REF!</definedName>
    <definedName name="_____________________BTS20" localSheetId="7">#REF!</definedName>
    <definedName name="_____________________BTS20" localSheetId="0">#REF!</definedName>
    <definedName name="_____________________BTS20">#REF!</definedName>
    <definedName name="_____________________BTS21" localSheetId="2">#REF!</definedName>
    <definedName name="_____________________BTS21" localSheetId="7">#REF!</definedName>
    <definedName name="_____________________BTS21" localSheetId="0">#REF!</definedName>
    <definedName name="_____________________BTS21">#REF!</definedName>
    <definedName name="_____________________BTS22" localSheetId="2">#REF!</definedName>
    <definedName name="_____________________BTS22" localSheetId="7">#REF!</definedName>
    <definedName name="_____________________BTS22" localSheetId="0">#REF!</definedName>
    <definedName name="_____________________BTS22">#REF!</definedName>
    <definedName name="_____________________BTS23" localSheetId="2">#REF!</definedName>
    <definedName name="_____________________BTS23" localSheetId="7">#REF!</definedName>
    <definedName name="_____________________BTS23" localSheetId="0">#REF!</definedName>
    <definedName name="_____________________BTS23">#REF!</definedName>
    <definedName name="_____________________BTS24" localSheetId="2">#REF!</definedName>
    <definedName name="_____________________BTS24" localSheetId="7">#REF!</definedName>
    <definedName name="_____________________BTS24" localSheetId="0">#REF!</definedName>
    <definedName name="_____________________BTS24">#REF!</definedName>
    <definedName name="_____________________BTS3" localSheetId="2">#REF!</definedName>
    <definedName name="_____________________BTS3" localSheetId="7">#REF!</definedName>
    <definedName name="_____________________BTS3" localSheetId="0">#REF!</definedName>
    <definedName name="_____________________BTS3">#REF!</definedName>
    <definedName name="_____________________BTS4" localSheetId="2">#REF!</definedName>
    <definedName name="_____________________BTS4" localSheetId="7">#REF!</definedName>
    <definedName name="_____________________BTS4" localSheetId="0">#REF!</definedName>
    <definedName name="_____________________BTS4">#REF!</definedName>
    <definedName name="_____________________BTS5" localSheetId="2">#REF!</definedName>
    <definedName name="_____________________BTS5" localSheetId="7">#REF!</definedName>
    <definedName name="_____________________BTS5" localSheetId="0">#REF!</definedName>
    <definedName name="_____________________BTS5">#REF!</definedName>
    <definedName name="_____________________BTS6" localSheetId="2">#REF!</definedName>
    <definedName name="_____________________BTS6" localSheetId="7">#REF!</definedName>
    <definedName name="_____________________BTS6" localSheetId="0">#REF!</definedName>
    <definedName name="_____________________BTS6">#REF!</definedName>
    <definedName name="_____________________BTS7" localSheetId="2">#REF!</definedName>
    <definedName name="_____________________BTS7" localSheetId="7">#REF!</definedName>
    <definedName name="_____________________BTS7" localSheetId="0">#REF!</definedName>
    <definedName name="_____________________BTS7">#REF!</definedName>
    <definedName name="_____________________BTS8" localSheetId="2">#REF!</definedName>
    <definedName name="_____________________BTS8" localSheetId="7">#REF!</definedName>
    <definedName name="_____________________BTS8" localSheetId="0">#REF!</definedName>
    <definedName name="_____________________BTS8">#REF!</definedName>
    <definedName name="_____________________BTS9" localSheetId="2">#REF!</definedName>
    <definedName name="_____________________BTS9" localSheetId="7">#REF!</definedName>
    <definedName name="_____________________BTS9" localSheetId="0">#REF!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 localSheetId="2">#REF!</definedName>
    <definedName name="_____________________GBS11" localSheetId="7">#REF!</definedName>
    <definedName name="_____________________GBS11" localSheetId="0">#REF!</definedName>
    <definedName name="_____________________GBS11">#REF!</definedName>
    <definedName name="_____________________GBS110" localSheetId="2">#REF!</definedName>
    <definedName name="_____________________GBS110" localSheetId="7">#REF!</definedName>
    <definedName name="_____________________GBS110" localSheetId="0">#REF!</definedName>
    <definedName name="_____________________GBS110">#REF!</definedName>
    <definedName name="_____________________GBS111" localSheetId="2">#REF!</definedName>
    <definedName name="_____________________GBS111" localSheetId="7">#REF!</definedName>
    <definedName name="_____________________GBS111" localSheetId="0">#REF!</definedName>
    <definedName name="_____________________GBS111">#REF!</definedName>
    <definedName name="_____________________GBS112" localSheetId="2">#REF!</definedName>
    <definedName name="_____________________GBS112" localSheetId="7">#REF!</definedName>
    <definedName name="_____________________GBS112" localSheetId="0">#REF!</definedName>
    <definedName name="_____________________GBS112">#REF!</definedName>
    <definedName name="_____________________GBS113" localSheetId="2">#REF!</definedName>
    <definedName name="_____________________GBS113" localSheetId="7">#REF!</definedName>
    <definedName name="_____________________GBS113" localSheetId="0">#REF!</definedName>
    <definedName name="_____________________GBS113">#REF!</definedName>
    <definedName name="_____________________GBS114" localSheetId="2">#REF!</definedName>
    <definedName name="_____________________GBS114" localSheetId="7">#REF!</definedName>
    <definedName name="_____________________GBS114" localSheetId="0">#REF!</definedName>
    <definedName name="_____________________GBS114">#REF!</definedName>
    <definedName name="_____________________GBS115" localSheetId="2">#REF!</definedName>
    <definedName name="_____________________GBS115" localSheetId="7">#REF!</definedName>
    <definedName name="_____________________GBS115" localSheetId="0">#REF!</definedName>
    <definedName name="_____________________GBS115">#REF!</definedName>
    <definedName name="_____________________GBS116" localSheetId="2">#REF!</definedName>
    <definedName name="_____________________GBS116" localSheetId="7">#REF!</definedName>
    <definedName name="_____________________GBS116" localSheetId="0">#REF!</definedName>
    <definedName name="_____________________GBS116">#REF!</definedName>
    <definedName name="_____________________GBS117" localSheetId="2">#REF!</definedName>
    <definedName name="_____________________GBS117" localSheetId="7">#REF!</definedName>
    <definedName name="_____________________GBS117" localSheetId="0">#REF!</definedName>
    <definedName name="_____________________GBS117">#REF!</definedName>
    <definedName name="_____________________GBS118" localSheetId="2">#REF!</definedName>
    <definedName name="_____________________GBS118" localSheetId="7">#REF!</definedName>
    <definedName name="_____________________GBS118" localSheetId="0">#REF!</definedName>
    <definedName name="_____________________GBS118">#REF!</definedName>
    <definedName name="_____________________GBS119" localSheetId="2">#REF!</definedName>
    <definedName name="_____________________GBS119" localSheetId="7">#REF!</definedName>
    <definedName name="_____________________GBS119" localSheetId="0">#REF!</definedName>
    <definedName name="_____________________GBS119">#REF!</definedName>
    <definedName name="_____________________GBS12" localSheetId="2">#REF!</definedName>
    <definedName name="_____________________GBS12" localSheetId="7">#REF!</definedName>
    <definedName name="_____________________GBS12" localSheetId="0">#REF!</definedName>
    <definedName name="_____________________GBS12">#REF!</definedName>
    <definedName name="_____________________GBS120" localSheetId="2">#REF!</definedName>
    <definedName name="_____________________GBS120" localSheetId="7">#REF!</definedName>
    <definedName name="_____________________GBS120" localSheetId="0">#REF!</definedName>
    <definedName name="_____________________GBS120">#REF!</definedName>
    <definedName name="_____________________GBS121" localSheetId="2">#REF!</definedName>
    <definedName name="_____________________GBS121" localSheetId="7">#REF!</definedName>
    <definedName name="_____________________GBS121" localSheetId="0">#REF!</definedName>
    <definedName name="_____________________GBS121">#REF!</definedName>
    <definedName name="_____________________GBS122" localSheetId="2">#REF!</definedName>
    <definedName name="_____________________GBS122" localSheetId="7">#REF!</definedName>
    <definedName name="_____________________GBS122" localSheetId="0">#REF!</definedName>
    <definedName name="_____________________GBS122">#REF!</definedName>
    <definedName name="_____________________GBS123" localSheetId="2">#REF!</definedName>
    <definedName name="_____________________GBS123" localSheetId="7">#REF!</definedName>
    <definedName name="_____________________GBS123" localSheetId="0">#REF!</definedName>
    <definedName name="_____________________GBS123">#REF!</definedName>
    <definedName name="_____________________GBS124" localSheetId="2">#REF!</definedName>
    <definedName name="_____________________GBS124" localSheetId="7">#REF!</definedName>
    <definedName name="_____________________GBS124" localSheetId="0">#REF!</definedName>
    <definedName name="_____________________GBS124">#REF!</definedName>
    <definedName name="_____________________GBS13" localSheetId="2">#REF!</definedName>
    <definedName name="_____________________GBS13" localSheetId="7">#REF!</definedName>
    <definedName name="_____________________GBS13" localSheetId="0">#REF!</definedName>
    <definedName name="_____________________GBS13">#REF!</definedName>
    <definedName name="_____________________GBS14" localSheetId="2">#REF!</definedName>
    <definedName name="_____________________GBS14" localSheetId="7">#REF!</definedName>
    <definedName name="_____________________GBS14" localSheetId="0">#REF!</definedName>
    <definedName name="_____________________GBS14">#REF!</definedName>
    <definedName name="_____________________GBS15" localSheetId="2">#REF!</definedName>
    <definedName name="_____________________GBS15" localSheetId="7">#REF!</definedName>
    <definedName name="_____________________GBS15" localSheetId="0">#REF!</definedName>
    <definedName name="_____________________GBS15">#REF!</definedName>
    <definedName name="_____________________GBS16" localSheetId="2">#REF!</definedName>
    <definedName name="_____________________GBS16" localSheetId="7">#REF!</definedName>
    <definedName name="_____________________GBS16" localSheetId="0">#REF!</definedName>
    <definedName name="_____________________GBS16">#REF!</definedName>
    <definedName name="_____________________GBS17" localSheetId="2">#REF!</definedName>
    <definedName name="_____________________GBS17" localSheetId="7">#REF!</definedName>
    <definedName name="_____________________GBS17" localSheetId="0">#REF!</definedName>
    <definedName name="_____________________GBS17">#REF!</definedName>
    <definedName name="_____________________GBS18" localSheetId="2">#REF!</definedName>
    <definedName name="_____________________GBS18" localSheetId="7">#REF!</definedName>
    <definedName name="_____________________GBS18" localSheetId="0">#REF!</definedName>
    <definedName name="_____________________GBS18">#REF!</definedName>
    <definedName name="_____________________GBS19" localSheetId="2">#REF!</definedName>
    <definedName name="_____________________GBS19" localSheetId="7">#REF!</definedName>
    <definedName name="_____________________GBS19" localSheetId="0">#REF!</definedName>
    <definedName name="_____________________GBS19">#REF!</definedName>
    <definedName name="_____________________GBS21" localSheetId="2">#REF!</definedName>
    <definedName name="_____________________GBS21" localSheetId="7">#REF!</definedName>
    <definedName name="_____________________GBS21" localSheetId="0">#REF!</definedName>
    <definedName name="_____________________GBS21">#REF!</definedName>
    <definedName name="_____________________GBS210" localSheetId="2">#REF!</definedName>
    <definedName name="_____________________GBS210" localSheetId="7">#REF!</definedName>
    <definedName name="_____________________GBS210" localSheetId="0">#REF!</definedName>
    <definedName name="_____________________GBS210">#REF!</definedName>
    <definedName name="_____________________GBS211" localSheetId="2">#REF!</definedName>
    <definedName name="_____________________GBS211" localSheetId="7">#REF!</definedName>
    <definedName name="_____________________GBS211" localSheetId="0">#REF!</definedName>
    <definedName name="_____________________GBS211">#REF!</definedName>
    <definedName name="_____________________GBS212" localSheetId="2">#REF!</definedName>
    <definedName name="_____________________GBS212" localSheetId="7">#REF!</definedName>
    <definedName name="_____________________GBS212" localSheetId="0">#REF!</definedName>
    <definedName name="_____________________GBS212">#REF!</definedName>
    <definedName name="_____________________GBS213" localSheetId="2">#REF!</definedName>
    <definedName name="_____________________GBS213" localSheetId="7">#REF!</definedName>
    <definedName name="_____________________GBS213" localSheetId="0">#REF!</definedName>
    <definedName name="_____________________GBS213">#REF!</definedName>
    <definedName name="_____________________GBS214" localSheetId="2">#REF!</definedName>
    <definedName name="_____________________GBS214" localSheetId="7">#REF!</definedName>
    <definedName name="_____________________GBS214" localSheetId="0">#REF!</definedName>
    <definedName name="_____________________GBS214">#REF!</definedName>
    <definedName name="_____________________GBS215" localSheetId="2">#REF!</definedName>
    <definedName name="_____________________GBS215" localSheetId="7">#REF!</definedName>
    <definedName name="_____________________GBS215" localSheetId="0">#REF!</definedName>
    <definedName name="_____________________GBS215">#REF!</definedName>
    <definedName name="_____________________GBS216" localSheetId="2">#REF!</definedName>
    <definedName name="_____________________GBS216" localSheetId="7">#REF!</definedName>
    <definedName name="_____________________GBS216" localSheetId="0">#REF!</definedName>
    <definedName name="_____________________GBS216">#REF!</definedName>
    <definedName name="_____________________GBS217" localSheetId="2">#REF!</definedName>
    <definedName name="_____________________GBS217" localSheetId="7">#REF!</definedName>
    <definedName name="_____________________GBS217" localSheetId="0">#REF!</definedName>
    <definedName name="_____________________GBS217">#REF!</definedName>
    <definedName name="_____________________GBS218" localSheetId="2">#REF!</definedName>
    <definedName name="_____________________GBS218" localSheetId="7">#REF!</definedName>
    <definedName name="_____________________GBS218" localSheetId="0">#REF!</definedName>
    <definedName name="_____________________GBS218">#REF!</definedName>
    <definedName name="_____________________GBS219" localSheetId="2">#REF!</definedName>
    <definedName name="_____________________GBS219" localSheetId="7">#REF!</definedName>
    <definedName name="_____________________GBS219" localSheetId="0">#REF!</definedName>
    <definedName name="_____________________GBS219">#REF!</definedName>
    <definedName name="_____________________GBS22" localSheetId="2">#REF!</definedName>
    <definedName name="_____________________GBS22" localSheetId="7">#REF!</definedName>
    <definedName name="_____________________GBS22" localSheetId="0">#REF!</definedName>
    <definedName name="_____________________GBS22">#REF!</definedName>
    <definedName name="_____________________GBS220" localSheetId="2">#REF!</definedName>
    <definedName name="_____________________GBS220" localSheetId="7">#REF!</definedName>
    <definedName name="_____________________GBS220" localSheetId="0">#REF!</definedName>
    <definedName name="_____________________GBS220">#REF!</definedName>
    <definedName name="_____________________GBS221" localSheetId="2">#REF!</definedName>
    <definedName name="_____________________GBS221" localSheetId="7">#REF!</definedName>
    <definedName name="_____________________GBS221" localSheetId="0">#REF!</definedName>
    <definedName name="_____________________GBS221">#REF!</definedName>
    <definedName name="_____________________GBS222" localSheetId="2">#REF!</definedName>
    <definedName name="_____________________GBS222" localSheetId="7">#REF!</definedName>
    <definedName name="_____________________GBS222" localSheetId="0">#REF!</definedName>
    <definedName name="_____________________GBS222">#REF!</definedName>
    <definedName name="_____________________GBS223" localSheetId="2">#REF!</definedName>
    <definedName name="_____________________GBS223" localSheetId="7">#REF!</definedName>
    <definedName name="_____________________GBS223" localSheetId="0">#REF!</definedName>
    <definedName name="_____________________GBS223">#REF!</definedName>
    <definedName name="_____________________GBS224" localSheetId="2">#REF!</definedName>
    <definedName name="_____________________GBS224" localSheetId="7">#REF!</definedName>
    <definedName name="_____________________GBS224" localSheetId="0">#REF!</definedName>
    <definedName name="_____________________GBS224">#REF!</definedName>
    <definedName name="_____________________GBS23" localSheetId="2">#REF!</definedName>
    <definedName name="_____________________GBS23" localSheetId="7">#REF!</definedName>
    <definedName name="_____________________GBS23" localSheetId="0">#REF!</definedName>
    <definedName name="_____________________GBS23">#REF!</definedName>
    <definedName name="_____________________GBS24" localSheetId="2">#REF!</definedName>
    <definedName name="_____________________GBS24" localSheetId="7">#REF!</definedName>
    <definedName name="_____________________GBS24" localSheetId="0">#REF!</definedName>
    <definedName name="_____________________GBS24">#REF!</definedName>
    <definedName name="_____________________GBS25" localSheetId="2">#REF!</definedName>
    <definedName name="_____________________GBS25" localSheetId="7">#REF!</definedName>
    <definedName name="_____________________GBS25" localSheetId="0">#REF!</definedName>
    <definedName name="_____________________GBS25">#REF!</definedName>
    <definedName name="_____________________GBS26" localSheetId="2">#REF!</definedName>
    <definedName name="_____________________GBS26" localSheetId="7">#REF!</definedName>
    <definedName name="_____________________GBS26" localSheetId="0">#REF!</definedName>
    <definedName name="_____________________GBS26">#REF!</definedName>
    <definedName name="_____________________GBS27" localSheetId="2">#REF!</definedName>
    <definedName name="_____________________GBS27" localSheetId="7">#REF!</definedName>
    <definedName name="_____________________GBS27" localSheetId="0">#REF!</definedName>
    <definedName name="_____________________GBS27">#REF!</definedName>
    <definedName name="_____________________GBS28" localSheetId="2">#REF!</definedName>
    <definedName name="_____________________GBS28" localSheetId="7">#REF!</definedName>
    <definedName name="_____________________GBS28" localSheetId="0">#REF!</definedName>
    <definedName name="_____________________GBS28">#REF!</definedName>
    <definedName name="_____________________GBS29" localSheetId="2">#REF!</definedName>
    <definedName name="_____________________GBS29" localSheetId="7">#REF!</definedName>
    <definedName name="_____________________GBS29" localSheetId="0">#REF!</definedName>
    <definedName name="_____________________GBS29">#REF!</definedName>
    <definedName name="_____________________imp1">[11]DATA_PRG!$H$245</definedName>
    <definedName name="_____________________knr2">NA()</definedName>
    <definedName name="_____________________l1">[3]leads!$A$3:$E$108</definedName>
    <definedName name="_____________________l12" localSheetId="2">#REF!</definedName>
    <definedName name="_____________________l12" localSheetId="7">#REF!</definedName>
    <definedName name="_____________________l12" localSheetId="0">#REF!</definedName>
    <definedName name="_____________________l12">#REF!</definedName>
    <definedName name="_____________________l2">[2]r!$F$29</definedName>
    <definedName name="_____________________l3" localSheetId="2">#REF!</definedName>
    <definedName name="_____________________l3" localSheetId="7">#REF!</definedName>
    <definedName name="_____________________l3" localSheetId="0">#REF!</definedName>
    <definedName name="_____________________l3">#REF!</definedName>
    <definedName name="_____________________l4">[4]Sheet1!$W$2:$Y$103</definedName>
    <definedName name="_____________________l5" localSheetId="2">#REF!</definedName>
    <definedName name="_____________________l5" localSheetId="7">#REF!</definedName>
    <definedName name="_____________________l5" localSheetId="0">#REF!</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 localSheetId="2">#REF!</definedName>
    <definedName name="_____________________lj600" localSheetId="7">#REF!</definedName>
    <definedName name="_____________________lj600" localSheetId="0">#REF!</definedName>
    <definedName name="_____________________lj600">#REF!</definedName>
    <definedName name="_____________________lj900" localSheetId="2">#REF!</definedName>
    <definedName name="_____________________lj900" localSheetId="7">#REF!</definedName>
    <definedName name="_____________________lj900" localSheetId="0">#REF!</definedName>
    <definedName name="_____________________lj900">#REF!</definedName>
    <definedName name="_____________________LL3" localSheetId="2">#REF!</definedName>
    <definedName name="_____________________LL3" localSheetId="7">#REF!</definedName>
    <definedName name="_____________________LL3" localSheetId="0">#REF!</definedName>
    <definedName name="_____________________LL3">#REF!</definedName>
    <definedName name="_____________________LSO24" localSheetId="2">[10]Lead!#REF!</definedName>
    <definedName name="_____________________LSO24" localSheetId="7">[10]Lead!#REF!</definedName>
    <definedName name="_____________________LSO24" localSheetId="0">[10]Lead!#REF!</definedName>
    <definedName name="_____________________LSO24">[10]Lead!#REF!</definedName>
    <definedName name="_____________________MA1" localSheetId="2">#REF!</definedName>
    <definedName name="_____________________MA1" localSheetId="7">#REF!</definedName>
    <definedName name="_____________________MA1" localSheetId="0">#REF!</definedName>
    <definedName name="_____________________MA1">#REF!</definedName>
    <definedName name="_____________________MA2" localSheetId="2">#REF!</definedName>
    <definedName name="_____________________MA2" localSheetId="7">#REF!</definedName>
    <definedName name="_____________________MA2" localSheetId="0">#REF!</definedName>
    <definedName name="_____________________MA2">#REF!</definedName>
    <definedName name="_____________________Met22" localSheetId="2">#REF!</definedName>
    <definedName name="_____________________Met22" localSheetId="7">#REF!</definedName>
    <definedName name="_____________________Met22" localSheetId="0">#REF!</definedName>
    <definedName name="_____________________Met22">#REF!</definedName>
    <definedName name="_____________________Met45" localSheetId="2">#REF!</definedName>
    <definedName name="_____________________Met45" localSheetId="7">#REF!</definedName>
    <definedName name="_____________________Met45" localSheetId="0">#REF!</definedName>
    <definedName name="_____________________Met45">#REF!</definedName>
    <definedName name="_____________________MEt55" localSheetId="2">#REF!</definedName>
    <definedName name="_____________________MEt55" localSheetId="7">#REF!</definedName>
    <definedName name="_____________________MEt55" localSheetId="0">#REF!</definedName>
    <definedName name="_____________________MEt55">#REF!</definedName>
    <definedName name="_____________________Met63" localSheetId="2">#REF!</definedName>
    <definedName name="_____________________Met63" localSheetId="7">#REF!</definedName>
    <definedName name="_____________________Met63" localSheetId="0">#REF!</definedName>
    <definedName name="_____________________Met63">#REF!</definedName>
    <definedName name="_____________________ML21" localSheetId="2">#REF!</definedName>
    <definedName name="_____________________ML21" localSheetId="7">#REF!</definedName>
    <definedName name="_____________________ML21" localSheetId="0">#REF!</definedName>
    <definedName name="_____________________ML21">#REF!</definedName>
    <definedName name="_____________________ML210" localSheetId="2">#REF!</definedName>
    <definedName name="_____________________ML210" localSheetId="7">#REF!</definedName>
    <definedName name="_____________________ML210" localSheetId="0">#REF!</definedName>
    <definedName name="_____________________ML210">#REF!</definedName>
    <definedName name="_____________________ML211" localSheetId="2">#REF!</definedName>
    <definedName name="_____________________ML211" localSheetId="7">#REF!</definedName>
    <definedName name="_____________________ML211" localSheetId="0">#REF!</definedName>
    <definedName name="_____________________ML211">#REF!</definedName>
    <definedName name="_____________________ML212" localSheetId="2">#REF!</definedName>
    <definedName name="_____________________ML212" localSheetId="7">#REF!</definedName>
    <definedName name="_____________________ML212" localSheetId="0">#REF!</definedName>
    <definedName name="_____________________ML212">#REF!</definedName>
    <definedName name="_____________________ML213" localSheetId="2">#REF!</definedName>
    <definedName name="_____________________ML213" localSheetId="7">#REF!</definedName>
    <definedName name="_____________________ML213" localSheetId="0">#REF!</definedName>
    <definedName name="_____________________ML213">#REF!</definedName>
    <definedName name="_____________________ML214" localSheetId="2">#REF!</definedName>
    <definedName name="_____________________ML214" localSheetId="7">#REF!</definedName>
    <definedName name="_____________________ML214" localSheetId="0">#REF!</definedName>
    <definedName name="_____________________ML214">#REF!</definedName>
    <definedName name="_____________________ML215" localSheetId="2">#REF!</definedName>
    <definedName name="_____________________ML215" localSheetId="7">#REF!</definedName>
    <definedName name="_____________________ML215" localSheetId="0">#REF!</definedName>
    <definedName name="_____________________ML215">#REF!</definedName>
    <definedName name="_____________________ML216" localSheetId="2">#REF!</definedName>
    <definedName name="_____________________ML216" localSheetId="7">#REF!</definedName>
    <definedName name="_____________________ML216" localSheetId="0">#REF!</definedName>
    <definedName name="_____________________ML216">#REF!</definedName>
    <definedName name="_____________________ML217" localSheetId="2">#REF!</definedName>
    <definedName name="_____________________ML217" localSheetId="7">#REF!</definedName>
    <definedName name="_____________________ML217" localSheetId="0">#REF!</definedName>
    <definedName name="_____________________ML217">#REF!</definedName>
    <definedName name="_____________________ML218" localSheetId="2">#REF!</definedName>
    <definedName name="_____________________ML218" localSheetId="7">#REF!</definedName>
    <definedName name="_____________________ML218" localSheetId="0">#REF!</definedName>
    <definedName name="_____________________ML218">#REF!</definedName>
    <definedName name="_____________________ML219" localSheetId="2">#REF!</definedName>
    <definedName name="_____________________ML219" localSheetId="7">#REF!</definedName>
    <definedName name="_____________________ML219" localSheetId="0">#REF!</definedName>
    <definedName name="_____________________ML219">#REF!</definedName>
    <definedName name="_____________________ML22" localSheetId="2">#REF!</definedName>
    <definedName name="_____________________ML22" localSheetId="7">#REF!</definedName>
    <definedName name="_____________________ML22" localSheetId="0">#REF!</definedName>
    <definedName name="_____________________ML22">#REF!</definedName>
    <definedName name="_____________________ML220" localSheetId="2">#REF!</definedName>
    <definedName name="_____________________ML220" localSheetId="7">#REF!</definedName>
    <definedName name="_____________________ML220" localSheetId="0">#REF!</definedName>
    <definedName name="_____________________ML220">#REF!</definedName>
    <definedName name="_____________________ML221" localSheetId="2">#REF!</definedName>
    <definedName name="_____________________ML221" localSheetId="7">#REF!</definedName>
    <definedName name="_____________________ML221" localSheetId="0">#REF!</definedName>
    <definedName name="_____________________ML221">#REF!</definedName>
    <definedName name="_____________________ML222" localSheetId="2">#REF!</definedName>
    <definedName name="_____________________ML222" localSheetId="7">#REF!</definedName>
    <definedName name="_____________________ML222" localSheetId="0">#REF!</definedName>
    <definedName name="_____________________ML222">#REF!</definedName>
    <definedName name="_____________________ML223" localSheetId="2">#REF!</definedName>
    <definedName name="_____________________ML223" localSheetId="7">#REF!</definedName>
    <definedName name="_____________________ML223" localSheetId="0">#REF!</definedName>
    <definedName name="_____________________ML223">#REF!</definedName>
    <definedName name="_____________________ML224" localSheetId="2">#REF!</definedName>
    <definedName name="_____________________ML224" localSheetId="7">#REF!</definedName>
    <definedName name="_____________________ML224" localSheetId="0">#REF!</definedName>
    <definedName name="_____________________ML224">#REF!</definedName>
    <definedName name="_____________________ML23" localSheetId="2">#REF!</definedName>
    <definedName name="_____________________ML23" localSheetId="7">#REF!</definedName>
    <definedName name="_____________________ML23" localSheetId="0">#REF!</definedName>
    <definedName name="_____________________ML23">#REF!</definedName>
    <definedName name="_____________________ML24" localSheetId="2">#REF!</definedName>
    <definedName name="_____________________ML24" localSheetId="7">#REF!</definedName>
    <definedName name="_____________________ML24" localSheetId="0">#REF!</definedName>
    <definedName name="_____________________ML24">#REF!</definedName>
    <definedName name="_____________________ML25" localSheetId="2">#REF!</definedName>
    <definedName name="_____________________ML25" localSheetId="7">#REF!</definedName>
    <definedName name="_____________________ML25" localSheetId="0">#REF!</definedName>
    <definedName name="_____________________ML25">#REF!</definedName>
    <definedName name="_____________________ML26" localSheetId="2">#REF!</definedName>
    <definedName name="_____________________ML26" localSheetId="7">#REF!</definedName>
    <definedName name="_____________________ML26" localSheetId="0">#REF!</definedName>
    <definedName name="_____________________ML26">#REF!</definedName>
    <definedName name="_____________________ML27" localSheetId="2">#REF!</definedName>
    <definedName name="_____________________ML27" localSheetId="7">#REF!</definedName>
    <definedName name="_____________________ML27" localSheetId="0">#REF!</definedName>
    <definedName name="_____________________ML27">#REF!</definedName>
    <definedName name="_____________________ML28" localSheetId="2">#REF!</definedName>
    <definedName name="_____________________ML28" localSheetId="7">#REF!</definedName>
    <definedName name="_____________________ML28" localSheetId="0">#REF!</definedName>
    <definedName name="_____________________ML28">#REF!</definedName>
    <definedName name="_____________________ML29" localSheetId="2">#REF!</definedName>
    <definedName name="_____________________ML29" localSheetId="7">#REF!</definedName>
    <definedName name="_____________________ML29" localSheetId="0">#REF!</definedName>
    <definedName name="_____________________ML29">#REF!</definedName>
    <definedName name="_____________________ML31" localSheetId="2">#REF!</definedName>
    <definedName name="_____________________ML31" localSheetId="7">#REF!</definedName>
    <definedName name="_____________________ML31" localSheetId="0">#REF!</definedName>
    <definedName name="_____________________ML31">#REF!</definedName>
    <definedName name="_____________________ML310" localSheetId="2">#REF!</definedName>
    <definedName name="_____________________ML310" localSheetId="7">#REF!</definedName>
    <definedName name="_____________________ML310" localSheetId="0">#REF!</definedName>
    <definedName name="_____________________ML310">#REF!</definedName>
    <definedName name="_____________________ML311" localSheetId="2">#REF!</definedName>
    <definedName name="_____________________ML311" localSheetId="7">#REF!</definedName>
    <definedName name="_____________________ML311" localSheetId="0">#REF!</definedName>
    <definedName name="_____________________ML311">#REF!</definedName>
    <definedName name="_____________________ML312" localSheetId="2">#REF!</definedName>
    <definedName name="_____________________ML312" localSheetId="7">#REF!</definedName>
    <definedName name="_____________________ML312" localSheetId="0">#REF!</definedName>
    <definedName name="_____________________ML312">#REF!</definedName>
    <definedName name="_____________________ML313" localSheetId="2">#REF!</definedName>
    <definedName name="_____________________ML313" localSheetId="7">#REF!</definedName>
    <definedName name="_____________________ML313" localSheetId="0">#REF!</definedName>
    <definedName name="_____________________ML313">#REF!</definedName>
    <definedName name="_____________________ML314" localSheetId="2">#REF!</definedName>
    <definedName name="_____________________ML314" localSheetId="7">#REF!</definedName>
    <definedName name="_____________________ML314" localSheetId="0">#REF!</definedName>
    <definedName name="_____________________ML314">#REF!</definedName>
    <definedName name="_____________________ML315" localSheetId="2">#REF!</definedName>
    <definedName name="_____________________ML315" localSheetId="7">#REF!</definedName>
    <definedName name="_____________________ML315" localSheetId="0">#REF!</definedName>
    <definedName name="_____________________ML315">#REF!</definedName>
    <definedName name="_____________________ML316" localSheetId="2">#REF!</definedName>
    <definedName name="_____________________ML316" localSheetId="7">#REF!</definedName>
    <definedName name="_____________________ML316" localSheetId="0">#REF!</definedName>
    <definedName name="_____________________ML316">#REF!</definedName>
    <definedName name="_____________________ML317" localSheetId="2">#REF!</definedName>
    <definedName name="_____________________ML317" localSheetId="7">#REF!</definedName>
    <definedName name="_____________________ML317" localSheetId="0">#REF!</definedName>
    <definedName name="_____________________ML317">#REF!</definedName>
    <definedName name="_____________________ML318" localSheetId="2">#REF!</definedName>
    <definedName name="_____________________ML318" localSheetId="7">#REF!</definedName>
    <definedName name="_____________________ML318" localSheetId="0">#REF!</definedName>
    <definedName name="_____________________ML318">#REF!</definedName>
    <definedName name="_____________________ML319" localSheetId="2">#REF!</definedName>
    <definedName name="_____________________ML319" localSheetId="7">#REF!</definedName>
    <definedName name="_____________________ML319" localSheetId="0">#REF!</definedName>
    <definedName name="_____________________ML319">#REF!</definedName>
    <definedName name="_____________________ML32" localSheetId="2">#REF!</definedName>
    <definedName name="_____________________ML32" localSheetId="7">#REF!</definedName>
    <definedName name="_____________________ML32" localSheetId="0">#REF!</definedName>
    <definedName name="_____________________ML32">#REF!</definedName>
    <definedName name="_____________________ML320" localSheetId="2">#REF!</definedName>
    <definedName name="_____________________ML320" localSheetId="7">#REF!</definedName>
    <definedName name="_____________________ML320" localSheetId="0">#REF!</definedName>
    <definedName name="_____________________ML320">#REF!</definedName>
    <definedName name="_____________________ML321" localSheetId="2">#REF!</definedName>
    <definedName name="_____________________ML321" localSheetId="7">#REF!</definedName>
    <definedName name="_____________________ML321" localSheetId="0">#REF!</definedName>
    <definedName name="_____________________ML321">#REF!</definedName>
    <definedName name="_____________________ML322" localSheetId="2">#REF!</definedName>
    <definedName name="_____________________ML322" localSheetId="7">#REF!</definedName>
    <definedName name="_____________________ML322" localSheetId="0">#REF!</definedName>
    <definedName name="_____________________ML322">#REF!</definedName>
    <definedName name="_____________________ML323" localSheetId="2">#REF!</definedName>
    <definedName name="_____________________ML323" localSheetId="7">#REF!</definedName>
    <definedName name="_____________________ML323" localSheetId="0">#REF!</definedName>
    <definedName name="_____________________ML323">#REF!</definedName>
    <definedName name="_____________________ML324" localSheetId="2">#REF!</definedName>
    <definedName name="_____________________ML324" localSheetId="7">#REF!</definedName>
    <definedName name="_____________________ML324" localSheetId="0">#REF!</definedName>
    <definedName name="_____________________ML324">#REF!</definedName>
    <definedName name="_____________________ML33" localSheetId="2">#REF!</definedName>
    <definedName name="_____________________ML33" localSheetId="7">#REF!</definedName>
    <definedName name="_____________________ML33" localSheetId="0">#REF!</definedName>
    <definedName name="_____________________ML33">#REF!</definedName>
    <definedName name="_____________________ML34" localSheetId="2">#REF!</definedName>
    <definedName name="_____________________ML34" localSheetId="7">#REF!</definedName>
    <definedName name="_____________________ML34" localSheetId="0">#REF!</definedName>
    <definedName name="_____________________ML34">#REF!</definedName>
    <definedName name="_____________________ML35" localSheetId="2">#REF!</definedName>
    <definedName name="_____________________ML35" localSheetId="7">#REF!</definedName>
    <definedName name="_____________________ML35" localSheetId="0">#REF!</definedName>
    <definedName name="_____________________ML35">#REF!</definedName>
    <definedName name="_____________________ML36" localSheetId="2">#REF!</definedName>
    <definedName name="_____________________ML36" localSheetId="7">#REF!</definedName>
    <definedName name="_____________________ML36" localSheetId="0">#REF!</definedName>
    <definedName name="_____________________ML36">#REF!</definedName>
    <definedName name="_____________________ML37" localSheetId="2">#REF!</definedName>
    <definedName name="_____________________ML37" localSheetId="7">#REF!</definedName>
    <definedName name="_____________________ML37" localSheetId="0">#REF!</definedName>
    <definedName name="_____________________ML37">#REF!</definedName>
    <definedName name="_____________________ML38" localSheetId="2">#REF!</definedName>
    <definedName name="_____________________ML38" localSheetId="7">#REF!</definedName>
    <definedName name="_____________________ML38" localSheetId="0">#REF!</definedName>
    <definedName name="_____________________ML38">#REF!</definedName>
    <definedName name="_____________________ML39" localSheetId="2">#REF!</definedName>
    <definedName name="_____________________ML39" localSheetId="7">#REF!</definedName>
    <definedName name="_____________________ML39" localSheetId="0">#REF!</definedName>
    <definedName name="_____________________ML39">#REF!</definedName>
    <definedName name="_____________________ML7" localSheetId="2">#REF!</definedName>
    <definedName name="_____________________ML7" localSheetId="7">#REF!</definedName>
    <definedName name="_____________________ML7" localSheetId="0">#REF!</definedName>
    <definedName name="_____________________ML7">#REF!</definedName>
    <definedName name="_____________________ML8" localSheetId="2">#REF!</definedName>
    <definedName name="_____________________ML8" localSheetId="7">#REF!</definedName>
    <definedName name="_____________________ML8" localSheetId="0">#REF!</definedName>
    <definedName name="_____________________ML8">#REF!</definedName>
    <definedName name="_____________________ML9" localSheetId="2">#REF!</definedName>
    <definedName name="_____________________ML9" localSheetId="7">#REF!</definedName>
    <definedName name="_____________________ML9" localSheetId="0">#REF!</definedName>
    <definedName name="_____________________ML9">#REF!</definedName>
    <definedName name="_____________________mm1">[6]r!$F$4</definedName>
    <definedName name="_____________________mm1000" localSheetId="2">#REF!</definedName>
    <definedName name="_____________________mm1000" localSheetId="7">#REF!</definedName>
    <definedName name="_____________________mm1000" localSheetId="0">#REF!</definedName>
    <definedName name="_____________________mm1000">#REF!</definedName>
    <definedName name="_____________________mm11">[2]r!$F$4</definedName>
    <definedName name="_____________________mm111">[5]r!$F$4</definedName>
    <definedName name="_____________________mm600" localSheetId="2">#REF!</definedName>
    <definedName name="_____________________mm600" localSheetId="7">#REF!</definedName>
    <definedName name="_____________________mm600" localSheetId="0">#REF!</definedName>
    <definedName name="_____________________mm600">#REF!</definedName>
    <definedName name="_____________________mm800" localSheetId="2">#REF!</definedName>
    <definedName name="_____________________mm800" localSheetId="7">#REF!</definedName>
    <definedName name="_____________________mm800" localSheetId="0">#REF!</definedName>
    <definedName name="_____________________mm800">#REF!</definedName>
    <definedName name="_____________________PC1" localSheetId="2">#REF!</definedName>
    <definedName name="_____________________PC1" localSheetId="7">#REF!</definedName>
    <definedName name="_____________________PC1" localSheetId="0">#REF!</definedName>
    <definedName name="_____________________PC1">#REF!</definedName>
    <definedName name="_____________________PC10" localSheetId="2">#REF!</definedName>
    <definedName name="_____________________PC10" localSheetId="7">#REF!</definedName>
    <definedName name="_____________________PC10" localSheetId="0">#REF!</definedName>
    <definedName name="_____________________PC10">#REF!</definedName>
    <definedName name="_____________________PC11" localSheetId="2">#REF!</definedName>
    <definedName name="_____________________PC11" localSheetId="7">#REF!</definedName>
    <definedName name="_____________________PC11" localSheetId="0">#REF!</definedName>
    <definedName name="_____________________PC11">#REF!</definedName>
    <definedName name="_____________________PC12" localSheetId="2">#REF!</definedName>
    <definedName name="_____________________PC12" localSheetId="7">#REF!</definedName>
    <definedName name="_____________________PC12" localSheetId="0">#REF!</definedName>
    <definedName name="_____________________PC12">#REF!</definedName>
    <definedName name="_____________________PC13" localSheetId="2">#REF!</definedName>
    <definedName name="_____________________PC13" localSheetId="7">#REF!</definedName>
    <definedName name="_____________________PC13" localSheetId="0">#REF!</definedName>
    <definedName name="_____________________PC13">#REF!</definedName>
    <definedName name="_____________________PC14" localSheetId="2">#REF!</definedName>
    <definedName name="_____________________PC14" localSheetId="7">#REF!</definedName>
    <definedName name="_____________________PC14" localSheetId="0">#REF!</definedName>
    <definedName name="_____________________PC14">#REF!</definedName>
    <definedName name="_____________________PC15" localSheetId="2">#REF!</definedName>
    <definedName name="_____________________PC15" localSheetId="7">#REF!</definedName>
    <definedName name="_____________________PC15" localSheetId="0">#REF!</definedName>
    <definedName name="_____________________PC15">#REF!</definedName>
    <definedName name="_____________________PC16" localSheetId="2">#REF!</definedName>
    <definedName name="_____________________PC16" localSheetId="7">#REF!</definedName>
    <definedName name="_____________________PC16" localSheetId="0">#REF!</definedName>
    <definedName name="_____________________PC16">#REF!</definedName>
    <definedName name="_____________________PC17" localSheetId="2">#REF!</definedName>
    <definedName name="_____________________PC17" localSheetId="7">#REF!</definedName>
    <definedName name="_____________________PC17" localSheetId="0">#REF!</definedName>
    <definedName name="_____________________PC17">#REF!</definedName>
    <definedName name="_____________________PC18" localSheetId="2">#REF!</definedName>
    <definedName name="_____________________PC18" localSheetId="7">#REF!</definedName>
    <definedName name="_____________________PC18" localSheetId="0">#REF!</definedName>
    <definedName name="_____________________PC18">#REF!</definedName>
    <definedName name="_____________________PC19" localSheetId="2">#REF!</definedName>
    <definedName name="_____________________PC19" localSheetId="7">#REF!</definedName>
    <definedName name="_____________________PC19" localSheetId="0">#REF!</definedName>
    <definedName name="_____________________PC19">#REF!</definedName>
    <definedName name="_____________________pc2" localSheetId="2">#REF!</definedName>
    <definedName name="_____________________pc2" localSheetId="7">#REF!</definedName>
    <definedName name="_____________________pc2" localSheetId="0">#REF!</definedName>
    <definedName name="_____________________pc2">#REF!</definedName>
    <definedName name="_____________________PC20">NA()</definedName>
    <definedName name="_____________________PC21" localSheetId="2">#REF!</definedName>
    <definedName name="_____________________PC21" localSheetId="7">#REF!</definedName>
    <definedName name="_____________________PC21" localSheetId="0">#REF!</definedName>
    <definedName name="_____________________PC21">#REF!</definedName>
    <definedName name="_____________________PC22" localSheetId="2">#REF!</definedName>
    <definedName name="_____________________PC22" localSheetId="7">#REF!</definedName>
    <definedName name="_____________________PC22" localSheetId="0">#REF!</definedName>
    <definedName name="_____________________PC22">#REF!</definedName>
    <definedName name="_____________________PC23" localSheetId="2">#REF!</definedName>
    <definedName name="_____________________PC23" localSheetId="7">#REF!</definedName>
    <definedName name="_____________________PC23" localSheetId="0">#REF!</definedName>
    <definedName name="_____________________PC23">#REF!</definedName>
    <definedName name="_____________________PC24" localSheetId="2">#REF!</definedName>
    <definedName name="_____________________PC24" localSheetId="7">#REF!</definedName>
    <definedName name="_____________________PC24" localSheetId="0">#REF!</definedName>
    <definedName name="_____________________PC24">#REF!</definedName>
    <definedName name="_____________________PC3" localSheetId="2">#REF!</definedName>
    <definedName name="_____________________PC3" localSheetId="7">#REF!</definedName>
    <definedName name="_____________________PC3" localSheetId="0">#REF!</definedName>
    <definedName name="_____________________PC3">#REF!</definedName>
    <definedName name="_____________________PC4" localSheetId="2">#REF!</definedName>
    <definedName name="_____________________PC4" localSheetId="7">#REF!</definedName>
    <definedName name="_____________________PC4" localSheetId="0">#REF!</definedName>
    <definedName name="_____________________PC4">#REF!</definedName>
    <definedName name="_____________________PC5" localSheetId="2">#REF!</definedName>
    <definedName name="_____________________PC5" localSheetId="7">#REF!</definedName>
    <definedName name="_____________________PC5" localSheetId="0">#REF!</definedName>
    <definedName name="_____________________PC5">#REF!</definedName>
    <definedName name="_____________________PC6" localSheetId="2">#REF!</definedName>
    <definedName name="_____________________PC6" localSheetId="7">#REF!</definedName>
    <definedName name="_____________________PC6" localSheetId="0">#REF!</definedName>
    <definedName name="_____________________PC6">#REF!</definedName>
    <definedName name="_____________________pc600" localSheetId="2">#REF!</definedName>
    <definedName name="_____________________pc600" localSheetId="7">#REF!</definedName>
    <definedName name="_____________________pc600" localSheetId="0">#REF!</definedName>
    <definedName name="_____________________pc600">#REF!</definedName>
    <definedName name="_____________________PC7" localSheetId="2">#REF!</definedName>
    <definedName name="_____________________PC7" localSheetId="7">#REF!</definedName>
    <definedName name="_____________________PC7" localSheetId="0">#REF!</definedName>
    <definedName name="_____________________PC7">#REF!</definedName>
    <definedName name="_____________________PC8" localSheetId="2">#REF!</definedName>
    <definedName name="_____________________PC8" localSheetId="7">#REF!</definedName>
    <definedName name="_____________________PC8" localSheetId="0">#REF!</definedName>
    <definedName name="_____________________PC8">#REF!</definedName>
    <definedName name="_____________________PC9" localSheetId="2">#REF!</definedName>
    <definedName name="_____________________PC9" localSheetId="7">#REF!</definedName>
    <definedName name="_____________________PC9" localSheetId="0">#REF!</definedName>
    <definedName name="_____________________PC9">#REF!</definedName>
    <definedName name="_____________________pc900" localSheetId="2">#REF!</definedName>
    <definedName name="_____________________pc900" localSheetId="7">#REF!</definedName>
    <definedName name="_____________________pc900" localSheetId="0">#REF!</definedName>
    <definedName name="_____________________pc900">#REF!</definedName>
    <definedName name="_____________________pla4">[12]DATA_PRG!$H$269</definedName>
    <definedName name="_____________________pv2" localSheetId="2">#REF!</definedName>
    <definedName name="_____________________pv2" localSheetId="7">#REF!</definedName>
    <definedName name="_____________________pv2" localSheetId="0">#REF!</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 localSheetId="2">#REF!</definedName>
    <definedName name="_____________________var1" localSheetId="7">#REF!</definedName>
    <definedName name="_____________________var1" localSheetId="0">#REF!</definedName>
    <definedName name="_____________________var1">#REF!</definedName>
    <definedName name="_____________________var4" localSheetId="2">#REF!</definedName>
    <definedName name="_____________________var4" localSheetId="7">#REF!</definedName>
    <definedName name="_____________________var4" localSheetId="0">#REF!</definedName>
    <definedName name="_____________________var4">#REF!</definedName>
    <definedName name="_____________________vat1">NA()</definedName>
    <definedName name="____________________bla1">[1]leads!$H$7</definedName>
    <definedName name="____________________BSG100" localSheetId="2">#REF!</definedName>
    <definedName name="____________________BSG100" localSheetId="7">#REF!</definedName>
    <definedName name="____________________BSG100" localSheetId="0">#REF!</definedName>
    <definedName name="____________________BSG100">#REF!</definedName>
    <definedName name="____________________BSG150" localSheetId="2">#REF!</definedName>
    <definedName name="____________________BSG150" localSheetId="7">#REF!</definedName>
    <definedName name="____________________BSG150" localSheetId="0">#REF!</definedName>
    <definedName name="____________________BSG150">#REF!</definedName>
    <definedName name="____________________BSG5" localSheetId="2">#REF!</definedName>
    <definedName name="____________________BSG5" localSheetId="7">#REF!</definedName>
    <definedName name="____________________BSG5" localSheetId="0">#REF!</definedName>
    <definedName name="____________________BSG5">#REF!</definedName>
    <definedName name="____________________BSG75" localSheetId="2">#REF!</definedName>
    <definedName name="____________________BSG75" localSheetId="7">#REF!</definedName>
    <definedName name="____________________BSG75" localSheetId="0">#REF!</definedName>
    <definedName name="____________________BSG75">#REF!</definedName>
    <definedName name="____________________BTC1" localSheetId="2">#REF!</definedName>
    <definedName name="____________________BTC1" localSheetId="7">#REF!</definedName>
    <definedName name="____________________BTC1" localSheetId="0">#REF!</definedName>
    <definedName name="____________________BTC1">#REF!</definedName>
    <definedName name="____________________BTC10" localSheetId="2">#REF!</definedName>
    <definedName name="____________________BTC10" localSheetId="7">#REF!</definedName>
    <definedName name="____________________BTC10" localSheetId="0">#REF!</definedName>
    <definedName name="____________________BTC10">#REF!</definedName>
    <definedName name="____________________BTC11" localSheetId="2">#REF!</definedName>
    <definedName name="____________________BTC11" localSheetId="7">#REF!</definedName>
    <definedName name="____________________BTC11" localSheetId="0">#REF!</definedName>
    <definedName name="____________________BTC11">#REF!</definedName>
    <definedName name="____________________BTC12" localSheetId="2">#REF!</definedName>
    <definedName name="____________________BTC12" localSheetId="7">#REF!</definedName>
    <definedName name="____________________BTC12" localSheetId="0">#REF!</definedName>
    <definedName name="____________________BTC12">#REF!</definedName>
    <definedName name="____________________BTC13" localSheetId="2">#REF!</definedName>
    <definedName name="____________________BTC13" localSheetId="7">#REF!</definedName>
    <definedName name="____________________BTC13" localSheetId="0">#REF!</definedName>
    <definedName name="____________________BTC13">#REF!</definedName>
    <definedName name="____________________BTC14" localSheetId="2">#REF!</definedName>
    <definedName name="____________________BTC14" localSheetId="7">#REF!</definedName>
    <definedName name="____________________BTC14" localSheetId="0">#REF!</definedName>
    <definedName name="____________________BTC14">#REF!</definedName>
    <definedName name="____________________BTC15" localSheetId="2">#REF!</definedName>
    <definedName name="____________________BTC15" localSheetId="7">#REF!</definedName>
    <definedName name="____________________BTC15" localSheetId="0">#REF!</definedName>
    <definedName name="____________________BTC15">#REF!</definedName>
    <definedName name="____________________BTC16" localSheetId="2">#REF!</definedName>
    <definedName name="____________________BTC16" localSheetId="7">#REF!</definedName>
    <definedName name="____________________BTC16" localSheetId="0">#REF!</definedName>
    <definedName name="____________________BTC16">#REF!</definedName>
    <definedName name="____________________BTC17" localSheetId="2">#REF!</definedName>
    <definedName name="____________________BTC17" localSheetId="7">#REF!</definedName>
    <definedName name="____________________BTC17" localSheetId="0">#REF!</definedName>
    <definedName name="____________________BTC17">#REF!</definedName>
    <definedName name="____________________BTC18" localSheetId="2">#REF!</definedName>
    <definedName name="____________________BTC18" localSheetId="7">#REF!</definedName>
    <definedName name="____________________BTC18" localSheetId="0">#REF!</definedName>
    <definedName name="____________________BTC18">#REF!</definedName>
    <definedName name="____________________BTC19" localSheetId="2">#REF!</definedName>
    <definedName name="____________________BTC19" localSheetId="7">#REF!</definedName>
    <definedName name="____________________BTC19" localSheetId="0">#REF!</definedName>
    <definedName name="____________________BTC19">#REF!</definedName>
    <definedName name="____________________BTC2" localSheetId="2">#REF!</definedName>
    <definedName name="____________________BTC2" localSheetId="7">#REF!</definedName>
    <definedName name="____________________BTC2" localSheetId="0">#REF!</definedName>
    <definedName name="____________________BTC2">#REF!</definedName>
    <definedName name="____________________BTC20" localSheetId="2">#REF!</definedName>
    <definedName name="____________________BTC20" localSheetId="7">#REF!</definedName>
    <definedName name="____________________BTC20" localSheetId="0">#REF!</definedName>
    <definedName name="____________________BTC20">#REF!</definedName>
    <definedName name="____________________BTC21" localSheetId="2">#REF!</definedName>
    <definedName name="____________________BTC21" localSheetId="7">#REF!</definedName>
    <definedName name="____________________BTC21" localSheetId="0">#REF!</definedName>
    <definedName name="____________________BTC21">#REF!</definedName>
    <definedName name="____________________BTC22" localSheetId="2">#REF!</definedName>
    <definedName name="____________________BTC22" localSheetId="7">#REF!</definedName>
    <definedName name="____________________BTC22" localSheetId="0">#REF!</definedName>
    <definedName name="____________________BTC22">#REF!</definedName>
    <definedName name="____________________BTC23" localSheetId="2">#REF!</definedName>
    <definedName name="____________________BTC23" localSheetId="7">#REF!</definedName>
    <definedName name="____________________BTC23" localSheetId="0">#REF!</definedName>
    <definedName name="____________________BTC23">#REF!</definedName>
    <definedName name="____________________BTC24" localSheetId="2">#REF!</definedName>
    <definedName name="____________________BTC24" localSheetId="7">#REF!</definedName>
    <definedName name="____________________BTC24" localSheetId="0">#REF!</definedName>
    <definedName name="____________________BTC24">#REF!</definedName>
    <definedName name="____________________BTC3" localSheetId="2">#REF!</definedName>
    <definedName name="____________________BTC3" localSheetId="7">#REF!</definedName>
    <definedName name="____________________BTC3" localSheetId="0">#REF!</definedName>
    <definedName name="____________________BTC3">#REF!</definedName>
    <definedName name="____________________BTC4" localSheetId="2">#REF!</definedName>
    <definedName name="____________________BTC4" localSheetId="7">#REF!</definedName>
    <definedName name="____________________BTC4" localSheetId="0">#REF!</definedName>
    <definedName name="____________________BTC4">#REF!</definedName>
    <definedName name="____________________BTC5" localSheetId="2">#REF!</definedName>
    <definedName name="____________________BTC5" localSheetId="7">#REF!</definedName>
    <definedName name="____________________BTC5" localSheetId="0">#REF!</definedName>
    <definedName name="____________________BTC5">#REF!</definedName>
    <definedName name="____________________BTC6" localSheetId="2">#REF!</definedName>
    <definedName name="____________________BTC6" localSheetId="7">#REF!</definedName>
    <definedName name="____________________BTC6" localSheetId="0">#REF!</definedName>
    <definedName name="____________________BTC6">#REF!</definedName>
    <definedName name="____________________BTC7" localSheetId="2">#REF!</definedName>
    <definedName name="____________________BTC7" localSheetId="7">#REF!</definedName>
    <definedName name="____________________BTC7" localSheetId="0">#REF!</definedName>
    <definedName name="____________________BTC7">#REF!</definedName>
    <definedName name="____________________BTC8" localSheetId="2">#REF!</definedName>
    <definedName name="____________________BTC8" localSheetId="7">#REF!</definedName>
    <definedName name="____________________BTC8" localSheetId="0">#REF!</definedName>
    <definedName name="____________________BTC8">#REF!</definedName>
    <definedName name="____________________BTC9" localSheetId="2">#REF!</definedName>
    <definedName name="____________________BTC9" localSheetId="7">#REF!</definedName>
    <definedName name="____________________BTC9" localSheetId="0">#REF!</definedName>
    <definedName name="____________________BTC9">#REF!</definedName>
    <definedName name="____________________BTR1" localSheetId="2">#REF!</definedName>
    <definedName name="____________________BTR1" localSheetId="7">#REF!</definedName>
    <definedName name="____________________BTR1" localSheetId="0">#REF!</definedName>
    <definedName name="____________________BTR1">#REF!</definedName>
    <definedName name="____________________BTR10" localSheetId="2">#REF!</definedName>
    <definedName name="____________________BTR10" localSheetId="7">#REF!</definedName>
    <definedName name="____________________BTR10" localSheetId="0">#REF!</definedName>
    <definedName name="____________________BTR10">#REF!</definedName>
    <definedName name="____________________BTR11" localSheetId="2">#REF!</definedName>
    <definedName name="____________________BTR11" localSheetId="7">#REF!</definedName>
    <definedName name="____________________BTR11" localSheetId="0">#REF!</definedName>
    <definedName name="____________________BTR11">#REF!</definedName>
    <definedName name="____________________BTR12" localSheetId="2">#REF!</definedName>
    <definedName name="____________________BTR12" localSheetId="7">#REF!</definedName>
    <definedName name="____________________BTR12" localSheetId="0">#REF!</definedName>
    <definedName name="____________________BTR12">#REF!</definedName>
    <definedName name="____________________BTR13" localSheetId="2">#REF!</definedName>
    <definedName name="____________________BTR13" localSheetId="7">#REF!</definedName>
    <definedName name="____________________BTR13" localSheetId="0">#REF!</definedName>
    <definedName name="____________________BTR13">#REF!</definedName>
    <definedName name="____________________BTR14" localSheetId="2">#REF!</definedName>
    <definedName name="____________________BTR14" localSheetId="7">#REF!</definedName>
    <definedName name="____________________BTR14" localSheetId="0">#REF!</definedName>
    <definedName name="____________________BTR14">#REF!</definedName>
    <definedName name="____________________BTR15" localSheetId="2">#REF!</definedName>
    <definedName name="____________________BTR15" localSheetId="7">#REF!</definedName>
    <definedName name="____________________BTR15" localSheetId="0">#REF!</definedName>
    <definedName name="____________________BTR15">#REF!</definedName>
    <definedName name="____________________BTR16" localSheetId="2">#REF!</definedName>
    <definedName name="____________________BTR16" localSheetId="7">#REF!</definedName>
    <definedName name="____________________BTR16" localSheetId="0">#REF!</definedName>
    <definedName name="____________________BTR16">#REF!</definedName>
    <definedName name="____________________BTR17" localSheetId="2">#REF!</definedName>
    <definedName name="____________________BTR17" localSheetId="7">#REF!</definedName>
    <definedName name="____________________BTR17" localSheetId="0">#REF!</definedName>
    <definedName name="____________________BTR17">#REF!</definedName>
    <definedName name="____________________BTR18" localSheetId="2">#REF!</definedName>
    <definedName name="____________________BTR18" localSheetId="7">#REF!</definedName>
    <definedName name="____________________BTR18" localSheetId="0">#REF!</definedName>
    <definedName name="____________________BTR18">#REF!</definedName>
    <definedName name="____________________BTR19" localSheetId="2">#REF!</definedName>
    <definedName name="____________________BTR19" localSheetId="7">#REF!</definedName>
    <definedName name="____________________BTR19" localSheetId="0">#REF!</definedName>
    <definedName name="____________________BTR19">#REF!</definedName>
    <definedName name="____________________BTR2" localSheetId="2">#REF!</definedName>
    <definedName name="____________________BTR2" localSheetId="7">#REF!</definedName>
    <definedName name="____________________BTR2" localSheetId="0">#REF!</definedName>
    <definedName name="____________________BTR2">#REF!</definedName>
    <definedName name="____________________BTR20" localSheetId="2">#REF!</definedName>
    <definedName name="____________________BTR20" localSheetId="7">#REF!</definedName>
    <definedName name="____________________BTR20" localSheetId="0">#REF!</definedName>
    <definedName name="____________________BTR20">#REF!</definedName>
    <definedName name="____________________BTR21" localSheetId="2">#REF!</definedName>
    <definedName name="____________________BTR21" localSheetId="7">#REF!</definedName>
    <definedName name="____________________BTR21" localSheetId="0">#REF!</definedName>
    <definedName name="____________________BTR21">#REF!</definedName>
    <definedName name="____________________BTR22" localSheetId="2">#REF!</definedName>
    <definedName name="____________________BTR22" localSheetId="7">#REF!</definedName>
    <definedName name="____________________BTR22" localSheetId="0">#REF!</definedName>
    <definedName name="____________________BTR22">#REF!</definedName>
    <definedName name="____________________BTR23" localSheetId="2">#REF!</definedName>
    <definedName name="____________________BTR23" localSheetId="7">#REF!</definedName>
    <definedName name="____________________BTR23" localSheetId="0">#REF!</definedName>
    <definedName name="____________________BTR23">#REF!</definedName>
    <definedName name="____________________BTR24" localSheetId="2">#REF!</definedName>
    <definedName name="____________________BTR24" localSheetId="7">#REF!</definedName>
    <definedName name="____________________BTR24" localSheetId="0">#REF!</definedName>
    <definedName name="____________________BTR24">#REF!</definedName>
    <definedName name="____________________BTR3" localSheetId="2">#REF!</definedName>
    <definedName name="____________________BTR3" localSheetId="7">#REF!</definedName>
    <definedName name="____________________BTR3" localSheetId="0">#REF!</definedName>
    <definedName name="____________________BTR3">#REF!</definedName>
    <definedName name="____________________BTR4" localSheetId="2">#REF!</definedName>
    <definedName name="____________________BTR4" localSheetId="7">#REF!</definedName>
    <definedName name="____________________BTR4" localSheetId="0">#REF!</definedName>
    <definedName name="____________________BTR4">#REF!</definedName>
    <definedName name="____________________BTR5" localSheetId="2">#REF!</definedName>
    <definedName name="____________________BTR5" localSheetId="7">#REF!</definedName>
    <definedName name="____________________BTR5" localSheetId="0">#REF!</definedName>
    <definedName name="____________________BTR5">#REF!</definedName>
    <definedName name="____________________BTR6" localSheetId="2">#REF!</definedName>
    <definedName name="____________________BTR6" localSheetId="7">#REF!</definedName>
    <definedName name="____________________BTR6" localSheetId="0">#REF!</definedName>
    <definedName name="____________________BTR6">#REF!</definedName>
    <definedName name="____________________BTR7" localSheetId="2">#REF!</definedName>
    <definedName name="____________________BTR7" localSheetId="7">#REF!</definedName>
    <definedName name="____________________BTR7" localSheetId="0">#REF!</definedName>
    <definedName name="____________________BTR7">#REF!</definedName>
    <definedName name="____________________BTR8" localSheetId="2">#REF!</definedName>
    <definedName name="____________________BTR8" localSheetId="7">#REF!</definedName>
    <definedName name="____________________BTR8" localSheetId="0">#REF!</definedName>
    <definedName name="____________________BTR8">#REF!</definedName>
    <definedName name="____________________BTR9" localSheetId="2">#REF!</definedName>
    <definedName name="____________________BTR9" localSheetId="7">#REF!</definedName>
    <definedName name="____________________BTR9" localSheetId="0">#REF!</definedName>
    <definedName name="____________________BTR9">#REF!</definedName>
    <definedName name="____________________BTS1" localSheetId="2">#REF!</definedName>
    <definedName name="____________________BTS1" localSheetId="7">#REF!</definedName>
    <definedName name="____________________BTS1" localSheetId="0">#REF!</definedName>
    <definedName name="____________________BTS1">#REF!</definedName>
    <definedName name="____________________BTS10" localSheetId="2">#REF!</definedName>
    <definedName name="____________________BTS10" localSheetId="7">#REF!</definedName>
    <definedName name="____________________BTS10" localSheetId="0">#REF!</definedName>
    <definedName name="____________________BTS10">#REF!</definedName>
    <definedName name="____________________BTS11" localSheetId="2">#REF!</definedName>
    <definedName name="____________________BTS11" localSheetId="7">#REF!</definedName>
    <definedName name="____________________BTS11" localSheetId="0">#REF!</definedName>
    <definedName name="____________________BTS11">#REF!</definedName>
    <definedName name="____________________BTS12" localSheetId="2">#REF!</definedName>
    <definedName name="____________________BTS12" localSheetId="7">#REF!</definedName>
    <definedName name="____________________BTS12" localSheetId="0">#REF!</definedName>
    <definedName name="____________________BTS12">#REF!</definedName>
    <definedName name="____________________BTS13" localSheetId="2">#REF!</definedName>
    <definedName name="____________________BTS13" localSheetId="7">#REF!</definedName>
    <definedName name="____________________BTS13" localSheetId="0">#REF!</definedName>
    <definedName name="____________________BTS13">#REF!</definedName>
    <definedName name="____________________BTS14" localSheetId="2">#REF!</definedName>
    <definedName name="____________________BTS14" localSheetId="7">#REF!</definedName>
    <definedName name="____________________BTS14" localSheetId="0">#REF!</definedName>
    <definedName name="____________________BTS14">#REF!</definedName>
    <definedName name="____________________BTS15" localSheetId="2">#REF!</definedName>
    <definedName name="____________________BTS15" localSheetId="7">#REF!</definedName>
    <definedName name="____________________BTS15" localSheetId="0">#REF!</definedName>
    <definedName name="____________________BTS15">#REF!</definedName>
    <definedName name="____________________BTS16" localSheetId="2">#REF!</definedName>
    <definedName name="____________________BTS16" localSheetId="7">#REF!</definedName>
    <definedName name="____________________BTS16" localSheetId="0">#REF!</definedName>
    <definedName name="____________________BTS16">#REF!</definedName>
    <definedName name="____________________BTS17" localSheetId="2">#REF!</definedName>
    <definedName name="____________________BTS17" localSheetId="7">#REF!</definedName>
    <definedName name="____________________BTS17" localSheetId="0">#REF!</definedName>
    <definedName name="____________________BTS17">#REF!</definedName>
    <definedName name="____________________BTS18" localSheetId="2">#REF!</definedName>
    <definedName name="____________________BTS18" localSheetId="7">#REF!</definedName>
    <definedName name="____________________BTS18" localSheetId="0">#REF!</definedName>
    <definedName name="____________________BTS18">#REF!</definedName>
    <definedName name="____________________BTS19" localSheetId="2">#REF!</definedName>
    <definedName name="____________________BTS19" localSheetId="7">#REF!</definedName>
    <definedName name="____________________BTS19" localSheetId="0">#REF!</definedName>
    <definedName name="____________________BTS19">#REF!</definedName>
    <definedName name="____________________BTS2" localSheetId="2">#REF!</definedName>
    <definedName name="____________________BTS2" localSheetId="7">#REF!</definedName>
    <definedName name="____________________BTS2" localSheetId="0">#REF!</definedName>
    <definedName name="____________________BTS2">#REF!</definedName>
    <definedName name="____________________BTS20" localSheetId="2">#REF!</definedName>
    <definedName name="____________________BTS20" localSheetId="7">#REF!</definedName>
    <definedName name="____________________BTS20" localSheetId="0">#REF!</definedName>
    <definedName name="____________________BTS20">#REF!</definedName>
    <definedName name="____________________BTS21" localSheetId="2">#REF!</definedName>
    <definedName name="____________________BTS21" localSheetId="7">#REF!</definedName>
    <definedName name="____________________BTS21" localSheetId="0">#REF!</definedName>
    <definedName name="____________________BTS21">#REF!</definedName>
    <definedName name="____________________BTS22" localSheetId="2">#REF!</definedName>
    <definedName name="____________________BTS22" localSheetId="7">#REF!</definedName>
    <definedName name="____________________BTS22" localSheetId="0">#REF!</definedName>
    <definedName name="____________________BTS22">#REF!</definedName>
    <definedName name="____________________BTS23" localSheetId="2">#REF!</definedName>
    <definedName name="____________________BTS23" localSheetId="7">#REF!</definedName>
    <definedName name="____________________BTS23" localSheetId="0">#REF!</definedName>
    <definedName name="____________________BTS23">#REF!</definedName>
    <definedName name="____________________BTS24" localSheetId="2">#REF!</definedName>
    <definedName name="____________________BTS24" localSheetId="7">#REF!</definedName>
    <definedName name="____________________BTS24" localSheetId="0">#REF!</definedName>
    <definedName name="____________________BTS24">#REF!</definedName>
    <definedName name="____________________BTS3" localSheetId="2">#REF!</definedName>
    <definedName name="____________________BTS3" localSheetId="7">#REF!</definedName>
    <definedName name="____________________BTS3" localSheetId="0">#REF!</definedName>
    <definedName name="____________________BTS3">#REF!</definedName>
    <definedName name="____________________BTS4" localSheetId="2">#REF!</definedName>
    <definedName name="____________________BTS4" localSheetId="7">#REF!</definedName>
    <definedName name="____________________BTS4" localSheetId="0">#REF!</definedName>
    <definedName name="____________________BTS4">#REF!</definedName>
    <definedName name="____________________BTS5" localSheetId="2">#REF!</definedName>
    <definedName name="____________________BTS5" localSheetId="7">#REF!</definedName>
    <definedName name="____________________BTS5" localSheetId="0">#REF!</definedName>
    <definedName name="____________________BTS5">#REF!</definedName>
    <definedName name="____________________BTS6" localSheetId="2">#REF!</definedName>
    <definedName name="____________________BTS6" localSheetId="7">#REF!</definedName>
    <definedName name="____________________BTS6" localSheetId="0">#REF!</definedName>
    <definedName name="____________________BTS6">#REF!</definedName>
    <definedName name="____________________BTS7" localSheetId="2">#REF!</definedName>
    <definedName name="____________________BTS7" localSheetId="7">#REF!</definedName>
    <definedName name="____________________BTS7" localSheetId="0">#REF!</definedName>
    <definedName name="____________________BTS7">#REF!</definedName>
    <definedName name="____________________BTS8" localSheetId="2">#REF!</definedName>
    <definedName name="____________________BTS8" localSheetId="7">#REF!</definedName>
    <definedName name="____________________BTS8" localSheetId="0">#REF!</definedName>
    <definedName name="____________________BTS8">#REF!</definedName>
    <definedName name="____________________BTS9" localSheetId="2">#REF!</definedName>
    <definedName name="____________________BTS9" localSheetId="7">#REF!</definedName>
    <definedName name="____________________BTS9" localSheetId="0">#REF!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 localSheetId="2">#REF!</definedName>
    <definedName name="____________________GBS11" localSheetId="7">#REF!</definedName>
    <definedName name="____________________GBS11" localSheetId="0">#REF!</definedName>
    <definedName name="____________________GBS11">#REF!</definedName>
    <definedName name="____________________GBS110" localSheetId="2">#REF!</definedName>
    <definedName name="____________________GBS110" localSheetId="7">#REF!</definedName>
    <definedName name="____________________GBS110" localSheetId="0">#REF!</definedName>
    <definedName name="____________________GBS110">#REF!</definedName>
    <definedName name="____________________GBS111" localSheetId="2">#REF!</definedName>
    <definedName name="____________________GBS111" localSheetId="7">#REF!</definedName>
    <definedName name="____________________GBS111" localSheetId="0">#REF!</definedName>
    <definedName name="____________________GBS111">#REF!</definedName>
    <definedName name="____________________GBS112" localSheetId="2">#REF!</definedName>
    <definedName name="____________________GBS112" localSheetId="7">#REF!</definedName>
    <definedName name="____________________GBS112" localSheetId="0">#REF!</definedName>
    <definedName name="____________________GBS112">#REF!</definedName>
    <definedName name="____________________GBS113" localSheetId="2">#REF!</definedName>
    <definedName name="____________________GBS113" localSheetId="7">#REF!</definedName>
    <definedName name="____________________GBS113" localSheetId="0">#REF!</definedName>
    <definedName name="____________________GBS113">#REF!</definedName>
    <definedName name="____________________GBS114" localSheetId="2">#REF!</definedName>
    <definedName name="____________________GBS114" localSheetId="7">#REF!</definedName>
    <definedName name="____________________GBS114" localSheetId="0">#REF!</definedName>
    <definedName name="____________________GBS114">#REF!</definedName>
    <definedName name="____________________GBS115" localSheetId="2">#REF!</definedName>
    <definedName name="____________________GBS115" localSheetId="7">#REF!</definedName>
    <definedName name="____________________GBS115" localSheetId="0">#REF!</definedName>
    <definedName name="____________________GBS115">#REF!</definedName>
    <definedName name="____________________GBS116" localSheetId="2">#REF!</definedName>
    <definedName name="____________________GBS116" localSheetId="7">#REF!</definedName>
    <definedName name="____________________GBS116" localSheetId="0">#REF!</definedName>
    <definedName name="____________________GBS116">#REF!</definedName>
    <definedName name="____________________GBS117" localSheetId="2">#REF!</definedName>
    <definedName name="____________________GBS117" localSheetId="7">#REF!</definedName>
    <definedName name="____________________GBS117" localSheetId="0">#REF!</definedName>
    <definedName name="____________________GBS117">#REF!</definedName>
    <definedName name="____________________GBS118" localSheetId="2">#REF!</definedName>
    <definedName name="____________________GBS118" localSheetId="7">#REF!</definedName>
    <definedName name="____________________GBS118" localSheetId="0">#REF!</definedName>
    <definedName name="____________________GBS118">#REF!</definedName>
    <definedName name="____________________GBS119" localSheetId="2">#REF!</definedName>
    <definedName name="____________________GBS119" localSheetId="7">#REF!</definedName>
    <definedName name="____________________GBS119" localSheetId="0">#REF!</definedName>
    <definedName name="____________________GBS119">#REF!</definedName>
    <definedName name="____________________GBS12" localSheetId="2">#REF!</definedName>
    <definedName name="____________________GBS12" localSheetId="7">#REF!</definedName>
    <definedName name="____________________GBS12" localSheetId="0">#REF!</definedName>
    <definedName name="____________________GBS12">#REF!</definedName>
    <definedName name="____________________GBS120" localSheetId="2">#REF!</definedName>
    <definedName name="____________________GBS120" localSheetId="7">#REF!</definedName>
    <definedName name="____________________GBS120" localSheetId="0">#REF!</definedName>
    <definedName name="____________________GBS120">#REF!</definedName>
    <definedName name="____________________GBS121" localSheetId="2">#REF!</definedName>
    <definedName name="____________________GBS121" localSheetId="7">#REF!</definedName>
    <definedName name="____________________GBS121" localSheetId="0">#REF!</definedName>
    <definedName name="____________________GBS121">#REF!</definedName>
    <definedName name="____________________GBS122" localSheetId="2">#REF!</definedName>
    <definedName name="____________________GBS122" localSheetId="7">#REF!</definedName>
    <definedName name="____________________GBS122" localSheetId="0">#REF!</definedName>
    <definedName name="____________________GBS122">#REF!</definedName>
    <definedName name="____________________GBS123" localSheetId="2">#REF!</definedName>
    <definedName name="____________________GBS123" localSheetId="7">#REF!</definedName>
    <definedName name="____________________GBS123" localSheetId="0">#REF!</definedName>
    <definedName name="____________________GBS123">#REF!</definedName>
    <definedName name="____________________GBS124" localSheetId="2">#REF!</definedName>
    <definedName name="____________________GBS124" localSheetId="7">#REF!</definedName>
    <definedName name="____________________GBS124" localSheetId="0">#REF!</definedName>
    <definedName name="____________________GBS124">#REF!</definedName>
    <definedName name="____________________GBS13" localSheetId="2">#REF!</definedName>
    <definedName name="____________________GBS13" localSheetId="7">#REF!</definedName>
    <definedName name="____________________GBS13" localSheetId="0">#REF!</definedName>
    <definedName name="____________________GBS13">#REF!</definedName>
    <definedName name="____________________GBS14" localSheetId="2">#REF!</definedName>
    <definedName name="____________________GBS14" localSheetId="7">#REF!</definedName>
    <definedName name="____________________GBS14" localSheetId="0">#REF!</definedName>
    <definedName name="____________________GBS14">#REF!</definedName>
    <definedName name="____________________GBS15" localSheetId="2">#REF!</definedName>
    <definedName name="____________________GBS15" localSheetId="7">#REF!</definedName>
    <definedName name="____________________GBS15" localSheetId="0">#REF!</definedName>
    <definedName name="____________________GBS15">#REF!</definedName>
    <definedName name="____________________GBS16" localSheetId="2">#REF!</definedName>
    <definedName name="____________________GBS16" localSheetId="7">#REF!</definedName>
    <definedName name="____________________GBS16" localSheetId="0">#REF!</definedName>
    <definedName name="____________________GBS16">#REF!</definedName>
    <definedName name="____________________GBS17" localSheetId="2">#REF!</definedName>
    <definedName name="____________________GBS17" localSheetId="7">#REF!</definedName>
    <definedName name="____________________GBS17" localSheetId="0">#REF!</definedName>
    <definedName name="____________________GBS17">#REF!</definedName>
    <definedName name="____________________GBS18" localSheetId="2">#REF!</definedName>
    <definedName name="____________________GBS18" localSheetId="7">#REF!</definedName>
    <definedName name="____________________GBS18" localSheetId="0">#REF!</definedName>
    <definedName name="____________________GBS18">#REF!</definedName>
    <definedName name="____________________GBS19" localSheetId="2">#REF!</definedName>
    <definedName name="____________________GBS19" localSheetId="7">#REF!</definedName>
    <definedName name="____________________GBS19" localSheetId="0">#REF!</definedName>
    <definedName name="____________________GBS19">#REF!</definedName>
    <definedName name="____________________GBS21" localSheetId="2">#REF!</definedName>
    <definedName name="____________________GBS21" localSheetId="7">#REF!</definedName>
    <definedName name="____________________GBS21" localSheetId="0">#REF!</definedName>
    <definedName name="____________________GBS21">#REF!</definedName>
    <definedName name="____________________GBS210" localSheetId="2">#REF!</definedName>
    <definedName name="____________________GBS210" localSheetId="7">#REF!</definedName>
    <definedName name="____________________GBS210" localSheetId="0">#REF!</definedName>
    <definedName name="____________________GBS210">#REF!</definedName>
    <definedName name="____________________GBS211" localSheetId="2">#REF!</definedName>
    <definedName name="____________________GBS211" localSheetId="7">#REF!</definedName>
    <definedName name="____________________GBS211" localSheetId="0">#REF!</definedName>
    <definedName name="____________________GBS211">#REF!</definedName>
    <definedName name="____________________GBS212" localSheetId="2">#REF!</definedName>
    <definedName name="____________________GBS212" localSheetId="7">#REF!</definedName>
    <definedName name="____________________GBS212" localSheetId="0">#REF!</definedName>
    <definedName name="____________________GBS212">#REF!</definedName>
    <definedName name="____________________GBS213" localSheetId="2">#REF!</definedName>
    <definedName name="____________________GBS213" localSheetId="7">#REF!</definedName>
    <definedName name="____________________GBS213" localSheetId="0">#REF!</definedName>
    <definedName name="____________________GBS213">#REF!</definedName>
    <definedName name="____________________GBS214" localSheetId="2">#REF!</definedName>
    <definedName name="____________________GBS214" localSheetId="7">#REF!</definedName>
    <definedName name="____________________GBS214" localSheetId="0">#REF!</definedName>
    <definedName name="____________________GBS214">#REF!</definedName>
    <definedName name="____________________GBS215" localSheetId="2">#REF!</definedName>
    <definedName name="____________________GBS215" localSheetId="7">#REF!</definedName>
    <definedName name="____________________GBS215" localSheetId="0">#REF!</definedName>
    <definedName name="____________________GBS215">#REF!</definedName>
    <definedName name="____________________GBS216" localSheetId="2">#REF!</definedName>
    <definedName name="____________________GBS216" localSheetId="7">#REF!</definedName>
    <definedName name="____________________GBS216" localSheetId="0">#REF!</definedName>
    <definedName name="____________________GBS216">#REF!</definedName>
    <definedName name="____________________GBS217" localSheetId="2">#REF!</definedName>
    <definedName name="____________________GBS217" localSheetId="7">#REF!</definedName>
    <definedName name="____________________GBS217" localSheetId="0">#REF!</definedName>
    <definedName name="____________________GBS217">#REF!</definedName>
    <definedName name="____________________GBS218" localSheetId="2">#REF!</definedName>
    <definedName name="____________________GBS218" localSheetId="7">#REF!</definedName>
    <definedName name="____________________GBS218" localSheetId="0">#REF!</definedName>
    <definedName name="____________________GBS218">#REF!</definedName>
    <definedName name="____________________GBS219" localSheetId="2">#REF!</definedName>
    <definedName name="____________________GBS219" localSheetId="7">#REF!</definedName>
    <definedName name="____________________GBS219" localSheetId="0">#REF!</definedName>
    <definedName name="____________________GBS219">#REF!</definedName>
    <definedName name="____________________GBS22" localSheetId="2">#REF!</definedName>
    <definedName name="____________________GBS22" localSheetId="7">#REF!</definedName>
    <definedName name="____________________GBS22" localSheetId="0">#REF!</definedName>
    <definedName name="____________________GBS22">#REF!</definedName>
    <definedName name="____________________GBS220" localSheetId="2">#REF!</definedName>
    <definedName name="____________________GBS220" localSheetId="7">#REF!</definedName>
    <definedName name="____________________GBS220" localSheetId="0">#REF!</definedName>
    <definedName name="____________________GBS220">#REF!</definedName>
    <definedName name="____________________GBS221" localSheetId="2">#REF!</definedName>
    <definedName name="____________________GBS221" localSheetId="7">#REF!</definedName>
    <definedName name="____________________GBS221" localSheetId="0">#REF!</definedName>
    <definedName name="____________________GBS221">#REF!</definedName>
    <definedName name="____________________GBS222" localSheetId="2">#REF!</definedName>
    <definedName name="____________________GBS222" localSheetId="7">#REF!</definedName>
    <definedName name="____________________GBS222" localSheetId="0">#REF!</definedName>
    <definedName name="____________________GBS222">#REF!</definedName>
    <definedName name="____________________GBS223" localSheetId="2">#REF!</definedName>
    <definedName name="____________________GBS223" localSheetId="7">#REF!</definedName>
    <definedName name="____________________GBS223" localSheetId="0">#REF!</definedName>
    <definedName name="____________________GBS223">#REF!</definedName>
    <definedName name="____________________GBS224" localSheetId="2">#REF!</definedName>
    <definedName name="____________________GBS224" localSheetId="7">#REF!</definedName>
    <definedName name="____________________GBS224" localSheetId="0">#REF!</definedName>
    <definedName name="____________________GBS224">#REF!</definedName>
    <definedName name="____________________GBS23" localSheetId="2">#REF!</definedName>
    <definedName name="____________________GBS23" localSheetId="7">#REF!</definedName>
    <definedName name="____________________GBS23" localSheetId="0">#REF!</definedName>
    <definedName name="____________________GBS23">#REF!</definedName>
    <definedName name="____________________GBS24" localSheetId="2">#REF!</definedName>
    <definedName name="____________________GBS24" localSheetId="7">#REF!</definedName>
    <definedName name="____________________GBS24" localSheetId="0">#REF!</definedName>
    <definedName name="____________________GBS24">#REF!</definedName>
    <definedName name="____________________GBS25" localSheetId="2">#REF!</definedName>
    <definedName name="____________________GBS25" localSheetId="7">#REF!</definedName>
    <definedName name="____________________GBS25" localSheetId="0">#REF!</definedName>
    <definedName name="____________________GBS25">#REF!</definedName>
    <definedName name="____________________GBS26" localSheetId="2">#REF!</definedName>
    <definedName name="____________________GBS26" localSheetId="7">#REF!</definedName>
    <definedName name="____________________GBS26" localSheetId="0">#REF!</definedName>
    <definedName name="____________________GBS26">#REF!</definedName>
    <definedName name="____________________GBS27" localSheetId="2">#REF!</definedName>
    <definedName name="____________________GBS27" localSheetId="7">#REF!</definedName>
    <definedName name="____________________GBS27" localSheetId="0">#REF!</definedName>
    <definedName name="____________________GBS27">#REF!</definedName>
    <definedName name="____________________GBS28" localSheetId="2">#REF!</definedName>
    <definedName name="____________________GBS28" localSheetId="7">#REF!</definedName>
    <definedName name="____________________GBS28" localSheetId="0">#REF!</definedName>
    <definedName name="____________________GBS28">#REF!</definedName>
    <definedName name="____________________GBS29" localSheetId="2">#REF!</definedName>
    <definedName name="____________________GBS29" localSheetId="7">#REF!</definedName>
    <definedName name="____________________GBS29" localSheetId="0">#REF!</definedName>
    <definedName name="____________________GBS29">#REF!</definedName>
    <definedName name="____________________imp1">[11]DATA_PRG!$H$245</definedName>
    <definedName name="____________________knr2" localSheetId="2">#REF!</definedName>
    <definedName name="____________________knr2" localSheetId="7">#REF!</definedName>
    <definedName name="____________________knr2" localSheetId="0">#REF!</definedName>
    <definedName name="____________________knr2">#REF!</definedName>
    <definedName name="____________________l1">[3]leads!$A$3:$E$108</definedName>
    <definedName name="____________________l12" localSheetId="2">#REF!</definedName>
    <definedName name="____________________l12" localSheetId="7">#REF!</definedName>
    <definedName name="____________________l12" localSheetId="0">#REF!</definedName>
    <definedName name="____________________l12">#REF!</definedName>
    <definedName name="____________________l2">[2]r!$F$29</definedName>
    <definedName name="____________________l3" localSheetId="2">#REF!</definedName>
    <definedName name="____________________l3" localSheetId="7">#REF!</definedName>
    <definedName name="____________________l3" localSheetId="0">#REF!</definedName>
    <definedName name="____________________l3">#REF!</definedName>
    <definedName name="____________________l4">[4]Sheet1!$W$2:$Y$103</definedName>
    <definedName name="____________________l5" localSheetId="2">#REF!</definedName>
    <definedName name="____________________l5" localSheetId="7">#REF!</definedName>
    <definedName name="____________________l5" localSheetId="0">#REF!</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 localSheetId="2">#REF!</definedName>
    <definedName name="____________________lj600" localSheetId="7">#REF!</definedName>
    <definedName name="____________________lj600" localSheetId="0">#REF!</definedName>
    <definedName name="____________________lj600">#REF!</definedName>
    <definedName name="____________________lj900" localSheetId="2">#REF!</definedName>
    <definedName name="____________________lj900" localSheetId="7">#REF!</definedName>
    <definedName name="____________________lj900" localSheetId="0">#REF!</definedName>
    <definedName name="____________________lj900">#REF!</definedName>
    <definedName name="____________________LL3" localSheetId="2">#REF!</definedName>
    <definedName name="____________________LL3" localSheetId="7">#REF!</definedName>
    <definedName name="____________________LL3" localSheetId="0">#REF!</definedName>
    <definedName name="____________________LL3">#REF!</definedName>
    <definedName name="____________________LSO24" localSheetId="2">[10]Lead!#REF!</definedName>
    <definedName name="____________________LSO24" localSheetId="7">[10]Lead!#REF!</definedName>
    <definedName name="____________________LSO24" localSheetId="0">[10]Lead!#REF!</definedName>
    <definedName name="____________________LSO24">[10]Lead!#REF!</definedName>
    <definedName name="____________________MA1" localSheetId="2">#REF!</definedName>
    <definedName name="____________________MA1" localSheetId="7">#REF!</definedName>
    <definedName name="____________________MA1" localSheetId="0">#REF!</definedName>
    <definedName name="____________________MA1">#REF!</definedName>
    <definedName name="____________________MA2" localSheetId="2">#REF!</definedName>
    <definedName name="____________________MA2" localSheetId="7">#REF!</definedName>
    <definedName name="____________________MA2" localSheetId="0">#REF!</definedName>
    <definedName name="____________________MA2">#REF!</definedName>
    <definedName name="____________________Met22" localSheetId="2">#REF!</definedName>
    <definedName name="____________________Met22" localSheetId="7">#REF!</definedName>
    <definedName name="____________________Met22" localSheetId="0">#REF!</definedName>
    <definedName name="____________________Met22">#REF!</definedName>
    <definedName name="____________________Met45" localSheetId="2">#REF!</definedName>
    <definedName name="____________________Met45" localSheetId="7">#REF!</definedName>
    <definedName name="____________________Met45" localSheetId="0">#REF!</definedName>
    <definedName name="____________________Met45">#REF!</definedName>
    <definedName name="____________________MEt55" localSheetId="2">#REF!</definedName>
    <definedName name="____________________MEt55" localSheetId="7">#REF!</definedName>
    <definedName name="____________________MEt55" localSheetId="0">#REF!</definedName>
    <definedName name="____________________MEt55">#REF!</definedName>
    <definedName name="____________________Met63" localSheetId="2">#REF!</definedName>
    <definedName name="____________________Met63" localSheetId="7">#REF!</definedName>
    <definedName name="____________________Met63" localSheetId="0">#REF!</definedName>
    <definedName name="____________________Met63">#REF!</definedName>
    <definedName name="____________________ML21" localSheetId="2">#REF!</definedName>
    <definedName name="____________________ML21" localSheetId="7">#REF!</definedName>
    <definedName name="____________________ML21" localSheetId="0">#REF!</definedName>
    <definedName name="____________________ML21">#REF!</definedName>
    <definedName name="____________________ML210" localSheetId="2">#REF!</definedName>
    <definedName name="____________________ML210" localSheetId="7">#REF!</definedName>
    <definedName name="____________________ML210" localSheetId="0">#REF!</definedName>
    <definedName name="____________________ML210">#REF!</definedName>
    <definedName name="____________________ML211" localSheetId="2">#REF!</definedName>
    <definedName name="____________________ML211" localSheetId="7">#REF!</definedName>
    <definedName name="____________________ML211" localSheetId="0">#REF!</definedName>
    <definedName name="____________________ML211">#REF!</definedName>
    <definedName name="____________________ML212" localSheetId="2">#REF!</definedName>
    <definedName name="____________________ML212" localSheetId="7">#REF!</definedName>
    <definedName name="____________________ML212" localSheetId="0">#REF!</definedName>
    <definedName name="____________________ML212">#REF!</definedName>
    <definedName name="____________________ML213" localSheetId="2">#REF!</definedName>
    <definedName name="____________________ML213" localSheetId="7">#REF!</definedName>
    <definedName name="____________________ML213" localSheetId="0">#REF!</definedName>
    <definedName name="____________________ML213">#REF!</definedName>
    <definedName name="____________________ML214" localSheetId="2">#REF!</definedName>
    <definedName name="____________________ML214" localSheetId="7">#REF!</definedName>
    <definedName name="____________________ML214" localSheetId="0">#REF!</definedName>
    <definedName name="____________________ML214">#REF!</definedName>
    <definedName name="____________________ML215" localSheetId="2">#REF!</definedName>
    <definedName name="____________________ML215" localSheetId="7">#REF!</definedName>
    <definedName name="____________________ML215" localSheetId="0">#REF!</definedName>
    <definedName name="____________________ML215">#REF!</definedName>
    <definedName name="____________________ML216" localSheetId="2">#REF!</definedName>
    <definedName name="____________________ML216" localSheetId="7">#REF!</definedName>
    <definedName name="____________________ML216" localSheetId="0">#REF!</definedName>
    <definedName name="____________________ML216">#REF!</definedName>
    <definedName name="____________________ML217" localSheetId="2">#REF!</definedName>
    <definedName name="____________________ML217" localSheetId="7">#REF!</definedName>
    <definedName name="____________________ML217" localSheetId="0">#REF!</definedName>
    <definedName name="____________________ML217">#REF!</definedName>
    <definedName name="____________________ML218" localSheetId="2">#REF!</definedName>
    <definedName name="____________________ML218" localSheetId="7">#REF!</definedName>
    <definedName name="____________________ML218" localSheetId="0">#REF!</definedName>
    <definedName name="____________________ML218">#REF!</definedName>
    <definedName name="____________________ML219" localSheetId="2">#REF!</definedName>
    <definedName name="____________________ML219" localSheetId="7">#REF!</definedName>
    <definedName name="____________________ML219" localSheetId="0">#REF!</definedName>
    <definedName name="____________________ML219">#REF!</definedName>
    <definedName name="____________________ML22" localSheetId="2">#REF!</definedName>
    <definedName name="____________________ML22" localSheetId="7">#REF!</definedName>
    <definedName name="____________________ML22" localSheetId="0">#REF!</definedName>
    <definedName name="____________________ML22">#REF!</definedName>
    <definedName name="____________________ML220" localSheetId="2">#REF!</definedName>
    <definedName name="____________________ML220" localSheetId="7">#REF!</definedName>
    <definedName name="____________________ML220" localSheetId="0">#REF!</definedName>
    <definedName name="____________________ML220">#REF!</definedName>
    <definedName name="____________________ML221" localSheetId="2">#REF!</definedName>
    <definedName name="____________________ML221" localSheetId="7">#REF!</definedName>
    <definedName name="____________________ML221" localSheetId="0">#REF!</definedName>
    <definedName name="____________________ML221">#REF!</definedName>
    <definedName name="____________________ML222" localSheetId="2">#REF!</definedName>
    <definedName name="____________________ML222" localSheetId="7">#REF!</definedName>
    <definedName name="____________________ML222" localSheetId="0">#REF!</definedName>
    <definedName name="____________________ML222">#REF!</definedName>
    <definedName name="____________________ML223" localSheetId="2">#REF!</definedName>
    <definedName name="____________________ML223" localSheetId="7">#REF!</definedName>
    <definedName name="____________________ML223" localSheetId="0">#REF!</definedName>
    <definedName name="____________________ML223">#REF!</definedName>
    <definedName name="____________________ML224" localSheetId="2">#REF!</definedName>
    <definedName name="____________________ML224" localSheetId="7">#REF!</definedName>
    <definedName name="____________________ML224" localSheetId="0">#REF!</definedName>
    <definedName name="____________________ML224">#REF!</definedName>
    <definedName name="____________________ML23" localSheetId="2">#REF!</definedName>
    <definedName name="____________________ML23" localSheetId="7">#REF!</definedName>
    <definedName name="____________________ML23" localSheetId="0">#REF!</definedName>
    <definedName name="____________________ML23">#REF!</definedName>
    <definedName name="____________________ML24" localSheetId="2">#REF!</definedName>
    <definedName name="____________________ML24" localSheetId="7">#REF!</definedName>
    <definedName name="____________________ML24" localSheetId="0">#REF!</definedName>
    <definedName name="____________________ML24">#REF!</definedName>
    <definedName name="____________________ML25" localSheetId="2">#REF!</definedName>
    <definedName name="____________________ML25" localSheetId="7">#REF!</definedName>
    <definedName name="____________________ML25" localSheetId="0">#REF!</definedName>
    <definedName name="____________________ML25">#REF!</definedName>
    <definedName name="____________________ML26" localSheetId="2">#REF!</definedName>
    <definedName name="____________________ML26" localSheetId="7">#REF!</definedName>
    <definedName name="____________________ML26" localSheetId="0">#REF!</definedName>
    <definedName name="____________________ML26">#REF!</definedName>
    <definedName name="____________________ML27" localSheetId="2">#REF!</definedName>
    <definedName name="____________________ML27" localSheetId="7">#REF!</definedName>
    <definedName name="____________________ML27" localSheetId="0">#REF!</definedName>
    <definedName name="____________________ML27">#REF!</definedName>
    <definedName name="____________________ML28" localSheetId="2">#REF!</definedName>
    <definedName name="____________________ML28" localSheetId="7">#REF!</definedName>
    <definedName name="____________________ML28" localSheetId="0">#REF!</definedName>
    <definedName name="____________________ML28">#REF!</definedName>
    <definedName name="____________________ML29" localSheetId="2">#REF!</definedName>
    <definedName name="____________________ML29" localSheetId="7">#REF!</definedName>
    <definedName name="____________________ML29" localSheetId="0">#REF!</definedName>
    <definedName name="____________________ML29">#REF!</definedName>
    <definedName name="____________________ML31" localSheetId="2">#REF!</definedName>
    <definedName name="____________________ML31" localSheetId="7">#REF!</definedName>
    <definedName name="____________________ML31" localSheetId="0">#REF!</definedName>
    <definedName name="____________________ML31">#REF!</definedName>
    <definedName name="____________________ML310" localSheetId="2">#REF!</definedName>
    <definedName name="____________________ML310" localSheetId="7">#REF!</definedName>
    <definedName name="____________________ML310" localSheetId="0">#REF!</definedName>
    <definedName name="____________________ML310">#REF!</definedName>
    <definedName name="____________________ML311" localSheetId="2">#REF!</definedName>
    <definedName name="____________________ML311" localSheetId="7">#REF!</definedName>
    <definedName name="____________________ML311" localSheetId="0">#REF!</definedName>
    <definedName name="____________________ML311">#REF!</definedName>
    <definedName name="____________________ML312" localSheetId="2">#REF!</definedName>
    <definedName name="____________________ML312" localSheetId="7">#REF!</definedName>
    <definedName name="____________________ML312" localSheetId="0">#REF!</definedName>
    <definedName name="____________________ML312">#REF!</definedName>
    <definedName name="____________________ML313" localSheetId="2">#REF!</definedName>
    <definedName name="____________________ML313" localSheetId="7">#REF!</definedName>
    <definedName name="____________________ML313" localSheetId="0">#REF!</definedName>
    <definedName name="____________________ML313">#REF!</definedName>
    <definedName name="____________________ML314" localSheetId="2">#REF!</definedName>
    <definedName name="____________________ML314" localSheetId="7">#REF!</definedName>
    <definedName name="____________________ML314" localSheetId="0">#REF!</definedName>
    <definedName name="____________________ML314">#REF!</definedName>
    <definedName name="____________________ML315" localSheetId="2">#REF!</definedName>
    <definedName name="____________________ML315" localSheetId="7">#REF!</definedName>
    <definedName name="____________________ML315" localSheetId="0">#REF!</definedName>
    <definedName name="____________________ML315">#REF!</definedName>
    <definedName name="____________________ML316" localSheetId="2">#REF!</definedName>
    <definedName name="____________________ML316" localSheetId="7">#REF!</definedName>
    <definedName name="____________________ML316" localSheetId="0">#REF!</definedName>
    <definedName name="____________________ML316">#REF!</definedName>
    <definedName name="____________________ML317" localSheetId="2">#REF!</definedName>
    <definedName name="____________________ML317" localSheetId="7">#REF!</definedName>
    <definedName name="____________________ML317" localSheetId="0">#REF!</definedName>
    <definedName name="____________________ML317">#REF!</definedName>
    <definedName name="____________________ML318" localSheetId="2">#REF!</definedName>
    <definedName name="____________________ML318" localSheetId="7">#REF!</definedName>
    <definedName name="____________________ML318" localSheetId="0">#REF!</definedName>
    <definedName name="____________________ML318">#REF!</definedName>
    <definedName name="____________________ML319" localSheetId="2">#REF!</definedName>
    <definedName name="____________________ML319" localSheetId="7">#REF!</definedName>
    <definedName name="____________________ML319" localSheetId="0">#REF!</definedName>
    <definedName name="____________________ML319">#REF!</definedName>
    <definedName name="____________________ML32" localSheetId="2">#REF!</definedName>
    <definedName name="____________________ML32" localSheetId="7">#REF!</definedName>
    <definedName name="____________________ML32" localSheetId="0">#REF!</definedName>
    <definedName name="____________________ML32">#REF!</definedName>
    <definedName name="____________________ML320" localSheetId="2">#REF!</definedName>
    <definedName name="____________________ML320" localSheetId="7">#REF!</definedName>
    <definedName name="____________________ML320" localSheetId="0">#REF!</definedName>
    <definedName name="____________________ML320">#REF!</definedName>
    <definedName name="____________________ML321" localSheetId="2">#REF!</definedName>
    <definedName name="____________________ML321" localSheetId="7">#REF!</definedName>
    <definedName name="____________________ML321" localSheetId="0">#REF!</definedName>
    <definedName name="____________________ML321">#REF!</definedName>
    <definedName name="____________________ML322" localSheetId="2">#REF!</definedName>
    <definedName name="____________________ML322" localSheetId="7">#REF!</definedName>
    <definedName name="____________________ML322" localSheetId="0">#REF!</definedName>
    <definedName name="____________________ML322">#REF!</definedName>
    <definedName name="____________________ML323" localSheetId="2">#REF!</definedName>
    <definedName name="____________________ML323" localSheetId="7">#REF!</definedName>
    <definedName name="____________________ML323" localSheetId="0">#REF!</definedName>
    <definedName name="____________________ML323">#REF!</definedName>
    <definedName name="____________________ML324" localSheetId="2">#REF!</definedName>
    <definedName name="____________________ML324" localSheetId="7">#REF!</definedName>
    <definedName name="____________________ML324" localSheetId="0">#REF!</definedName>
    <definedName name="____________________ML324">#REF!</definedName>
    <definedName name="____________________ML33" localSheetId="2">#REF!</definedName>
    <definedName name="____________________ML33" localSheetId="7">#REF!</definedName>
    <definedName name="____________________ML33" localSheetId="0">#REF!</definedName>
    <definedName name="____________________ML33">#REF!</definedName>
    <definedName name="____________________ML34" localSheetId="2">#REF!</definedName>
    <definedName name="____________________ML34" localSheetId="7">#REF!</definedName>
    <definedName name="____________________ML34" localSheetId="0">#REF!</definedName>
    <definedName name="____________________ML34">#REF!</definedName>
    <definedName name="____________________ML35" localSheetId="2">#REF!</definedName>
    <definedName name="____________________ML35" localSheetId="7">#REF!</definedName>
    <definedName name="____________________ML35" localSheetId="0">#REF!</definedName>
    <definedName name="____________________ML35">#REF!</definedName>
    <definedName name="____________________ML36" localSheetId="2">#REF!</definedName>
    <definedName name="____________________ML36" localSheetId="7">#REF!</definedName>
    <definedName name="____________________ML36" localSheetId="0">#REF!</definedName>
    <definedName name="____________________ML36">#REF!</definedName>
    <definedName name="____________________ML37" localSheetId="2">#REF!</definedName>
    <definedName name="____________________ML37" localSheetId="7">#REF!</definedName>
    <definedName name="____________________ML37" localSheetId="0">#REF!</definedName>
    <definedName name="____________________ML37">#REF!</definedName>
    <definedName name="____________________ML38" localSheetId="2">#REF!</definedName>
    <definedName name="____________________ML38" localSheetId="7">#REF!</definedName>
    <definedName name="____________________ML38" localSheetId="0">#REF!</definedName>
    <definedName name="____________________ML38">#REF!</definedName>
    <definedName name="____________________ML39" localSheetId="2">#REF!</definedName>
    <definedName name="____________________ML39" localSheetId="7">#REF!</definedName>
    <definedName name="____________________ML39" localSheetId="0">#REF!</definedName>
    <definedName name="____________________ML39">#REF!</definedName>
    <definedName name="____________________ML7" localSheetId="2">#REF!</definedName>
    <definedName name="____________________ML7" localSheetId="7">#REF!</definedName>
    <definedName name="____________________ML7" localSheetId="0">#REF!</definedName>
    <definedName name="____________________ML7">#REF!</definedName>
    <definedName name="____________________ML8" localSheetId="2">#REF!</definedName>
    <definedName name="____________________ML8" localSheetId="7">#REF!</definedName>
    <definedName name="____________________ML8" localSheetId="0">#REF!</definedName>
    <definedName name="____________________ML8">#REF!</definedName>
    <definedName name="____________________ML9" localSheetId="2">#REF!</definedName>
    <definedName name="____________________ML9" localSheetId="7">#REF!</definedName>
    <definedName name="____________________ML9" localSheetId="0">#REF!</definedName>
    <definedName name="____________________ML9">#REF!</definedName>
    <definedName name="____________________mm1">[6]r!$F$4</definedName>
    <definedName name="____________________mm1000" localSheetId="2">#REF!</definedName>
    <definedName name="____________________mm1000" localSheetId="7">#REF!</definedName>
    <definedName name="____________________mm1000" localSheetId="0">#REF!</definedName>
    <definedName name="____________________mm1000">#REF!</definedName>
    <definedName name="____________________mm11">[2]r!$F$4</definedName>
    <definedName name="____________________mm111">[5]r!$F$4</definedName>
    <definedName name="____________________mm600" localSheetId="2">#REF!</definedName>
    <definedName name="____________________mm600" localSheetId="7">#REF!</definedName>
    <definedName name="____________________mm600" localSheetId="0">#REF!</definedName>
    <definedName name="____________________mm600">#REF!</definedName>
    <definedName name="____________________mm800" localSheetId="2">#REF!</definedName>
    <definedName name="____________________mm800" localSheetId="7">#REF!</definedName>
    <definedName name="____________________mm800" localSheetId="0">#REF!</definedName>
    <definedName name="____________________mm800">#REF!</definedName>
    <definedName name="____________________PC1" localSheetId="2">#REF!</definedName>
    <definedName name="____________________PC1" localSheetId="7">#REF!</definedName>
    <definedName name="____________________PC1" localSheetId="0">#REF!</definedName>
    <definedName name="____________________PC1">#REF!</definedName>
    <definedName name="____________________PC10" localSheetId="2">#REF!</definedName>
    <definedName name="____________________PC10" localSheetId="7">#REF!</definedName>
    <definedName name="____________________PC10" localSheetId="0">#REF!</definedName>
    <definedName name="____________________PC10">#REF!</definedName>
    <definedName name="____________________PC11" localSheetId="2">#REF!</definedName>
    <definedName name="____________________PC11" localSheetId="7">#REF!</definedName>
    <definedName name="____________________PC11" localSheetId="0">#REF!</definedName>
    <definedName name="____________________PC11">#REF!</definedName>
    <definedName name="____________________PC12" localSheetId="2">#REF!</definedName>
    <definedName name="____________________PC12" localSheetId="7">#REF!</definedName>
    <definedName name="____________________PC12" localSheetId="0">#REF!</definedName>
    <definedName name="____________________PC12">#REF!</definedName>
    <definedName name="____________________PC13" localSheetId="2">#REF!</definedName>
    <definedName name="____________________PC13" localSheetId="7">#REF!</definedName>
    <definedName name="____________________PC13" localSheetId="0">#REF!</definedName>
    <definedName name="____________________PC13">#REF!</definedName>
    <definedName name="____________________PC14" localSheetId="2">#REF!</definedName>
    <definedName name="____________________PC14" localSheetId="7">#REF!</definedName>
    <definedName name="____________________PC14" localSheetId="0">#REF!</definedName>
    <definedName name="____________________PC14">#REF!</definedName>
    <definedName name="____________________PC15" localSheetId="2">#REF!</definedName>
    <definedName name="____________________PC15" localSheetId="7">#REF!</definedName>
    <definedName name="____________________PC15" localSheetId="0">#REF!</definedName>
    <definedName name="____________________PC15">#REF!</definedName>
    <definedName name="____________________PC16" localSheetId="2">#REF!</definedName>
    <definedName name="____________________PC16" localSheetId="7">#REF!</definedName>
    <definedName name="____________________PC16" localSheetId="0">#REF!</definedName>
    <definedName name="____________________PC16">#REF!</definedName>
    <definedName name="____________________PC17" localSheetId="2">#REF!</definedName>
    <definedName name="____________________PC17" localSheetId="7">#REF!</definedName>
    <definedName name="____________________PC17" localSheetId="0">#REF!</definedName>
    <definedName name="____________________PC17">#REF!</definedName>
    <definedName name="____________________PC18" localSheetId="2">#REF!</definedName>
    <definedName name="____________________PC18" localSheetId="7">#REF!</definedName>
    <definedName name="____________________PC18" localSheetId="0">#REF!</definedName>
    <definedName name="____________________PC18">#REF!</definedName>
    <definedName name="____________________PC19" localSheetId="2">#REF!</definedName>
    <definedName name="____________________PC19" localSheetId="7">#REF!</definedName>
    <definedName name="____________________PC19" localSheetId="0">#REF!</definedName>
    <definedName name="____________________PC19">#REF!</definedName>
    <definedName name="____________________pc2" localSheetId="2">#REF!</definedName>
    <definedName name="____________________pc2" localSheetId="7">#REF!</definedName>
    <definedName name="____________________pc2" localSheetId="0">#REF!</definedName>
    <definedName name="____________________pc2">#REF!</definedName>
    <definedName name="____________________PC20">NA()</definedName>
    <definedName name="____________________PC21" localSheetId="2">#REF!</definedName>
    <definedName name="____________________PC21" localSheetId="7">#REF!</definedName>
    <definedName name="____________________PC21" localSheetId="0">#REF!</definedName>
    <definedName name="____________________PC21">#REF!</definedName>
    <definedName name="____________________PC22" localSheetId="2">#REF!</definedName>
    <definedName name="____________________PC22" localSheetId="7">#REF!</definedName>
    <definedName name="____________________PC22" localSheetId="0">#REF!</definedName>
    <definedName name="____________________PC22">#REF!</definedName>
    <definedName name="____________________PC23" localSheetId="2">#REF!</definedName>
    <definedName name="____________________PC23" localSheetId="7">#REF!</definedName>
    <definedName name="____________________PC23" localSheetId="0">#REF!</definedName>
    <definedName name="____________________PC23">#REF!</definedName>
    <definedName name="____________________PC24" localSheetId="2">#REF!</definedName>
    <definedName name="____________________PC24" localSheetId="7">#REF!</definedName>
    <definedName name="____________________PC24" localSheetId="0">#REF!</definedName>
    <definedName name="____________________PC24">#REF!</definedName>
    <definedName name="____________________PC3" localSheetId="2">#REF!</definedName>
    <definedName name="____________________PC3" localSheetId="7">#REF!</definedName>
    <definedName name="____________________PC3" localSheetId="0">#REF!</definedName>
    <definedName name="____________________PC3">#REF!</definedName>
    <definedName name="____________________PC4" localSheetId="2">#REF!</definedName>
    <definedName name="____________________PC4" localSheetId="7">#REF!</definedName>
    <definedName name="____________________PC4" localSheetId="0">#REF!</definedName>
    <definedName name="____________________PC4">#REF!</definedName>
    <definedName name="____________________PC5" localSheetId="2">#REF!</definedName>
    <definedName name="____________________PC5" localSheetId="7">#REF!</definedName>
    <definedName name="____________________PC5" localSheetId="0">#REF!</definedName>
    <definedName name="____________________PC5">#REF!</definedName>
    <definedName name="____________________PC6" localSheetId="2">#REF!</definedName>
    <definedName name="____________________PC6" localSheetId="7">#REF!</definedName>
    <definedName name="____________________PC6" localSheetId="0">#REF!</definedName>
    <definedName name="____________________PC6">#REF!</definedName>
    <definedName name="____________________pc600" localSheetId="2">#REF!</definedName>
    <definedName name="____________________pc600" localSheetId="7">#REF!</definedName>
    <definedName name="____________________pc600" localSheetId="0">#REF!</definedName>
    <definedName name="____________________pc600">#REF!</definedName>
    <definedName name="____________________PC7" localSheetId="2">#REF!</definedName>
    <definedName name="____________________PC7" localSheetId="7">#REF!</definedName>
    <definedName name="____________________PC7" localSheetId="0">#REF!</definedName>
    <definedName name="____________________PC7">#REF!</definedName>
    <definedName name="____________________PC8" localSheetId="2">#REF!</definedName>
    <definedName name="____________________PC8" localSheetId="7">#REF!</definedName>
    <definedName name="____________________PC8" localSheetId="0">#REF!</definedName>
    <definedName name="____________________PC8">#REF!</definedName>
    <definedName name="____________________PC9" localSheetId="2">#REF!</definedName>
    <definedName name="____________________PC9" localSheetId="7">#REF!</definedName>
    <definedName name="____________________PC9" localSheetId="0">#REF!</definedName>
    <definedName name="____________________PC9">#REF!</definedName>
    <definedName name="____________________pc900" localSheetId="2">#REF!</definedName>
    <definedName name="____________________pc900" localSheetId="7">#REF!</definedName>
    <definedName name="____________________pc900" localSheetId="0">#REF!</definedName>
    <definedName name="____________________pc900">#REF!</definedName>
    <definedName name="____________________pla4">[12]DATA_PRG!$H$269</definedName>
    <definedName name="____________________pv2" localSheetId="2">#REF!</definedName>
    <definedName name="____________________pv2" localSheetId="7">#REF!</definedName>
    <definedName name="____________________pv2" localSheetId="0">#REF!</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 localSheetId="2">#REF!</definedName>
    <definedName name="____________________var1" localSheetId="7">#REF!</definedName>
    <definedName name="____________________var1" localSheetId="0">#REF!</definedName>
    <definedName name="____________________var1">#REF!</definedName>
    <definedName name="____________________var4" localSheetId="2">#REF!</definedName>
    <definedName name="____________________var4" localSheetId="7">#REF!</definedName>
    <definedName name="____________________var4" localSheetId="0">#REF!</definedName>
    <definedName name="____________________var4">#REF!</definedName>
    <definedName name="____________________vat1">NA()</definedName>
    <definedName name="___________________bla1">[1]leads!$H$7</definedName>
    <definedName name="___________________BSG100" localSheetId="2">#REF!</definedName>
    <definedName name="___________________BSG100" localSheetId="7">#REF!</definedName>
    <definedName name="___________________BSG100" localSheetId="0">#REF!</definedName>
    <definedName name="___________________BSG100">#REF!</definedName>
    <definedName name="___________________BSG150" localSheetId="2">#REF!</definedName>
    <definedName name="___________________BSG150" localSheetId="7">#REF!</definedName>
    <definedName name="___________________BSG150" localSheetId="0">#REF!</definedName>
    <definedName name="___________________BSG150">#REF!</definedName>
    <definedName name="___________________BSG5" localSheetId="2">#REF!</definedName>
    <definedName name="___________________BSG5" localSheetId="7">#REF!</definedName>
    <definedName name="___________________BSG5" localSheetId="0">#REF!</definedName>
    <definedName name="___________________BSG5">#REF!</definedName>
    <definedName name="___________________BSG75" localSheetId="2">#REF!</definedName>
    <definedName name="___________________BSG75" localSheetId="7">#REF!</definedName>
    <definedName name="___________________BSG75" localSheetId="0">#REF!</definedName>
    <definedName name="___________________BSG75">#REF!</definedName>
    <definedName name="___________________BTC1" localSheetId="2">#REF!</definedName>
    <definedName name="___________________BTC1" localSheetId="7">#REF!</definedName>
    <definedName name="___________________BTC1" localSheetId="0">#REF!</definedName>
    <definedName name="___________________BTC1">#REF!</definedName>
    <definedName name="___________________BTC10" localSheetId="2">#REF!</definedName>
    <definedName name="___________________BTC10" localSheetId="7">#REF!</definedName>
    <definedName name="___________________BTC10" localSheetId="0">#REF!</definedName>
    <definedName name="___________________BTC10">#REF!</definedName>
    <definedName name="___________________BTC11" localSheetId="2">#REF!</definedName>
    <definedName name="___________________BTC11" localSheetId="7">#REF!</definedName>
    <definedName name="___________________BTC11" localSheetId="0">#REF!</definedName>
    <definedName name="___________________BTC11">#REF!</definedName>
    <definedName name="___________________BTC12" localSheetId="2">#REF!</definedName>
    <definedName name="___________________BTC12" localSheetId="7">#REF!</definedName>
    <definedName name="___________________BTC12" localSheetId="0">#REF!</definedName>
    <definedName name="___________________BTC12">#REF!</definedName>
    <definedName name="___________________BTC13" localSheetId="2">#REF!</definedName>
    <definedName name="___________________BTC13" localSheetId="7">#REF!</definedName>
    <definedName name="___________________BTC13" localSheetId="0">#REF!</definedName>
    <definedName name="___________________BTC13">#REF!</definedName>
    <definedName name="___________________BTC14" localSheetId="2">#REF!</definedName>
    <definedName name="___________________BTC14" localSheetId="7">#REF!</definedName>
    <definedName name="___________________BTC14" localSheetId="0">#REF!</definedName>
    <definedName name="___________________BTC14">#REF!</definedName>
    <definedName name="___________________BTC15" localSheetId="2">#REF!</definedName>
    <definedName name="___________________BTC15" localSheetId="7">#REF!</definedName>
    <definedName name="___________________BTC15" localSheetId="0">#REF!</definedName>
    <definedName name="___________________BTC15">#REF!</definedName>
    <definedName name="___________________BTC16" localSheetId="2">#REF!</definedName>
    <definedName name="___________________BTC16" localSheetId="7">#REF!</definedName>
    <definedName name="___________________BTC16" localSheetId="0">#REF!</definedName>
    <definedName name="___________________BTC16">#REF!</definedName>
    <definedName name="___________________BTC17" localSheetId="2">#REF!</definedName>
    <definedName name="___________________BTC17" localSheetId="7">#REF!</definedName>
    <definedName name="___________________BTC17" localSheetId="0">#REF!</definedName>
    <definedName name="___________________BTC17">#REF!</definedName>
    <definedName name="___________________BTC18" localSheetId="2">#REF!</definedName>
    <definedName name="___________________BTC18" localSheetId="7">#REF!</definedName>
    <definedName name="___________________BTC18" localSheetId="0">#REF!</definedName>
    <definedName name="___________________BTC18">#REF!</definedName>
    <definedName name="___________________BTC19" localSheetId="2">#REF!</definedName>
    <definedName name="___________________BTC19" localSheetId="7">#REF!</definedName>
    <definedName name="___________________BTC19" localSheetId="0">#REF!</definedName>
    <definedName name="___________________BTC19">#REF!</definedName>
    <definedName name="___________________BTC2" localSheetId="2">#REF!</definedName>
    <definedName name="___________________BTC2" localSheetId="7">#REF!</definedName>
    <definedName name="___________________BTC2" localSheetId="0">#REF!</definedName>
    <definedName name="___________________BTC2">#REF!</definedName>
    <definedName name="___________________BTC20" localSheetId="2">#REF!</definedName>
    <definedName name="___________________BTC20" localSheetId="7">#REF!</definedName>
    <definedName name="___________________BTC20" localSheetId="0">#REF!</definedName>
    <definedName name="___________________BTC20">#REF!</definedName>
    <definedName name="___________________BTC21" localSheetId="2">#REF!</definedName>
    <definedName name="___________________BTC21" localSheetId="7">#REF!</definedName>
    <definedName name="___________________BTC21" localSheetId="0">#REF!</definedName>
    <definedName name="___________________BTC21">#REF!</definedName>
    <definedName name="___________________BTC22" localSheetId="2">#REF!</definedName>
    <definedName name="___________________BTC22" localSheetId="7">#REF!</definedName>
    <definedName name="___________________BTC22" localSheetId="0">#REF!</definedName>
    <definedName name="___________________BTC22">#REF!</definedName>
    <definedName name="___________________BTC23" localSheetId="2">#REF!</definedName>
    <definedName name="___________________BTC23" localSheetId="7">#REF!</definedName>
    <definedName name="___________________BTC23" localSheetId="0">#REF!</definedName>
    <definedName name="___________________BTC23">#REF!</definedName>
    <definedName name="___________________BTC24" localSheetId="2">#REF!</definedName>
    <definedName name="___________________BTC24" localSheetId="7">#REF!</definedName>
    <definedName name="___________________BTC24" localSheetId="0">#REF!</definedName>
    <definedName name="___________________BTC24">#REF!</definedName>
    <definedName name="___________________BTC3" localSheetId="2">#REF!</definedName>
    <definedName name="___________________BTC3" localSheetId="7">#REF!</definedName>
    <definedName name="___________________BTC3" localSheetId="0">#REF!</definedName>
    <definedName name="___________________BTC3">#REF!</definedName>
    <definedName name="___________________BTC4" localSheetId="2">#REF!</definedName>
    <definedName name="___________________BTC4" localSheetId="7">#REF!</definedName>
    <definedName name="___________________BTC4" localSheetId="0">#REF!</definedName>
    <definedName name="___________________BTC4">#REF!</definedName>
    <definedName name="___________________BTC5" localSheetId="2">#REF!</definedName>
    <definedName name="___________________BTC5" localSheetId="7">#REF!</definedName>
    <definedName name="___________________BTC5" localSheetId="0">#REF!</definedName>
    <definedName name="___________________BTC5">#REF!</definedName>
    <definedName name="___________________BTC6" localSheetId="2">#REF!</definedName>
    <definedName name="___________________BTC6" localSheetId="7">#REF!</definedName>
    <definedName name="___________________BTC6" localSheetId="0">#REF!</definedName>
    <definedName name="___________________BTC6">#REF!</definedName>
    <definedName name="___________________BTC7" localSheetId="2">#REF!</definedName>
    <definedName name="___________________BTC7" localSheetId="7">#REF!</definedName>
    <definedName name="___________________BTC7" localSheetId="0">#REF!</definedName>
    <definedName name="___________________BTC7">#REF!</definedName>
    <definedName name="___________________BTC8" localSheetId="2">#REF!</definedName>
    <definedName name="___________________BTC8" localSheetId="7">#REF!</definedName>
    <definedName name="___________________BTC8" localSheetId="0">#REF!</definedName>
    <definedName name="___________________BTC8">#REF!</definedName>
    <definedName name="___________________BTC9" localSheetId="2">#REF!</definedName>
    <definedName name="___________________BTC9" localSheetId="7">#REF!</definedName>
    <definedName name="___________________BTC9" localSheetId="0">#REF!</definedName>
    <definedName name="___________________BTC9">#REF!</definedName>
    <definedName name="___________________BTR1" localSheetId="2">#REF!</definedName>
    <definedName name="___________________BTR1" localSheetId="7">#REF!</definedName>
    <definedName name="___________________BTR1" localSheetId="0">#REF!</definedName>
    <definedName name="___________________BTR1">#REF!</definedName>
    <definedName name="___________________BTR10" localSheetId="2">#REF!</definedName>
    <definedName name="___________________BTR10" localSheetId="7">#REF!</definedName>
    <definedName name="___________________BTR10" localSheetId="0">#REF!</definedName>
    <definedName name="___________________BTR10">#REF!</definedName>
    <definedName name="___________________BTR11" localSheetId="2">#REF!</definedName>
    <definedName name="___________________BTR11" localSheetId="7">#REF!</definedName>
    <definedName name="___________________BTR11" localSheetId="0">#REF!</definedName>
    <definedName name="___________________BTR11">#REF!</definedName>
    <definedName name="___________________BTR12" localSheetId="2">#REF!</definedName>
    <definedName name="___________________BTR12" localSheetId="7">#REF!</definedName>
    <definedName name="___________________BTR12" localSheetId="0">#REF!</definedName>
    <definedName name="___________________BTR12">#REF!</definedName>
    <definedName name="___________________BTR13" localSheetId="2">#REF!</definedName>
    <definedName name="___________________BTR13" localSheetId="7">#REF!</definedName>
    <definedName name="___________________BTR13" localSheetId="0">#REF!</definedName>
    <definedName name="___________________BTR13">#REF!</definedName>
    <definedName name="___________________BTR14" localSheetId="2">#REF!</definedName>
    <definedName name="___________________BTR14" localSheetId="7">#REF!</definedName>
    <definedName name="___________________BTR14" localSheetId="0">#REF!</definedName>
    <definedName name="___________________BTR14">#REF!</definedName>
    <definedName name="___________________BTR15" localSheetId="2">#REF!</definedName>
    <definedName name="___________________BTR15" localSheetId="7">#REF!</definedName>
    <definedName name="___________________BTR15" localSheetId="0">#REF!</definedName>
    <definedName name="___________________BTR15">#REF!</definedName>
    <definedName name="___________________BTR16" localSheetId="2">#REF!</definedName>
    <definedName name="___________________BTR16" localSheetId="7">#REF!</definedName>
    <definedName name="___________________BTR16" localSheetId="0">#REF!</definedName>
    <definedName name="___________________BTR16">#REF!</definedName>
    <definedName name="___________________BTR17" localSheetId="2">#REF!</definedName>
    <definedName name="___________________BTR17" localSheetId="7">#REF!</definedName>
    <definedName name="___________________BTR17" localSheetId="0">#REF!</definedName>
    <definedName name="___________________BTR17">#REF!</definedName>
    <definedName name="___________________BTR18" localSheetId="2">#REF!</definedName>
    <definedName name="___________________BTR18" localSheetId="7">#REF!</definedName>
    <definedName name="___________________BTR18" localSheetId="0">#REF!</definedName>
    <definedName name="___________________BTR18">#REF!</definedName>
    <definedName name="___________________BTR19" localSheetId="2">#REF!</definedName>
    <definedName name="___________________BTR19" localSheetId="7">#REF!</definedName>
    <definedName name="___________________BTR19" localSheetId="0">#REF!</definedName>
    <definedName name="___________________BTR19">#REF!</definedName>
    <definedName name="___________________BTR2" localSheetId="2">#REF!</definedName>
    <definedName name="___________________BTR2" localSheetId="7">#REF!</definedName>
    <definedName name="___________________BTR2" localSheetId="0">#REF!</definedName>
    <definedName name="___________________BTR2">#REF!</definedName>
    <definedName name="___________________BTR20" localSheetId="2">#REF!</definedName>
    <definedName name="___________________BTR20" localSheetId="7">#REF!</definedName>
    <definedName name="___________________BTR20" localSheetId="0">#REF!</definedName>
    <definedName name="___________________BTR20">#REF!</definedName>
    <definedName name="___________________BTR21" localSheetId="2">#REF!</definedName>
    <definedName name="___________________BTR21" localSheetId="7">#REF!</definedName>
    <definedName name="___________________BTR21" localSheetId="0">#REF!</definedName>
    <definedName name="___________________BTR21">#REF!</definedName>
    <definedName name="___________________BTR22" localSheetId="2">#REF!</definedName>
    <definedName name="___________________BTR22" localSheetId="7">#REF!</definedName>
    <definedName name="___________________BTR22" localSheetId="0">#REF!</definedName>
    <definedName name="___________________BTR22">#REF!</definedName>
    <definedName name="___________________BTR23" localSheetId="2">#REF!</definedName>
    <definedName name="___________________BTR23" localSheetId="7">#REF!</definedName>
    <definedName name="___________________BTR23" localSheetId="0">#REF!</definedName>
    <definedName name="___________________BTR23">#REF!</definedName>
    <definedName name="___________________BTR24" localSheetId="2">#REF!</definedName>
    <definedName name="___________________BTR24" localSheetId="7">#REF!</definedName>
    <definedName name="___________________BTR24" localSheetId="0">#REF!</definedName>
    <definedName name="___________________BTR24">#REF!</definedName>
    <definedName name="___________________BTR3" localSheetId="2">#REF!</definedName>
    <definedName name="___________________BTR3" localSheetId="7">#REF!</definedName>
    <definedName name="___________________BTR3" localSheetId="0">#REF!</definedName>
    <definedName name="___________________BTR3">#REF!</definedName>
    <definedName name="___________________BTR4" localSheetId="2">#REF!</definedName>
    <definedName name="___________________BTR4" localSheetId="7">#REF!</definedName>
    <definedName name="___________________BTR4" localSheetId="0">#REF!</definedName>
    <definedName name="___________________BTR4">#REF!</definedName>
    <definedName name="___________________BTR5" localSheetId="2">#REF!</definedName>
    <definedName name="___________________BTR5" localSheetId="7">#REF!</definedName>
    <definedName name="___________________BTR5" localSheetId="0">#REF!</definedName>
    <definedName name="___________________BTR5">#REF!</definedName>
    <definedName name="___________________BTR6" localSheetId="2">#REF!</definedName>
    <definedName name="___________________BTR6" localSheetId="7">#REF!</definedName>
    <definedName name="___________________BTR6" localSheetId="0">#REF!</definedName>
    <definedName name="___________________BTR6">#REF!</definedName>
    <definedName name="___________________BTR7" localSheetId="2">#REF!</definedName>
    <definedName name="___________________BTR7" localSheetId="7">#REF!</definedName>
    <definedName name="___________________BTR7" localSheetId="0">#REF!</definedName>
    <definedName name="___________________BTR7">#REF!</definedName>
    <definedName name="___________________BTR8" localSheetId="2">#REF!</definedName>
    <definedName name="___________________BTR8" localSheetId="7">#REF!</definedName>
    <definedName name="___________________BTR8" localSheetId="0">#REF!</definedName>
    <definedName name="___________________BTR8">#REF!</definedName>
    <definedName name="___________________BTR9" localSheetId="2">#REF!</definedName>
    <definedName name="___________________BTR9" localSheetId="7">#REF!</definedName>
    <definedName name="___________________BTR9" localSheetId="0">#REF!</definedName>
    <definedName name="___________________BTR9">#REF!</definedName>
    <definedName name="___________________BTS1" localSheetId="2">#REF!</definedName>
    <definedName name="___________________BTS1" localSheetId="7">#REF!</definedName>
    <definedName name="___________________BTS1" localSheetId="0">#REF!</definedName>
    <definedName name="___________________BTS1">#REF!</definedName>
    <definedName name="___________________BTS10" localSheetId="2">#REF!</definedName>
    <definedName name="___________________BTS10" localSheetId="7">#REF!</definedName>
    <definedName name="___________________BTS10" localSheetId="0">#REF!</definedName>
    <definedName name="___________________BTS10">#REF!</definedName>
    <definedName name="___________________BTS11" localSheetId="2">#REF!</definedName>
    <definedName name="___________________BTS11" localSheetId="7">#REF!</definedName>
    <definedName name="___________________BTS11" localSheetId="0">#REF!</definedName>
    <definedName name="___________________BTS11">#REF!</definedName>
    <definedName name="___________________BTS12" localSheetId="2">#REF!</definedName>
    <definedName name="___________________BTS12" localSheetId="7">#REF!</definedName>
    <definedName name="___________________BTS12" localSheetId="0">#REF!</definedName>
    <definedName name="___________________BTS12">#REF!</definedName>
    <definedName name="___________________BTS13" localSheetId="2">#REF!</definedName>
    <definedName name="___________________BTS13" localSheetId="7">#REF!</definedName>
    <definedName name="___________________BTS13" localSheetId="0">#REF!</definedName>
    <definedName name="___________________BTS13">#REF!</definedName>
    <definedName name="___________________BTS14" localSheetId="2">#REF!</definedName>
    <definedName name="___________________BTS14" localSheetId="7">#REF!</definedName>
    <definedName name="___________________BTS14" localSheetId="0">#REF!</definedName>
    <definedName name="___________________BTS14">#REF!</definedName>
    <definedName name="___________________BTS15" localSheetId="2">#REF!</definedName>
    <definedName name="___________________BTS15" localSheetId="7">#REF!</definedName>
    <definedName name="___________________BTS15" localSheetId="0">#REF!</definedName>
    <definedName name="___________________BTS15">#REF!</definedName>
    <definedName name="___________________BTS16" localSheetId="2">#REF!</definedName>
    <definedName name="___________________BTS16" localSheetId="7">#REF!</definedName>
    <definedName name="___________________BTS16" localSheetId="0">#REF!</definedName>
    <definedName name="___________________BTS16">#REF!</definedName>
    <definedName name="___________________BTS17" localSheetId="2">#REF!</definedName>
    <definedName name="___________________BTS17" localSheetId="7">#REF!</definedName>
    <definedName name="___________________BTS17" localSheetId="0">#REF!</definedName>
    <definedName name="___________________BTS17">#REF!</definedName>
    <definedName name="___________________BTS18" localSheetId="2">#REF!</definedName>
    <definedName name="___________________BTS18" localSheetId="7">#REF!</definedName>
    <definedName name="___________________BTS18" localSheetId="0">#REF!</definedName>
    <definedName name="___________________BTS18">#REF!</definedName>
    <definedName name="___________________BTS19" localSheetId="2">#REF!</definedName>
    <definedName name="___________________BTS19" localSheetId="7">#REF!</definedName>
    <definedName name="___________________BTS19" localSheetId="0">#REF!</definedName>
    <definedName name="___________________BTS19">#REF!</definedName>
    <definedName name="___________________BTS2" localSheetId="2">#REF!</definedName>
    <definedName name="___________________BTS2" localSheetId="7">#REF!</definedName>
    <definedName name="___________________BTS2" localSheetId="0">#REF!</definedName>
    <definedName name="___________________BTS2">#REF!</definedName>
    <definedName name="___________________BTS20" localSheetId="2">#REF!</definedName>
    <definedName name="___________________BTS20" localSheetId="7">#REF!</definedName>
    <definedName name="___________________BTS20" localSheetId="0">#REF!</definedName>
    <definedName name="___________________BTS20">#REF!</definedName>
    <definedName name="___________________BTS21" localSheetId="2">#REF!</definedName>
    <definedName name="___________________BTS21" localSheetId="7">#REF!</definedName>
    <definedName name="___________________BTS21" localSheetId="0">#REF!</definedName>
    <definedName name="___________________BTS21">#REF!</definedName>
    <definedName name="___________________BTS22" localSheetId="2">#REF!</definedName>
    <definedName name="___________________BTS22" localSheetId="7">#REF!</definedName>
    <definedName name="___________________BTS22" localSheetId="0">#REF!</definedName>
    <definedName name="___________________BTS22">#REF!</definedName>
    <definedName name="___________________BTS23" localSheetId="2">#REF!</definedName>
    <definedName name="___________________BTS23" localSheetId="7">#REF!</definedName>
    <definedName name="___________________BTS23" localSheetId="0">#REF!</definedName>
    <definedName name="___________________BTS23">#REF!</definedName>
    <definedName name="___________________BTS24" localSheetId="2">#REF!</definedName>
    <definedName name="___________________BTS24" localSheetId="7">#REF!</definedName>
    <definedName name="___________________BTS24" localSheetId="0">#REF!</definedName>
    <definedName name="___________________BTS24">#REF!</definedName>
    <definedName name="___________________BTS3" localSheetId="2">#REF!</definedName>
    <definedName name="___________________BTS3" localSheetId="7">#REF!</definedName>
    <definedName name="___________________BTS3" localSheetId="0">#REF!</definedName>
    <definedName name="___________________BTS3">#REF!</definedName>
    <definedName name="___________________BTS4" localSheetId="2">#REF!</definedName>
    <definedName name="___________________BTS4" localSheetId="7">#REF!</definedName>
    <definedName name="___________________BTS4" localSheetId="0">#REF!</definedName>
    <definedName name="___________________BTS4">#REF!</definedName>
    <definedName name="___________________BTS5" localSheetId="2">#REF!</definedName>
    <definedName name="___________________BTS5" localSheetId="7">#REF!</definedName>
    <definedName name="___________________BTS5" localSheetId="0">#REF!</definedName>
    <definedName name="___________________BTS5">#REF!</definedName>
    <definedName name="___________________BTS6" localSheetId="2">#REF!</definedName>
    <definedName name="___________________BTS6" localSheetId="7">#REF!</definedName>
    <definedName name="___________________BTS6" localSheetId="0">#REF!</definedName>
    <definedName name="___________________BTS6">#REF!</definedName>
    <definedName name="___________________BTS7" localSheetId="2">#REF!</definedName>
    <definedName name="___________________BTS7" localSheetId="7">#REF!</definedName>
    <definedName name="___________________BTS7" localSheetId="0">#REF!</definedName>
    <definedName name="___________________BTS7">#REF!</definedName>
    <definedName name="___________________BTS8" localSheetId="2">#REF!</definedName>
    <definedName name="___________________BTS8" localSheetId="7">#REF!</definedName>
    <definedName name="___________________BTS8" localSheetId="0">#REF!</definedName>
    <definedName name="___________________BTS8">#REF!</definedName>
    <definedName name="___________________BTS9" localSheetId="2">#REF!</definedName>
    <definedName name="___________________BTS9" localSheetId="7">#REF!</definedName>
    <definedName name="___________________BTS9" localSheetId="0">#REF!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 localSheetId="2">#REF!</definedName>
    <definedName name="___________________GBS11" localSheetId="7">#REF!</definedName>
    <definedName name="___________________GBS11" localSheetId="0">#REF!</definedName>
    <definedName name="___________________GBS11">#REF!</definedName>
    <definedName name="___________________GBS110" localSheetId="2">#REF!</definedName>
    <definedName name="___________________GBS110" localSheetId="7">#REF!</definedName>
    <definedName name="___________________GBS110" localSheetId="0">#REF!</definedName>
    <definedName name="___________________GBS110">#REF!</definedName>
    <definedName name="___________________GBS111" localSheetId="2">#REF!</definedName>
    <definedName name="___________________GBS111" localSheetId="7">#REF!</definedName>
    <definedName name="___________________GBS111" localSheetId="0">#REF!</definedName>
    <definedName name="___________________GBS111">#REF!</definedName>
    <definedName name="___________________GBS112" localSheetId="2">#REF!</definedName>
    <definedName name="___________________GBS112" localSheetId="7">#REF!</definedName>
    <definedName name="___________________GBS112" localSheetId="0">#REF!</definedName>
    <definedName name="___________________GBS112">#REF!</definedName>
    <definedName name="___________________GBS113" localSheetId="2">#REF!</definedName>
    <definedName name="___________________GBS113" localSheetId="7">#REF!</definedName>
    <definedName name="___________________GBS113" localSheetId="0">#REF!</definedName>
    <definedName name="___________________GBS113">#REF!</definedName>
    <definedName name="___________________GBS114" localSheetId="2">#REF!</definedName>
    <definedName name="___________________GBS114" localSheetId="7">#REF!</definedName>
    <definedName name="___________________GBS114" localSheetId="0">#REF!</definedName>
    <definedName name="___________________GBS114">#REF!</definedName>
    <definedName name="___________________GBS115" localSheetId="2">#REF!</definedName>
    <definedName name="___________________GBS115" localSheetId="7">#REF!</definedName>
    <definedName name="___________________GBS115" localSheetId="0">#REF!</definedName>
    <definedName name="___________________GBS115">#REF!</definedName>
    <definedName name="___________________GBS116" localSheetId="2">#REF!</definedName>
    <definedName name="___________________GBS116" localSheetId="7">#REF!</definedName>
    <definedName name="___________________GBS116" localSheetId="0">#REF!</definedName>
    <definedName name="___________________GBS116">#REF!</definedName>
    <definedName name="___________________GBS117" localSheetId="2">#REF!</definedName>
    <definedName name="___________________GBS117" localSheetId="7">#REF!</definedName>
    <definedName name="___________________GBS117" localSheetId="0">#REF!</definedName>
    <definedName name="___________________GBS117">#REF!</definedName>
    <definedName name="___________________GBS118" localSheetId="2">#REF!</definedName>
    <definedName name="___________________GBS118" localSheetId="7">#REF!</definedName>
    <definedName name="___________________GBS118" localSheetId="0">#REF!</definedName>
    <definedName name="___________________GBS118">#REF!</definedName>
    <definedName name="___________________GBS119" localSheetId="2">#REF!</definedName>
    <definedName name="___________________GBS119" localSheetId="7">#REF!</definedName>
    <definedName name="___________________GBS119" localSheetId="0">#REF!</definedName>
    <definedName name="___________________GBS119">#REF!</definedName>
    <definedName name="___________________GBS12" localSheetId="2">#REF!</definedName>
    <definedName name="___________________GBS12" localSheetId="7">#REF!</definedName>
    <definedName name="___________________GBS12" localSheetId="0">#REF!</definedName>
    <definedName name="___________________GBS12">#REF!</definedName>
    <definedName name="___________________GBS120" localSheetId="2">#REF!</definedName>
    <definedName name="___________________GBS120" localSheetId="7">#REF!</definedName>
    <definedName name="___________________GBS120" localSheetId="0">#REF!</definedName>
    <definedName name="___________________GBS120">#REF!</definedName>
    <definedName name="___________________GBS121" localSheetId="2">#REF!</definedName>
    <definedName name="___________________GBS121" localSheetId="7">#REF!</definedName>
    <definedName name="___________________GBS121" localSheetId="0">#REF!</definedName>
    <definedName name="___________________GBS121">#REF!</definedName>
    <definedName name="___________________GBS122" localSheetId="2">#REF!</definedName>
    <definedName name="___________________GBS122" localSheetId="7">#REF!</definedName>
    <definedName name="___________________GBS122" localSheetId="0">#REF!</definedName>
    <definedName name="___________________GBS122">#REF!</definedName>
    <definedName name="___________________GBS123" localSheetId="2">#REF!</definedName>
    <definedName name="___________________GBS123" localSheetId="7">#REF!</definedName>
    <definedName name="___________________GBS123" localSheetId="0">#REF!</definedName>
    <definedName name="___________________GBS123">#REF!</definedName>
    <definedName name="___________________GBS124" localSheetId="2">#REF!</definedName>
    <definedName name="___________________GBS124" localSheetId="7">#REF!</definedName>
    <definedName name="___________________GBS124" localSheetId="0">#REF!</definedName>
    <definedName name="___________________GBS124">#REF!</definedName>
    <definedName name="___________________GBS13" localSheetId="2">#REF!</definedName>
    <definedName name="___________________GBS13" localSheetId="7">#REF!</definedName>
    <definedName name="___________________GBS13" localSheetId="0">#REF!</definedName>
    <definedName name="___________________GBS13">#REF!</definedName>
    <definedName name="___________________GBS14" localSheetId="2">#REF!</definedName>
    <definedName name="___________________GBS14" localSheetId="7">#REF!</definedName>
    <definedName name="___________________GBS14" localSheetId="0">#REF!</definedName>
    <definedName name="___________________GBS14">#REF!</definedName>
    <definedName name="___________________GBS15" localSheetId="2">#REF!</definedName>
    <definedName name="___________________GBS15" localSheetId="7">#REF!</definedName>
    <definedName name="___________________GBS15" localSheetId="0">#REF!</definedName>
    <definedName name="___________________GBS15">#REF!</definedName>
    <definedName name="___________________GBS16" localSheetId="2">#REF!</definedName>
    <definedName name="___________________GBS16" localSheetId="7">#REF!</definedName>
    <definedName name="___________________GBS16" localSheetId="0">#REF!</definedName>
    <definedName name="___________________GBS16">#REF!</definedName>
    <definedName name="___________________GBS17" localSheetId="2">#REF!</definedName>
    <definedName name="___________________GBS17" localSheetId="7">#REF!</definedName>
    <definedName name="___________________GBS17" localSheetId="0">#REF!</definedName>
    <definedName name="___________________GBS17">#REF!</definedName>
    <definedName name="___________________GBS18" localSheetId="2">#REF!</definedName>
    <definedName name="___________________GBS18" localSheetId="7">#REF!</definedName>
    <definedName name="___________________GBS18" localSheetId="0">#REF!</definedName>
    <definedName name="___________________GBS18">#REF!</definedName>
    <definedName name="___________________GBS19" localSheetId="2">#REF!</definedName>
    <definedName name="___________________GBS19" localSheetId="7">#REF!</definedName>
    <definedName name="___________________GBS19" localSheetId="0">#REF!</definedName>
    <definedName name="___________________GBS19">#REF!</definedName>
    <definedName name="___________________GBS21" localSheetId="2">#REF!</definedName>
    <definedName name="___________________GBS21" localSheetId="7">#REF!</definedName>
    <definedName name="___________________GBS21" localSheetId="0">#REF!</definedName>
    <definedName name="___________________GBS21">#REF!</definedName>
    <definedName name="___________________GBS210" localSheetId="2">#REF!</definedName>
    <definedName name="___________________GBS210" localSheetId="7">#REF!</definedName>
    <definedName name="___________________GBS210" localSheetId="0">#REF!</definedName>
    <definedName name="___________________GBS210">#REF!</definedName>
    <definedName name="___________________GBS211" localSheetId="2">#REF!</definedName>
    <definedName name="___________________GBS211" localSheetId="7">#REF!</definedName>
    <definedName name="___________________GBS211" localSheetId="0">#REF!</definedName>
    <definedName name="___________________GBS211">#REF!</definedName>
    <definedName name="___________________GBS212" localSheetId="2">#REF!</definedName>
    <definedName name="___________________GBS212" localSheetId="7">#REF!</definedName>
    <definedName name="___________________GBS212" localSheetId="0">#REF!</definedName>
    <definedName name="___________________GBS212">#REF!</definedName>
    <definedName name="___________________GBS213" localSheetId="2">#REF!</definedName>
    <definedName name="___________________GBS213" localSheetId="7">#REF!</definedName>
    <definedName name="___________________GBS213" localSheetId="0">#REF!</definedName>
    <definedName name="___________________GBS213">#REF!</definedName>
    <definedName name="___________________GBS214" localSheetId="2">#REF!</definedName>
    <definedName name="___________________GBS214" localSheetId="7">#REF!</definedName>
    <definedName name="___________________GBS214" localSheetId="0">#REF!</definedName>
    <definedName name="___________________GBS214">#REF!</definedName>
    <definedName name="___________________GBS215" localSheetId="2">#REF!</definedName>
    <definedName name="___________________GBS215" localSheetId="7">#REF!</definedName>
    <definedName name="___________________GBS215" localSheetId="0">#REF!</definedName>
    <definedName name="___________________GBS215">#REF!</definedName>
    <definedName name="___________________GBS216" localSheetId="2">#REF!</definedName>
    <definedName name="___________________GBS216" localSheetId="7">#REF!</definedName>
    <definedName name="___________________GBS216" localSheetId="0">#REF!</definedName>
    <definedName name="___________________GBS216">#REF!</definedName>
    <definedName name="___________________GBS217" localSheetId="2">#REF!</definedName>
    <definedName name="___________________GBS217" localSheetId="7">#REF!</definedName>
    <definedName name="___________________GBS217" localSheetId="0">#REF!</definedName>
    <definedName name="___________________GBS217">#REF!</definedName>
    <definedName name="___________________GBS218" localSheetId="2">#REF!</definedName>
    <definedName name="___________________GBS218" localSheetId="7">#REF!</definedName>
    <definedName name="___________________GBS218" localSheetId="0">#REF!</definedName>
    <definedName name="___________________GBS218">#REF!</definedName>
    <definedName name="___________________GBS219" localSheetId="2">#REF!</definedName>
    <definedName name="___________________GBS219" localSheetId="7">#REF!</definedName>
    <definedName name="___________________GBS219" localSheetId="0">#REF!</definedName>
    <definedName name="___________________GBS219">#REF!</definedName>
    <definedName name="___________________GBS22" localSheetId="2">#REF!</definedName>
    <definedName name="___________________GBS22" localSheetId="7">#REF!</definedName>
    <definedName name="___________________GBS22" localSheetId="0">#REF!</definedName>
    <definedName name="___________________GBS22">#REF!</definedName>
    <definedName name="___________________GBS220" localSheetId="2">#REF!</definedName>
    <definedName name="___________________GBS220" localSheetId="7">#REF!</definedName>
    <definedName name="___________________GBS220" localSheetId="0">#REF!</definedName>
    <definedName name="___________________GBS220">#REF!</definedName>
    <definedName name="___________________GBS221" localSheetId="2">#REF!</definedName>
    <definedName name="___________________GBS221" localSheetId="7">#REF!</definedName>
    <definedName name="___________________GBS221" localSheetId="0">#REF!</definedName>
    <definedName name="___________________GBS221">#REF!</definedName>
    <definedName name="___________________GBS222" localSheetId="2">#REF!</definedName>
    <definedName name="___________________GBS222" localSheetId="7">#REF!</definedName>
    <definedName name="___________________GBS222" localSheetId="0">#REF!</definedName>
    <definedName name="___________________GBS222">#REF!</definedName>
    <definedName name="___________________GBS223" localSheetId="2">#REF!</definedName>
    <definedName name="___________________GBS223" localSheetId="7">#REF!</definedName>
    <definedName name="___________________GBS223" localSheetId="0">#REF!</definedName>
    <definedName name="___________________GBS223">#REF!</definedName>
    <definedName name="___________________GBS224" localSheetId="2">#REF!</definedName>
    <definedName name="___________________GBS224" localSheetId="7">#REF!</definedName>
    <definedName name="___________________GBS224" localSheetId="0">#REF!</definedName>
    <definedName name="___________________GBS224">#REF!</definedName>
    <definedName name="___________________GBS23" localSheetId="2">#REF!</definedName>
    <definedName name="___________________GBS23" localSheetId="7">#REF!</definedName>
    <definedName name="___________________GBS23" localSheetId="0">#REF!</definedName>
    <definedName name="___________________GBS23">#REF!</definedName>
    <definedName name="___________________GBS24" localSheetId="2">#REF!</definedName>
    <definedName name="___________________GBS24" localSheetId="7">#REF!</definedName>
    <definedName name="___________________GBS24" localSheetId="0">#REF!</definedName>
    <definedName name="___________________GBS24">#REF!</definedName>
    <definedName name="___________________GBS25" localSheetId="2">#REF!</definedName>
    <definedName name="___________________GBS25" localSheetId="7">#REF!</definedName>
    <definedName name="___________________GBS25" localSheetId="0">#REF!</definedName>
    <definedName name="___________________GBS25">#REF!</definedName>
    <definedName name="___________________GBS26" localSheetId="2">#REF!</definedName>
    <definedName name="___________________GBS26" localSheetId="7">#REF!</definedName>
    <definedName name="___________________GBS26" localSheetId="0">#REF!</definedName>
    <definedName name="___________________GBS26">#REF!</definedName>
    <definedName name="___________________GBS27" localSheetId="2">#REF!</definedName>
    <definedName name="___________________GBS27" localSheetId="7">#REF!</definedName>
    <definedName name="___________________GBS27" localSheetId="0">#REF!</definedName>
    <definedName name="___________________GBS27">#REF!</definedName>
    <definedName name="___________________GBS28" localSheetId="2">#REF!</definedName>
    <definedName name="___________________GBS28" localSheetId="7">#REF!</definedName>
    <definedName name="___________________GBS28" localSheetId="0">#REF!</definedName>
    <definedName name="___________________GBS28">#REF!</definedName>
    <definedName name="___________________GBS29" localSheetId="2">#REF!</definedName>
    <definedName name="___________________GBS29" localSheetId="7">#REF!</definedName>
    <definedName name="___________________GBS29" localSheetId="0">#REF!</definedName>
    <definedName name="___________________GBS29">#REF!</definedName>
    <definedName name="___________________imp1">[11]DATA_PRG!$H$245</definedName>
    <definedName name="___________________knr2">NA()</definedName>
    <definedName name="___________________l1">[3]leads!$A$3:$E$108</definedName>
    <definedName name="___________________l12" localSheetId="2">#REF!</definedName>
    <definedName name="___________________l12" localSheetId="7">#REF!</definedName>
    <definedName name="___________________l12" localSheetId="0">#REF!</definedName>
    <definedName name="___________________l12">#REF!</definedName>
    <definedName name="___________________l2">[2]r!$F$29</definedName>
    <definedName name="___________________l3" localSheetId="2">#REF!</definedName>
    <definedName name="___________________l3" localSheetId="7">#REF!</definedName>
    <definedName name="___________________l3" localSheetId="0">#REF!</definedName>
    <definedName name="___________________l3">#REF!</definedName>
    <definedName name="___________________l4">[4]Sheet1!$W$2:$Y$103</definedName>
    <definedName name="___________________l5" localSheetId="2">#REF!</definedName>
    <definedName name="___________________l5" localSheetId="7">#REF!</definedName>
    <definedName name="___________________l5" localSheetId="0">#REF!</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 localSheetId="2">#REF!</definedName>
    <definedName name="___________________lj600" localSheetId="7">#REF!</definedName>
    <definedName name="___________________lj600" localSheetId="0">#REF!</definedName>
    <definedName name="___________________lj600">#REF!</definedName>
    <definedName name="___________________lj900" localSheetId="2">#REF!</definedName>
    <definedName name="___________________lj900" localSheetId="7">#REF!</definedName>
    <definedName name="___________________lj900" localSheetId="0">#REF!</definedName>
    <definedName name="___________________lj900">#REF!</definedName>
    <definedName name="___________________LL3" localSheetId="2">#REF!</definedName>
    <definedName name="___________________LL3" localSheetId="7">#REF!</definedName>
    <definedName name="___________________LL3" localSheetId="0">#REF!</definedName>
    <definedName name="___________________LL3">#REF!</definedName>
    <definedName name="___________________LSO24" localSheetId="2">[10]Lead!#REF!</definedName>
    <definedName name="___________________LSO24" localSheetId="7">[10]Lead!#REF!</definedName>
    <definedName name="___________________LSO24" localSheetId="0">[10]Lead!#REF!</definedName>
    <definedName name="___________________LSO24">[10]Lead!#REF!</definedName>
    <definedName name="___________________MA1" localSheetId="2">#REF!</definedName>
    <definedName name="___________________MA1" localSheetId="7">#REF!</definedName>
    <definedName name="___________________MA1" localSheetId="0">#REF!</definedName>
    <definedName name="___________________MA1">#REF!</definedName>
    <definedName name="___________________MA2" localSheetId="2">#REF!</definedName>
    <definedName name="___________________MA2" localSheetId="7">#REF!</definedName>
    <definedName name="___________________MA2" localSheetId="0">#REF!</definedName>
    <definedName name="___________________MA2">#REF!</definedName>
    <definedName name="___________________Met22" localSheetId="2">#REF!</definedName>
    <definedName name="___________________Met22" localSheetId="7">#REF!</definedName>
    <definedName name="___________________Met22" localSheetId="0">#REF!</definedName>
    <definedName name="___________________Met22">#REF!</definedName>
    <definedName name="___________________Met45" localSheetId="2">#REF!</definedName>
    <definedName name="___________________Met45" localSheetId="7">#REF!</definedName>
    <definedName name="___________________Met45" localSheetId="0">#REF!</definedName>
    <definedName name="___________________Met45">#REF!</definedName>
    <definedName name="___________________MEt55" localSheetId="2">#REF!</definedName>
    <definedName name="___________________MEt55" localSheetId="7">#REF!</definedName>
    <definedName name="___________________MEt55" localSheetId="0">#REF!</definedName>
    <definedName name="___________________MEt55">#REF!</definedName>
    <definedName name="___________________Met63" localSheetId="2">#REF!</definedName>
    <definedName name="___________________Met63" localSheetId="7">#REF!</definedName>
    <definedName name="___________________Met63" localSheetId="0">#REF!</definedName>
    <definedName name="___________________Met63">#REF!</definedName>
    <definedName name="___________________ML21" localSheetId="2">#REF!</definedName>
    <definedName name="___________________ML21" localSheetId="7">#REF!</definedName>
    <definedName name="___________________ML21" localSheetId="0">#REF!</definedName>
    <definedName name="___________________ML21">#REF!</definedName>
    <definedName name="___________________ML210" localSheetId="2">#REF!</definedName>
    <definedName name="___________________ML210" localSheetId="7">#REF!</definedName>
    <definedName name="___________________ML210" localSheetId="0">#REF!</definedName>
    <definedName name="___________________ML210">#REF!</definedName>
    <definedName name="___________________ML211" localSheetId="2">#REF!</definedName>
    <definedName name="___________________ML211" localSheetId="7">#REF!</definedName>
    <definedName name="___________________ML211" localSheetId="0">#REF!</definedName>
    <definedName name="___________________ML211">#REF!</definedName>
    <definedName name="___________________ML212" localSheetId="2">#REF!</definedName>
    <definedName name="___________________ML212" localSheetId="7">#REF!</definedName>
    <definedName name="___________________ML212" localSheetId="0">#REF!</definedName>
    <definedName name="___________________ML212">#REF!</definedName>
    <definedName name="___________________ML213" localSheetId="2">#REF!</definedName>
    <definedName name="___________________ML213" localSheetId="7">#REF!</definedName>
    <definedName name="___________________ML213" localSheetId="0">#REF!</definedName>
    <definedName name="___________________ML213">#REF!</definedName>
    <definedName name="___________________ML214" localSheetId="2">#REF!</definedName>
    <definedName name="___________________ML214" localSheetId="7">#REF!</definedName>
    <definedName name="___________________ML214" localSheetId="0">#REF!</definedName>
    <definedName name="___________________ML214">#REF!</definedName>
    <definedName name="___________________ML215" localSheetId="2">#REF!</definedName>
    <definedName name="___________________ML215" localSheetId="7">#REF!</definedName>
    <definedName name="___________________ML215" localSheetId="0">#REF!</definedName>
    <definedName name="___________________ML215">#REF!</definedName>
    <definedName name="___________________ML216" localSheetId="2">#REF!</definedName>
    <definedName name="___________________ML216" localSheetId="7">#REF!</definedName>
    <definedName name="___________________ML216" localSheetId="0">#REF!</definedName>
    <definedName name="___________________ML216">#REF!</definedName>
    <definedName name="___________________ML217" localSheetId="2">#REF!</definedName>
    <definedName name="___________________ML217" localSheetId="7">#REF!</definedName>
    <definedName name="___________________ML217" localSheetId="0">#REF!</definedName>
    <definedName name="___________________ML217">#REF!</definedName>
    <definedName name="___________________ML218" localSheetId="2">#REF!</definedName>
    <definedName name="___________________ML218" localSheetId="7">#REF!</definedName>
    <definedName name="___________________ML218" localSheetId="0">#REF!</definedName>
    <definedName name="___________________ML218">#REF!</definedName>
    <definedName name="___________________ML219" localSheetId="2">#REF!</definedName>
    <definedName name="___________________ML219" localSheetId="7">#REF!</definedName>
    <definedName name="___________________ML219" localSheetId="0">#REF!</definedName>
    <definedName name="___________________ML219">#REF!</definedName>
    <definedName name="___________________ML22" localSheetId="2">#REF!</definedName>
    <definedName name="___________________ML22" localSheetId="7">#REF!</definedName>
    <definedName name="___________________ML22" localSheetId="0">#REF!</definedName>
    <definedName name="___________________ML22">#REF!</definedName>
    <definedName name="___________________ML220" localSheetId="2">#REF!</definedName>
    <definedName name="___________________ML220" localSheetId="7">#REF!</definedName>
    <definedName name="___________________ML220" localSheetId="0">#REF!</definedName>
    <definedName name="___________________ML220">#REF!</definedName>
    <definedName name="___________________ML221" localSheetId="2">#REF!</definedName>
    <definedName name="___________________ML221" localSheetId="7">#REF!</definedName>
    <definedName name="___________________ML221" localSheetId="0">#REF!</definedName>
    <definedName name="___________________ML221">#REF!</definedName>
    <definedName name="___________________ML222" localSheetId="2">#REF!</definedName>
    <definedName name="___________________ML222" localSheetId="7">#REF!</definedName>
    <definedName name="___________________ML222" localSheetId="0">#REF!</definedName>
    <definedName name="___________________ML222">#REF!</definedName>
    <definedName name="___________________ML223" localSheetId="2">#REF!</definedName>
    <definedName name="___________________ML223" localSheetId="7">#REF!</definedName>
    <definedName name="___________________ML223" localSheetId="0">#REF!</definedName>
    <definedName name="___________________ML223">#REF!</definedName>
    <definedName name="___________________ML224" localSheetId="2">#REF!</definedName>
    <definedName name="___________________ML224" localSheetId="7">#REF!</definedName>
    <definedName name="___________________ML224" localSheetId="0">#REF!</definedName>
    <definedName name="___________________ML224">#REF!</definedName>
    <definedName name="___________________ML23" localSheetId="2">#REF!</definedName>
    <definedName name="___________________ML23" localSheetId="7">#REF!</definedName>
    <definedName name="___________________ML23" localSheetId="0">#REF!</definedName>
    <definedName name="___________________ML23">#REF!</definedName>
    <definedName name="___________________ML24" localSheetId="2">#REF!</definedName>
    <definedName name="___________________ML24" localSheetId="7">#REF!</definedName>
    <definedName name="___________________ML24" localSheetId="0">#REF!</definedName>
    <definedName name="___________________ML24">#REF!</definedName>
    <definedName name="___________________ML25" localSheetId="2">#REF!</definedName>
    <definedName name="___________________ML25" localSheetId="7">#REF!</definedName>
    <definedName name="___________________ML25" localSheetId="0">#REF!</definedName>
    <definedName name="___________________ML25">#REF!</definedName>
    <definedName name="___________________ML26" localSheetId="2">#REF!</definedName>
    <definedName name="___________________ML26" localSheetId="7">#REF!</definedName>
    <definedName name="___________________ML26" localSheetId="0">#REF!</definedName>
    <definedName name="___________________ML26">#REF!</definedName>
    <definedName name="___________________ML27" localSheetId="2">#REF!</definedName>
    <definedName name="___________________ML27" localSheetId="7">#REF!</definedName>
    <definedName name="___________________ML27" localSheetId="0">#REF!</definedName>
    <definedName name="___________________ML27">#REF!</definedName>
    <definedName name="___________________ML28" localSheetId="2">#REF!</definedName>
    <definedName name="___________________ML28" localSheetId="7">#REF!</definedName>
    <definedName name="___________________ML28" localSheetId="0">#REF!</definedName>
    <definedName name="___________________ML28">#REF!</definedName>
    <definedName name="___________________ML29" localSheetId="2">#REF!</definedName>
    <definedName name="___________________ML29" localSheetId="7">#REF!</definedName>
    <definedName name="___________________ML29" localSheetId="0">#REF!</definedName>
    <definedName name="___________________ML29">#REF!</definedName>
    <definedName name="___________________ML31" localSheetId="2">#REF!</definedName>
    <definedName name="___________________ML31" localSheetId="7">#REF!</definedName>
    <definedName name="___________________ML31" localSheetId="0">#REF!</definedName>
    <definedName name="___________________ML31">#REF!</definedName>
    <definedName name="___________________ML310" localSheetId="2">#REF!</definedName>
    <definedName name="___________________ML310" localSheetId="7">#REF!</definedName>
    <definedName name="___________________ML310" localSheetId="0">#REF!</definedName>
    <definedName name="___________________ML310">#REF!</definedName>
    <definedName name="___________________ML311" localSheetId="2">#REF!</definedName>
    <definedName name="___________________ML311" localSheetId="7">#REF!</definedName>
    <definedName name="___________________ML311" localSheetId="0">#REF!</definedName>
    <definedName name="___________________ML311">#REF!</definedName>
    <definedName name="___________________ML312" localSheetId="2">#REF!</definedName>
    <definedName name="___________________ML312" localSheetId="7">#REF!</definedName>
    <definedName name="___________________ML312" localSheetId="0">#REF!</definedName>
    <definedName name="___________________ML312">#REF!</definedName>
    <definedName name="___________________ML313" localSheetId="2">#REF!</definedName>
    <definedName name="___________________ML313" localSheetId="7">#REF!</definedName>
    <definedName name="___________________ML313" localSheetId="0">#REF!</definedName>
    <definedName name="___________________ML313">#REF!</definedName>
    <definedName name="___________________ML314" localSheetId="2">#REF!</definedName>
    <definedName name="___________________ML314" localSheetId="7">#REF!</definedName>
    <definedName name="___________________ML314" localSheetId="0">#REF!</definedName>
    <definedName name="___________________ML314">#REF!</definedName>
    <definedName name="___________________ML315" localSheetId="2">#REF!</definedName>
    <definedName name="___________________ML315" localSheetId="7">#REF!</definedName>
    <definedName name="___________________ML315" localSheetId="0">#REF!</definedName>
    <definedName name="___________________ML315">#REF!</definedName>
    <definedName name="___________________ML316" localSheetId="2">#REF!</definedName>
    <definedName name="___________________ML316" localSheetId="7">#REF!</definedName>
    <definedName name="___________________ML316" localSheetId="0">#REF!</definedName>
    <definedName name="___________________ML316">#REF!</definedName>
    <definedName name="___________________ML317" localSheetId="2">#REF!</definedName>
    <definedName name="___________________ML317" localSheetId="7">#REF!</definedName>
    <definedName name="___________________ML317" localSheetId="0">#REF!</definedName>
    <definedName name="___________________ML317">#REF!</definedName>
    <definedName name="___________________ML318" localSheetId="2">#REF!</definedName>
    <definedName name="___________________ML318" localSheetId="7">#REF!</definedName>
    <definedName name="___________________ML318" localSheetId="0">#REF!</definedName>
    <definedName name="___________________ML318">#REF!</definedName>
    <definedName name="___________________ML319" localSheetId="2">#REF!</definedName>
    <definedName name="___________________ML319" localSheetId="7">#REF!</definedName>
    <definedName name="___________________ML319" localSheetId="0">#REF!</definedName>
    <definedName name="___________________ML319">#REF!</definedName>
    <definedName name="___________________ML32" localSheetId="2">#REF!</definedName>
    <definedName name="___________________ML32" localSheetId="7">#REF!</definedName>
    <definedName name="___________________ML32" localSheetId="0">#REF!</definedName>
    <definedName name="___________________ML32">#REF!</definedName>
    <definedName name="___________________ML320" localSheetId="2">#REF!</definedName>
    <definedName name="___________________ML320" localSheetId="7">#REF!</definedName>
    <definedName name="___________________ML320" localSheetId="0">#REF!</definedName>
    <definedName name="___________________ML320">#REF!</definedName>
    <definedName name="___________________ML321" localSheetId="2">#REF!</definedName>
    <definedName name="___________________ML321" localSheetId="7">#REF!</definedName>
    <definedName name="___________________ML321" localSheetId="0">#REF!</definedName>
    <definedName name="___________________ML321">#REF!</definedName>
    <definedName name="___________________ML322" localSheetId="2">#REF!</definedName>
    <definedName name="___________________ML322" localSheetId="7">#REF!</definedName>
    <definedName name="___________________ML322" localSheetId="0">#REF!</definedName>
    <definedName name="___________________ML322">#REF!</definedName>
    <definedName name="___________________ML323" localSheetId="2">#REF!</definedName>
    <definedName name="___________________ML323" localSheetId="7">#REF!</definedName>
    <definedName name="___________________ML323" localSheetId="0">#REF!</definedName>
    <definedName name="___________________ML323">#REF!</definedName>
    <definedName name="___________________ML324" localSheetId="2">#REF!</definedName>
    <definedName name="___________________ML324" localSheetId="7">#REF!</definedName>
    <definedName name="___________________ML324" localSheetId="0">#REF!</definedName>
    <definedName name="___________________ML324">#REF!</definedName>
    <definedName name="___________________ML33" localSheetId="2">#REF!</definedName>
    <definedName name="___________________ML33" localSheetId="7">#REF!</definedName>
    <definedName name="___________________ML33" localSheetId="0">#REF!</definedName>
    <definedName name="___________________ML33">#REF!</definedName>
    <definedName name="___________________ML34" localSheetId="2">#REF!</definedName>
    <definedName name="___________________ML34" localSheetId="7">#REF!</definedName>
    <definedName name="___________________ML34" localSheetId="0">#REF!</definedName>
    <definedName name="___________________ML34">#REF!</definedName>
    <definedName name="___________________ML35" localSheetId="2">#REF!</definedName>
    <definedName name="___________________ML35" localSheetId="7">#REF!</definedName>
    <definedName name="___________________ML35" localSheetId="0">#REF!</definedName>
    <definedName name="___________________ML35">#REF!</definedName>
    <definedName name="___________________ML36" localSheetId="2">#REF!</definedName>
    <definedName name="___________________ML36" localSheetId="7">#REF!</definedName>
    <definedName name="___________________ML36" localSheetId="0">#REF!</definedName>
    <definedName name="___________________ML36">#REF!</definedName>
    <definedName name="___________________ML37" localSheetId="2">#REF!</definedName>
    <definedName name="___________________ML37" localSheetId="7">#REF!</definedName>
    <definedName name="___________________ML37" localSheetId="0">#REF!</definedName>
    <definedName name="___________________ML37">#REF!</definedName>
    <definedName name="___________________ML38" localSheetId="2">#REF!</definedName>
    <definedName name="___________________ML38" localSheetId="7">#REF!</definedName>
    <definedName name="___________________ML38" localSheetId="0">#REF!</definedName>
    <definedName name="___________________ML38">#REF!</definedName>
    <definedName name="___________________ML39" localSheetId="2">#REF!</definedName>
    <definedName name="___________________ML39" localSheetId="7">#REF!</definedName>
    <definedName name="___________________ML39" localSheetId="0">#REF!</definedName>
    <definedName name="___________________ML39">#REF!</definedName>
    <definedName name="___________________ML7" localSheetId="2">#REF!</definedName>
    <definedName name="___________________ML7" localSheetId="7">#REF!</definedName>
    <definedName name="___________________ML7" localSheetId="0">#REF!</definedName>
    <definedName name="___________________ML7">#REF!</definedName>
    <definedName name="___________________ML8" localSheetId="2">#REF!</definedName>
    <definedName name="___________________ML8" localSheetId="7">#REF!</definedName>
    <definedName name="___________________ML8" localSheetId="0">#REF!</definedName>
    <definedName name="___________________ML8">#REF!</definedName>
    <definedName name="___________________ML9" localSheetId="2">#REF!</definedName>
    <definedName name="___________________ML9" localSheetId="7">#REF!</definedName>
    <definedName name="___________________ML9" localSheetId="0">#REF!</definedName>
    <definedName name="___________________ML9">#REF!</definedName>
    <definedName name="___________________mm1">[6]r!$F$4</definedName>
    <definedName name="___________________mm1000" localSheetId="2">#REF!</definedName>
    <definedName name="___________________mm1000" localSheetId="7">#REF!</definedName>
    <definedName name="___________________mm1000" localSheetId="0">#REF!</definedName>
    <definedName name="___________________mm1000">#REF!</definedName>
    <definedName name="___________________mm11">[2]r!$F$4</definedName>
    <definedName name="___________________mm111">[5]r!$F$4</definedName>
    <definedName name="___________________mm600" localSheetId="2">#REF!</definedName>
    <definedName name="___________________mm600" localSheetId="7">#REF!</definedName>
    <definedName name="___________________mm600" localSheetId="0">#REF!</definedName>
    <definedName name="___________________mm600">#REF!</definedName>
    <definedName name="___________________mm800" localSheetId="2">#REF!</definedName>
    <definedName name="___________________mm800" localSheetId="7">#REF!</definedName>
    <definedName name="___________________mm800" localSheetId="0">#REF!</definedName>
    <definedName name="___________________mm800">#REF!</definedName>
    <definedName name="___________________PC1" localSheetId="2">#REF!</definedName>
    <definedName name="___________________PC1" localSheetId="7">#REF!</definedName>
    <definedName name="___________________PC1" localSheetId="0">#REF!</definedName>
    <definedName name="___________________PC1">#REF!</definedName>
    <definedName name="___________________PC10" localSheetId="2">#REF!</definedName>
    <definedName name="___________________PC10" localSheetId="7">#REF!</definedName>
    <definedName name="___________________PC10" localSheetId="0">#REF!</definedName>
    <definedName name="___________________PC10">#REF!</definedName>
    <definedName name="___________________PC11" localSheetId="2">#REF!</definedName>
    <definedName name="___________________PC11" localSheetId="7">#REF!</definedName>
    <definedName name="___________________PC11" localSheetId="0">#REF!</definedName>
    <definedName name="___________________PC11">#REF!</definedName>
    <definedName name="___________________PC12" localSheetId="2">#REF!</definedName>
    <definedName name="___________________PC12" localSheetId="7">#REF!</definedName>
    <definedName name="___________________PC12" localSheetId="0">#REF!</definedName>
    <definedName name="___________________PC12">#REF!</definedName>
    <definedName name="___________________PC13" localSheetId="2">#REF!</definedName>
    <definedName name="___________________PC13" localSheetId="7">#REF!</definedName>
    <definedName name="___________________PC13" localSheetId="0">#REF!</definedName>
    <definedName name="___________________PC13">#REF!</definedName>
    <definedName name="___________________PC14" localSheetId="2">#REF!</definedName>
    <definedName name="___________________PC14" localSheetId="7">#REF!</definedName>
    <definedName name="___________________PC14" localSheetId="0">#REF!</definedName>
    <definedName name="___________________PC14">#REF!</definedName>
    <definedName name="___________________PC15" localSheetId="2">#REF!</definedName>
    <definedName name="___________________PC15" localSheetId="7">#REF!</definedName>
    <definedName name="___________________PC15" localSheetId="0">#REF!</definedName>
    <definedName name="___________________PC15">#REF!</definedName>
    <definedName name="___________________PC16" localSheetId="2">#REF!</definedName>
    <definedName name="___________________PC16" localSheetId="7">#REF!</definedName>
    <definedName name="___________________PC16" localSheetId="0">#REF!</definedName>
    <definedName name="___________________PC16">#REF!</definedName>
    <definedName name="___________________PC17" localSheetId="2">#REF!</definedName>
    <definedName name="___________________PC17" localSheetId="7">#REF!</definedName>
    <definedName name="___________________PC17" localSheetId="0">#REF!</definedName>
    <definedName name="___________________PC17">#REF!</definedName>
    <definedName name="___________________PC18" localSheetId="2">#REF!</definedName>
    <definedName name="___________________PC18" localSheetId="7">#REF!</definedName>
    <definedName name="___________________PC18" localSheetId="0">#REF!</definedName>
    <definedName name="___________________PC18">#REF!</definedName>
    <definedName name="___________________PC19" localSheetId="2">#REF!</definedName>
    <definedName name="___________________PC19" localSheetId="7">#REF!</definedName>
    <definedName name="___________________PC19" localSheetId="0">#REF!</definedName>
    <definedName name="___________________PC19">#REF!</definedName>
    <definedName name="___________________pc2" localSheetId="2">#REF!</definedName>
    <definedName name="___________________pc2" localSheetId="7">#REF!</definedName>
    <definedName name="___________________pc2" localSheetId="0">#REF!</definedName>
    <definedName name="___________________pc2">#REF!</definedName>
    <definedName name="___________________PC20">NA()</definedName>
    <definedName name="___________________PC21" localSheetId="2">#REF!</definedName>
    <definedName name="___________________PC21" localSheetId="7">#REF!</definedName>
    <definedName name="___________________PC21" localSheetId="0">#REF!</definedName>
    <definedName name="___________________PC21">#REF!</definedName>
    <definedName name="___________________PC22" localSheetId="2">#REF!</definedName>
    <definedName name="___________________PC22" localSheetId="7">#REF!</definedName>
    <definedName name="___________________PC22" localSheetId="0">#REF!</definedName>
    <definedName name="___________________PC22">#REF!</definedName>
    <definedName name="___________________PC23" localSheetId="2">#REF!</definedName>
    <definedName name="___________________PC23" localSheetId="7">#REF!</definedName>
    <definedName name="___________________PC23" localSheetId="0">#REF!</definedName>
    <definedName name="___________________PC23">#REF!</definedName>
    <definedName name="___________________PC24" localSheetId="2">#REF!</definedName>
    <definedName name="___________________PC24" localSheetId="7">#REF!</definedName>
    <definedName name="___________________PC24" localSheetId="0">#REF!</definedName>
    <definedName name="___________________PC24">#REF!</definedName>
    <definedName name="___________________PC3" localSheetId="2">#REF!</definedName>
    <definedName name="___________________PC3" localSheetId="7">#REF!</definedName>
    <definedName name="___________________PC3" localSheetId="0">#REF!</definedName>
    <definedName name="___________________PC3">#REF!</definedName>
    <definedName name="___________________PC4" localSheetId="2">#REF!</definedName>
    <definedName name="___________________PC4" localSheetId="7">#REF!</definedName>
    <definedName name="___________________PC4" localSheetId="0">#REF!</definedName>
    <definedName name="___________________PC4">#REF!</definedName>
    <definedName name="___________________PC5" localSheetId="2">#REF!</definedName>
    <definedName name="___________________PC5" localSheetId="7">#REF!</definedName>
    <definedName name="___________________PC5" localSheetId="0">#REF!</definedName>
    <definedName name="___________________PC5">#REF!</definedName>
    <definedName name="___________________PC6" localSheetId="2">#REF!</definedName>
    <definedName name="___________________PC6" localSheetId="7">#REF!</definedName>
    <definedName name="___________________PC6" localSheetId="0">#REF!</definedName>
    <definedName name="___________________PC6">#REF!</definedName>
    <definedName name="___________________pc600" localSheetId="2">#REF!</definedName>
    <definedName name="___________________pc600" localSheetId="7">#REF!</definedName>
    <definedName name="___________________pc600" localSheetId="0">#REF!</definedName>
    <definedName name="___________________pc600">#REF!</definedName>
    <definedName name="___________________PC7" localSheetId="2">#REF!</definedName>
    <definedName name="___________________PC7" localSheetId="7">#REF!</definedName>
    <definedName name="___________________PC7" localSheetId="0">#REF!</definedName>
    <definedName name="___________________PC7">#REF!</definedName>
    <definedName name="___________________PC8" localSheetId="2">#REF!</definedName>
    <definedName name="___________________PC8" localSheetId="7">#REF!</definedName>
    <definedName name="___________________PC8" localSheetId="0">#REF!</definedName>
    <definedName name="___________________PC8">#REF!</definedName>
    <definedName name="___________________PC9" localSheetId="2">#REF!</definedName>
    <definedName name="___________________PC9" localSheetId="7">#REF!</definedName>
    <definedName name="___________________PC9" localSheetId="0">#REF!</definedName>
    <definedName name="___________________PC9">#REF!</definedName>
    <definedName name="___________________pc900" localSheetId="2">#REF!</definedName>
    <definedName name="___________________pc900" localSheetId="7">#REF!</definedName>
    <definedName name="___________________pc900" localSheetId="0">#REF!</definedName>
    <definedName name="___________________pc900">#REF!</definedName>
    <definedName name="___________________pla4">[12]DATA_PRG!$H$269</definedName>
    <definedName name="___________________pv2" localSheetId="2">#REF!</definedName>
    <definedName name="___________________pv2" localSheetId="7">#REF!</definedName>
    <definedName name="___________________pv2" localSheetId="0">#REF!</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 localSheetId="2">#REF!</definedName>
    <definedName name="___________________var1" localSheetId="7">#REF!</definedName>
    <definedName name="___________________var1" localSheetId="0">#REF!</definedName>
    <definedName name="___________________var1">#REF!</definedName>
    <definedName name="___________________var4" localSheetId="2">#REF!</definedName>
    <definedName name="___________________var4" localSheetId="7">#REF!</definedName>
    <definedName name="___________________var4" localSheetId="0">#REF!</definedName>
    <definedName name="___________________var4">#REF!</definedName>
    <definedName name="___________________vat1">NA()</definedName>
    <definedName name="__________________bla1">[1]leads!$H$7</definedName>
    <definedName name="__________________BSG100" localSheetId="2">#REF!</definedName>
    <definedName name="__________________BSG100" localSheetId="7">#REF!</definedName>
    <definedName name="__________________BSG100" localSheetId="0">#REF!</definedName>
    <definedName name="__________________BSG100">#REF!</definedName>
    <definedName name="__________________BSG150" localSheetId="2">#REF!</definedName>
    <definedName name="__________________BSG150" localSheetId="7">#REF!</definedName>
    <definedName name="__________________BSG150" localSheetId="0">#REF!</definedName>
    <definedName name="__________________BSG150">#REF!</definedName>
    <definedName name="__________________BSG5" localSheetId="2">#REF!</definedName>
    <definedName name="__________________BSG5" localSheetId="7">#REF!</definedName>
    <definedName name="__________________BSG5" localSheetId="0">#REF!</definedName>
    <definedName name="__________________BSG5">#REF!</definedName>
    <definedName name="__________________BSG75" localSheetId="2">#REF!</definedName>
    <definedName name="__________________BSG75" localSheetId="7">#REF!</definedName>
    <definedName name="__________________BSG75" localSheetId="0">#REF!</definedName>
    <definedName name="__________________BSG75">#REF!</definedName>
    <definedName name="__________________BTC1" localSheetId="2">#REF!</definedName>
    <definedName name="__________________BTC1" localSheetId="7">#REF!</definedName>
    <definedName name="__________________BTC1" localSheetId="0">#REF!</definedName>
    <definedName name="__________________BTC1">#REF!</definedName>
    <definedName name="__________________BTC10" localSheetId="2">#REF!</definedName>
    <definedName name="__________________BTC10" localSheetId="7">#REF!</definedName>
    <definedName name="__________________BTC10" localSheetId="0">#REF!</definedName>
    <definedName name="__________________BTC10">#REF!</definedName>
    <definedName name="__________________BTC11" localSheetId="2">#REF!</definedName>
    <definedName name="__________________BTC11" localSheetId="7">#REF!</definedName>
    <definedName name="__________________BTC11" localSheetId="0">#REF!</definedName>
    <definedName name="__________________BTC11">#REF!</definedName>
    <definedName name="__________________BTC12" localSheetId="2">#REF!</definedName>
    <definedName name="__________________BTC12" localSheetId="7">#REF!</definedName>
    <definedName name="__________________BTC12" localSheetId="0">#REF!</definedName>
    <definedName name="__________________BTC12">#REF!</definedName>
    <definedName name="__________________BTC13" localSheetId="2">#REF!</definedName>
    <definedName name="__________________BTC13" localSheetId="7">#REF!</definedName>
    <definedName name="__________________BTC13" localSheetId="0">#REF!</definedName>
    <definedName name="__________________BTC13">#REF!</definedName>
    <definedName name="__________________BTC14" localSheetId="2">#REF!</definedName>
    <definedName name="__________________BTC14" localSheetId="7">#REF!</definedName>
    <definedName name="__________________BTC14" localSheetId="0">#REF!</definedName>
    <definedName name="__________________BTC14">#REF!</definedName>
    <definedName name="__________________BTC15" localSheetId="2">#REF!</definedName>
    <definedName name="__________________BTC15" localSheetId="7">#REF!</definedName>
    <definedName name="__________________BTC15" localSheetId="0">#REF!</definedName>
    <definedName name="__________________BTC15">#REF!</definedName>
    <definedName name="__________________BTC16" localSheetId="2">#REF!</definedName>
    <definedName name="__________________BTC16" localSheetId="7">#REF!</definedName>
    <definedName name="__________________BTC16" localSheetId="0">#REF!</definedName>
    <definedName name="__________________BTC16">#REF!</definedName>
    <definedName name="__________________BTC17" localSheetId="2">#REF!</definedName>
    <definedName name="__________________BTC17" localSheetId="7">#REF!</definedName>
    <definedName name="__________________BTC17" localSheetId="0">#REF!</definedName>
    <definedName name="__________________BTC17">#REF!</definedName>
    <definedName name="__________________BTC18" localSheetId="2">#REF!</definedName>
    <definedName name="__________________BTC18" localSheetId="7">#REF!</definedName>
    <definedName name="__________________BTC18" localSheetId="0">#REF!</definedName>
    <definedName name="__________________BTC18">#REF!</definedName>
    <definedName name="__________________BTC19" localSheetId="2">#REF!</definedName>
    <definedName name="__________________BTC19" localSheetId="7">#REF!</definedName>
    <definedName name="__________________BTC19" localSheetId="0">#REF!</definedName>
    <definedName name="__________________BTC19">#REF!</definedName>
    <definedName name="__________________BTC2" localSheetId="2">#REF!</definedName>
    <definedName name="__________________BTC2" localSheetId="7">#REF!</definedName>
    <definedName name="__________________BTC2" localSheetId="0">#REF!</definedName>
    <definedName name="__________________BTC2">#REF!</definedName>
    <definedName name="__________________BTC20" localSheetId="2">#REF!</definedName>
    <definedName name="__________________BTC20" localSheetId="7">#REF!</definedName>
    <definedName name="__________________BTC20" localSheetId="0">#REF!</definedName>
    <definedName name="__________________BTC20">#REF!</definedName>
    <definedName name="__________________BTC21" localSheetId="2">#REF!</definedName>
    <definedName name="__________________BTC21" localSheetId="7">#REF!</definedName>
    <definedName name="__________________BTC21" localSheetId="0">#REF!</definedName>
    <definedName name="__________________BTC21">#REF!</definedName>
    <definedName name="__________________BTC22" localSheetId="2">#REF!</definedName>
    <definedName name="__________________BTC22" localSheetId="7">#REF!</definedName>
    <definedName name="__________________BTC22" localSheetId="0">#REF!</definedName>
    <definedName name="__________________BTC22">#REF!</definedName>
    <definedName name="__________________BTC23" localSheetId="2">#REF!</definedName>
    <definedName name="__________________BTC23" localSheetId="7">#REF!</definedName>
    <definedName name="__________________BTC23" localSheetId="0">#REF!</definedName>
    <definedName name="__________________BTC23">#REF!</definedName>
    <definedName name="__________________BTC24" localSheetId="2">#REF!</definedName>
    <definedName name="__________________BTC24" localSheetId="7">#REF!</definedName>
    <definedName name="__________________BTC24" localSheetId="0">#REF!</definedName>
    <definedName name="__________________BTC24">#REF!</definedName>
    <definedName name="__________________BTC3" localSheetId="2">#REF!</definedName>
    <definedName name="__________________BTC3" localSheetId="7">#REF!</definedName>
    <definedName name="__________________BTC3" localSheetId="0">#REF!</definedName>
    <definedName name="__________________BTC3">#REF!</definedName>
    <definedName name="__________________BTC4" localSheetId="2">#REF!</definedName>
    <definedName name="__________________BTC4" localSheetId="7">#REF!</definedName>
    <definedName name="__________________BTC4" localSheetId="0">#REF!</definedName>
    <definedName name="__________________BTC4">#REF!</definedName>
    <definedName name="__________________BTC5" localSheetId="2">#REF!</definedName>
    <definedName name="__________________BTC5" localSheetId="7">#REF!</definedName>
    <definedName name="__________________BTC5" localSheetId="0">#REF!</definedName>
    <definedName name="__________________BTC5">#REF!</definedName>
    <definedName name="__________________BTC6" localSheetId="2">#REF!</definedName>
    <definedName name="__________________BTC6" localSheetId="7">#REF!</definedName>
    <definedName name="__________________BTC6" localSheetId="0">#REF!</definedName>
    <definedName name="__________________BTC6">#REF!</definedName>
    <definedName name="__________________BTC7" localSheetId="2">#REF!</definedName>
    <definedName name="__________________BTC7" localSheetId="7">#REF!</definedName>
    <definedName name="__________________BTC7" localSheetId="0">#REF!</definedName>
    <definedName name="__________________BTC7">#REF!</definedName>
    <definedName name="__________________BTC8" localSheetId="2">#REF!</definedName>
    <definedName name="__________________BTC8" localSheetId="7">#REF!</definedName>
    <definedName name="__________________BTC8" localSheetId="0">#REF!</definedName>
    <definedName name="__________________BTC8">#REF!</definedName>
    <definedName name="__________________BTC9" localSheetId="2">#REF!</definedName>
    <definedName name="__________________BTC9" localSheetId="7">#REF!</definedName>
    <definedName name="__________________BTC9" localSheetId="0">#REF!</definedName>
    <definedName name="__________________BTC9">#REF!</definedName>
    <definedName name="__________________BTR1" localSheetId="2">#REF!</definedName>
    <definedName name="__________________BTR1" localSheetId="7">#REF!</definedName>
    <definedName name="__________________BTR1" localSheetId="0">#REF!</definedName>
    <definedName name="__________________BTR1">#REF!</definedName>
    <definedName name="__________________BTR10" localSheetId="2">#REF!</definedName>
    <definedName name="__________________BTR10" localSheetId="7">#REF!</definedName>
    <definedName name="__________________BTR10" localSheetId="0">#REF!</definedName>
    <definedName name="__________________BTR10">#REF!</definedName>
    <definedName name="__________________BTR11" localSheetId="2">#REF!</definedName>
    <definedName name="__________________BTR11" localSheetId="7">#REF!</definedName>
    <definedName name="__________________BTR11" localSheetId="0">#REF!</definedName>
    <definedName name="__________________BTR11">#REF!</definedName>
    <definedName name="__________________BTR12" localSheetId="2">#REF!</definedName>
    <definedName name="__________________BTR12" localSheetId="7">#REF!</definedName>
    <definedName name="__________________BTR12" localSheetId="0">#REF!</definedName>
    <definedName name="__________________BTR12">#REF!</definedName>
    <definedName name="__________________BTR13" localSheetId="2">#REF!</definedName>
    <definedName name="__________________BTR13" localSheetId="7">#REF!</definedName>
    <definedName name="__________________BTR13" localSheetId="0">#REF!</definedName>
    <definedName name="__________________BTR13">#REF!</definedName>
    <definedName name="__________________BTR14" localSheetId="2">#REF!</definedName>
    <definedName name="__________________BTR14" localSheetId="7">#REF!</definedName>
    <definedName name="__________________BTR14" localSheetId="0">#REF!</definedName>
    <definedName name="__________________BTR14">#REF!</definedName>
    <definedName name="__________________BTR15" localSheetId="2">#REF!</definedName>
    <definedName name="__________________BTR15" localSheetId="7">#REF!</definedName>
    <definedName name="__________________BTR15" localSheetId="0">#REF!</definedName>
    <definedName name="__________________BTR15">#REF!</definedName>
    <definedName name="__________________BTR16" localSheetId="2">#REF!</definedName>
    <definedName name="__________________BTR16" localSheetId="7">#REF!</definedName>
    <definedName name="__________________BTR16" localSheetId="0">#REF!</definedName>
    <definedName name="__________________BTR16">#REF!</definedName>
    <definedName name="__________________BTR17" localSheetId="2">#REF!</definedName>
    <definedName name="__________________BTR17" localSheetId="7">#REF!</definedName>
    <definedName name="__________________BTR17" localSheetId="0">#REF!</definedName>
    <definedName name="__________________BTR17">#REF!</definedName>
    <definedName name="__________________BTR18" localSheetId="2">#REF!</definedName>
    <definedName name="__________________BTR18" localSheetId="7">#REF!</definedName>
    <definedName name="__________________BTR18" localSheetId="0">#REF!</definedName>
    <definedName name="__________________BTR18">#REF!</definedName>
    <definedName name="__________________BTR19" localSheetId="2">#REF!</definedName>
    <definedName name="__________________BTR19" localSheetId="7">#REF!</definedName>
    <definedName name="__________________BTR19" localSheetId="0">#REF!</definedName>
    <definedName name="__________________BTR19">#REF!</definedName>
    <definedName name="__________________BTR2" localSheetId="2">#REF!</definedName>
    <definedName name="__________________BTR2" localSheetId="7">#REF!</definedName>
    <definedName name="__________________BTR2" localSheetId="0">#REF!</definedName>
    <definedName name="__________________BTR2">#REF!</definedName>
    <definedName name="__________________BTR20" localSheetId="2">#REF!</definedName>
    <definedName name="__________________BTR20" localSheetId="7">#REF!</definedName>
    <definedName name="__________________BTR20" localSheetId="0">#REF!</definedName>
    <definedName name="__________________BTR20">#REF!</definedName>
    <definedName name="__________________BTR21" localSheetId="2">#REF!</definedName>
    <definedName name="__________________BTR21" localSheetId="7">#REF!</definedName>
    <definedName name="__________________BTR21" localSheetId="0">#REF!</definedName>
    <definedName name="__________________BTR21">#REF!</definedName>
    <definedName name="__________________BTR22" localSheetId="2">#REF!</definedName>
    <definedName name="__________________BTR22" localSheetId="7">#REF!</definedName>
    <definedName name="__________________BTR22" localSheetId="0">#REF!</definedName>
    <definedName name="__________________BTR22">#REF!</definedName>
    <definedName name="__________________BTR23" localSheetId="2">#REF!</definedName>
    <definedName name="__________________BTR23" localSheetId="7">#REF!</definedName>
    <definedName name="__________________BTR23" localSheetId="0">#REF!</definedName>
    <definedName name="__________________BTR23">#REF!</definedName>
    <definedName name="__________________BTR24" localSheetId="2">#REF!</definedName>
    <definedName name="__________________BTR24" localSheetId="7">#REF!</definedName>
    <definedName name="__________________BTR24" localSheetId="0">#REF!</definedName>
    <definedName name="__________________BTR24">#REF!</definedName>
    <definedName name="__________________BTR3" localSheetId="2">#REF!</definedName>
    <definedName name="__________________BTR3" localSheetId="7">#REF!</definedName>
    <definedName name="__________________BTR3" localSheetId="0">#REF!</definedName>
    <definedName name="__________________BTR3">#REF!</definedName>
    <definedName name="__________________BTR4" localSheetId="2">#REF!</definedName>
    <definedName name="__________________BTR4" localSheetId="7">#REF!</definedName>
    <definedName name="__________________BTR4" localSheetId="0">#REF!</definedName>
    <definedName name="__________________BTR4">#REF!</definedName>
    <definedName name="__________________BTR5" localSheetId="2">#REF!</definedName>
    <definedName name="__________________BTR5" localSheetId="7">#REF!</definedName>
    <definedName name="__________________BTR5" localSheetId="0">#REF!</definedName>
    <definedName name="__________________BTR5">#REF!</definedName>
    <definedName name="__________________BTR6" localSheetId="2">#REF!</definedName>
    <definedName name="__________________BTR6" localSheetId="7">#REF!</definedName>
    <definedName name="__________________BTR6" localSheetId="0">#REF!</definedName>
    <definedName name="__________________BTR6">#REF!</definedName>
    <definedName name="__________________BTR7" localSheetId="2">#REF!</definedName>
    <definedName name="__________________BTR7" localSheetId="7">#REF!</definedName>
    <definedName name="__________________BTR7" localSheetId="0">#REF!</definedName>
    <definedName name="__________________BTR7">#REF!</definedName>
    <definedName name="__________________BTR8" localSheetId="2">#REF!</definedName>
    <definedName name="__________________BTR8" localSheetId="7">#REF!</definedName>
    <definedName name="__________________BTR8" localSheetId="0">#REF!</definedName>
    <definedName name="__________________BTR8">#REF!</definedName>
    <definedName name="__________________BTR9" localSheetId="2">#REF!</definedName>
    <definedName name="__________________BTR9" localSheetId="7">#REF!</definedName>
    <definedName name="__________________BTR9" localSheetId="0">#REF!</definedName>
    <definedName name="__________________BTR9">#REF!</definedName>
    <definedName name="__________________BTS1" localSheetId="2">#REF!</definedName>
    <definedName name="__________________BTS1" localSheetId="7">#REF!</definedName>
    <definedName name="__________________BTS1" localSheetId="0">#REF!</definedName>
    <definedName name="__________________BTS1">#REF!</definedName>
    <definedName name="__________________BTS10" localSheetId="2">#REF!</definedName>
    <definedName name="__________________BTS10" localSheetId="7">#REF!</definedName>
    <definedName name="__________________BTS10" localSheetId="0">#REF!</definedName>
    <definedName name="__________________BTS10">#REF!</definedName>
    <definedName name="__________________BTS11" localSheetId="2">#REF!</definedName>
    <definedName name="__________________BTS11" localSheetId="7">#REF!</definedName>
    <definedName name="__________________BTS11" localSheetId="0">#REF!</definedName>
    <definedName name="__________________BTS11">#REF!</definedName>
    <definedName name="__________________BTS12" localSheetId="2">#REF!</definedName>
    <definedName name="__________________BTS12" localSheetId="7">#REF!</definedName>
    <definedName name="__________________BTS12" localSheetId="0">#REF!</definedName>
    <definedName name="__________________BTS12">#REF!</definedName>
    <definedName name="__________________BTS13" localSheetId="2">#REF!</definedName>
    <definedName name="__________________BTS13" localSheetId="7">#REF!</definedName>
    <definedName name="__________________BTS13" localSheetId="0">#REF!</definedName>
    <definedName name="__________________BTS13">#REF!</definedName>
    <definedName name="__________________BTS14" localSheetId="2">#REF!</definedName>
    <definedName name="__________________BTS14" localSheetId="7">#REF!</definedName>
    <definedName name="__________________BTS14" localSheetId="0">#REF!</definedName>
    <definedName name="__________________BTS14">#REF!</definedName>
    <definedName name="__________________BTS15" localSheetId="2">#REF!</definedName>
    <definedName name="__________________BTS15" localSheetId="7">#REF!</definedName>
    <definedName name="__________________BTS15" localSheetId="0">#REF!</definedName>
    <definedName name="__________________BTS15">#REF!</definedName>
    <definedName name="__________________BTS16" localSheetId="2">#REF!</definedName>
    <definedName name="__________________BTS16" localSheetId="7">#REF!</definedName>
    <definedName name="__________________BTS16" localSheetId="0">#REF!</definedName>
    <definedName name="__________________BTS16">#REF!</definedName>
    <definedName name="__________________BTS17" localSheetId="2">#REF!</definedName>
    <definedName name="__________________BTS17" localSheetId="7">#REF!</definedName>
    <definedName name="__________________BTS17" localSheetId="0">#REF!</definedName>
    <definedName name="__________________BTS17">#REF!</definedName>
    <definedName name="__________________BTS18" localSheetId="2">#REF!</definedName>
    <definedName name="__________________BTS18" localSheetId="7">#REF!</definedName>
    <definedName name="__________________BTS18" localSheetId="0">#REF!</definedName>
    <definedName name="__________________BTS18">#REF!</definedName>
    <definedName name="__________________BTS19" localSheetId="2">#REF!</definedName>
    <definedName name="__________________BTS19" localSheetId="7">#REF!</definedName>
    <definedName name="__________________BTS19" localSheetId="0">#REF!</definedName>
    <definedName name="__________________BTS19">#REF!</definedName>
    <definedName name="__________________BTS2" localSheetId="2">#REF!</definedName>
    <definedName name="__________________BTS2" localSheetId="7">#REF!</definedName>
    <definedName name="__________________BTS2" localSheetId="0">#REF!</definedName>
    <definedName name="__________________BTS2">#REF!</definedName>
    <definedName name="__________________BTS20" localSheetId="2">#REF!</definedName>
    <definedName name="__________________BTS20" localSheetId="7">#REF!</definedName>
    <definedName name="__________________BTS20" localSheetId="0">#REF!</definedName>
    <definedName name="__________________BTS20">#REF!</definedName>
    <definedName name="__________________BTS21" localSheetId="2">#REF!</definedName>
    <definedName name="__________________BTS21" localSheetId="7">#REF!</definedName>
    <definedName name="__________________BTS21" localSheetId="0">#REF!</definedName>
    <definedName name="__________________BTS21">#REF!</definedName>
    <definedName name="__________________BTS22" localSheetId="2">#REF!</definedName>
    <definedName name="__________________BTS22" localSheetId="7">#REF!</definedName>
    <definedName name="__________________BTS22" localSheetId="0">#REF!</definedName>
    <definedName name="__________________BTS22">#REF!</definedName>
    <definedName name="__________________BTS23" localSheetId="2">#REF!</definedName>
    <definedName name="__________________BTS23" localSheetId="7">#REF!</definedName>
    <definedName name="__________________BTS23" localSheetId="0">#REF!</definedName>
    <definedName name="__________________BTS23">#REF!</definedName>
    <definedName name="__________________BTS24" localSheetId="2">#REF!</definedName>
    <definedName name="__________________BTS24" localSheetId="7">#REF!</definedName>
    <definedName name="__________________BTS24" localSheetId="0">#REF!</definedName>
    <definedName name="__________________BTS24">#REF!</definedName>
    <definedName name="__________________BTS3" localSheetId="2">#REF!</definedName>
    <definedName name="__________________BTS3" localSheetId="7">#REF!</definedName>
    <definedName name="__________________BTS3" localSheetId="0">#REF!</definedName>
    <definedName name="__________________BTS3">#REF!</definedName>
    <definedName name="__________________BTS4" localSheetId="2">#REF!</definedName>
    <definedName name="__________________BTS4" localSheetId="7">#REF!</definedName>
    <definedName name="__________________BTS4" localSheetId="0">#REF!</definedName>
    <definedName name="__________________BTS4">#REF!</definedName>
    <definedName name="__________________BTS5" localSheetId="2">#REF!</definedName>
    <definedName name="__________________BTS5" localSheetId="7">#REF!</definedName>
    <definedName name="__________________BTS5" localSheetId="0">#REF!</definedName>
    <definedName name="__________________BTS5">#REF!</definedName>
    <definedName name="__________________BTS6" localSheetId="2">#REF!</definedName>
    <definedName name="__________________BTS6" localSheetId="7">#REF!</definedName>
    <definedName name="__________________BTS6" localSheetId="0">#REF!</definedName>
    <definedName name="__________________BTS6">#REF!</definedName>
    <definedName name="__________________BTS7" localSheetId="2">#REF!</definedName>
    <definedName name="__________________BTS7" localSheetId="7">#REF!</definedName>
    <definedName name="__________________BTS7" localSheetId="0">#REF!</definedName>
    <definedName name="__________________BTS7">#REF!</definedName>
    <definedName name="__________________BTS8" localSheetId="2">#REF!</definedName>
    <definedName name="__________________BTS8" localSheetId="7">#REF!</definedName>
    <definedName name="__________________BTS8" localSheetId="0">#REF!</definedName>
    <definedName name="__________________BTS8">#REF!</definedName>
    <definedName name="__________________BTS9" localSheetId="2">#REF!</definedName>
    <definedName name="__________________BTS9" localSheetId="7">#REF!</definedName>
    <definedName name="__________________BTS9" localSheetId="0">#REF!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 localSheetId="2">#REF!</definedName>
    <definedName name="__________________GBS11" localSheetId="7">#REF!</definedName>
    <definedName name="__________________GBS11" localSheetId="0">#REF!</definedName>
    <definedName name="__________________GBS11">#REF!</definedName>
    <definedName name="__________________GBS110" localSheetId="2">#REF!</definedName>
    <definedName name="__________________GBS110" localSheetId="7">#REF!</definedName>
    <definedName name="__________________GBS110" localSheetId="0">#REF!</definedName>
    <definedName name="__________________GBS110">#REF!</definedName>
    <definedName name="__________________GBS111" localSheetId="2">#REF!</definedName>
    <definedName name="__________________GBS111" localSheetId="7">#REF!</definedName>
    <definedName name="__________________GBS111" localSheetId="0">#REF!</definedName>
    <definedName name="__________________GBS111">#REF!</definedName>
    <definedName name="__________________GBS112" localSheetId="2">#REF!</definedName>
    <definedName name="__________________GBS112" localSheetId="7">#REF!</definedName>
    <definedName name="__________________GBS112" localSheetId="0">#REF!</definedName>
    <definedName name="__________________GBS112">#REF!</definedName>
    <definedName name="__________________GBS113" localSheetId="2">#REF!</definedName>
    <definedName name="__________________GBS113" localSheetId="7">#REF!</definedName>
    <definedName name="__________________GBS113" localSheetId="0">#REF!</definedName>
    <definedName name="__________________GBS113">#REF!</definedName>
    <definedName name="__________________GBS114" localSheetId="2">#REF!</definedName>
    <definedName name="__________________GBS114" localSheetId="7">#REF!</definedName>
    <definedName name="__________________GBS114" localSheetId="0">#REF!</definedName>
    <definedName name="__________________GBS114">#REF!</definedName>
    <definedName name="__________________GBS115" localSheetId="2">#REF!</definedName>
    <definedName name="__________________GBS115" localSheetId="7">#REF!</definedName>
    <definedName name="__________________GBS115" localSheetId="0">#REF!</definedName>
    <definedName name="__________________GBS115">#REF!</definedName>
    <definedName name="__________________GBS116" localSheetId="2">#REF!</definedName>
    <definedName name="__________________GBS116" localSheetId="7">#REF!</definedName>
    <definedName name="__________________GBS116" localSheetId="0">#REF!</definedName>
    <definedName name="__________________GBS116">#REF!</definedName>
    <definedName name="__________________GBS117" localSheetId="2">#REF!</definedName>
    <definedName name="__________________GBS117" localSheetId="7">#REF!</definedName>
    <definedName name="__________________GBS117" localSheetId="0">#REF!</definedName>
    <definedName name="__________________GBS117">#REF!</definedName>
    <definedName name="__________________GBS118" localSheetId="2">#REF!</definedName>
    <definedName name="__________________GBS118" localSheetId="7">#REF!</definedName>
    <definedName name="__________________GBS118" localSheetId="0">#REF!</definedName>
    <definedName name="__________________GBS118">#REF!</definedName>
    <definedName name="__________________GBS119" localSheetId="2">#REF!</definedName>
    <definedName name="__________________GBS119" localSheetId="7">#REF!</definedName>
    <definedName name="__________________GBS119" localSheetId="0">#REF!</definedName>
    <definedName name="__________________GBS119">#REF!</definedName>
    <definedName name="__________________GBS12" localSheetId="2">#REF!</definedName>
    <definedName name="__________________GBS12" localSheetId="7">#REF!</definedName>
    <definedName name="__________________GBS12" localSheetId="0">#REF!</definedName>
    <definedName name="__________________GBS12">#REF!</definedName>
    <definedName name="__________________GBS120" localSheetId="2">#REF!</definedName>
    <definedName name="__________________GBS120" localSheetId="7">#REF!</definedName>
    <definedName name="__________________GBS120" localSheetId="0">#REF!</definedName>
    <definedName name="__________________GBS120">#REF!</definedName>
    <definedName name="__________________GBS121" localSheetId="2">#REF!</definedName>
    <definedName name="__________________GBS121" localSheetId="7">#REF!</definedName>
    <definedName name="__________________GBS121" localSheetId="0">#REF!</definedName>
    <definedName name="__________________GBS121">#REF!</definedName>
    <definedName name="__________________GBS122" localSheetId="2">#REF!</definedName>
    <definedName name="__________________GBS122" localSheetId="7">#REF!</definedName>
    <definedName name="__________________GBS122" localSheetId="0">#REF!</definedName>
    <definedName name="__________________GBS122">#REF!</definedName>
    <definedName name="__________________GBS123" localSheetId="2">#REF!</definedName>
    <definedName name="__________________GBS123" localSheetId="7">#REF!</definedName>
    <definedName name="__________________GBS123" localSheetId="0">#REF!</definedName>
    <definedName name="__________________GBS123">#REF!</definedName>
    <definedName name="__________________GBS124" localSheetId="2">#REF!</definedName>
    <definedName name="__________________GBS124" localSheetId="7">#REF!</definedName>
    <definedName name="__________________GBS124" localSheetId="0">#REF!</definedName>
    <definedName name="__________________GBS124">#REF!</definedName>
    <definedName name="__________________GBS13" localSheetId="2">#REF!</definedName>
    <definedName name="__________________GBS13" localSheetId="7">#REF!</definedName>
    <definedName name="__________________GBS13" localSheetId="0">#REF!</definedName>
    <definedName name="__________________GBS13">#REF!</definedName>
    <definedName name="__________________GBS14" localSheetId="2">#REF!</definedName>
    <definedName name="__________________GBS14" localSheetId="7">#REF!</definedName>
    <definedName name="__________________GBS14" localSheetId="0">#REF!</definedName>
    <definedName name="__________________GBS14">#REF!</definedName>
    <definedName name="__________________GBS15" localSheetId="2">#REF!</definedName>
    <definedName name="__________________GBS15" localSheetId="7">#REF!</definedName>
    <definedName name="__________________GBS15" localSheetId="0">#REF!</definedName>
    <definedName name="__________________GBS15">#REF!</definedName>
    <definedName name="__________________GBS16" localSheetId="2">#REF!</definedName>
    <definedName name="__________________GBS16" localSheetId="7">#REF!</definedName>
    <definedName name="__________________GBS16" localSheetId="0">#REF!</definedName>
    <definedName name="__________________GBS16">#REF!</definedName>
    <definedName name="__________________GBS17" localSheetId="2">#REF!</definedName>
    <definedName name="__________________GBS17" localSheetId="7">#REF!</definedName>
    <definedName name="__________________GBS17" localSheetId="0">#REF!</definedName>
    <definedName name="__________________GBS17">#REF!</definedName>
    <definedName name="__________________GBS18" localSheetId="2">#REF!</definedName>
    <definedName name="__________________GBS18" localSheetId="7">#REF!</definedName>
    <definedName name="__________________GBS18" localSheetId="0">#REF!</definedName>
    <definedName name="__________________GBS18">#REF!</definedName>
    <definedName name="__________________GBS19" localSheetId="2">#REF!</definedName>
    <definedName name="__________________GBS19" localSheetId="7">#REF!</definedName>
    <definedName name="__________________GBS19" localSheetId="0">#REF!</definedName>
    <definedName name="__________________GBS19">#REF!</definedName>
    <definedName name="__________________GBS21" localSheetId="2">#REF!</definedName>
    <definedName name="__________________GBS21" localSheetId="7">#REF!</definedName>
    <definedName name="__________________GBS21" localSheetId="0">#REF!</definedName>
    <definedName name="__________________GBS21">#REF!</definedName>
    <definedName name="__________________GBS210" localSheetId="2">#REF!</definedName>
    <definedName name="__________________GBS210" localSheetId="7">#REF!</definedName>
    <definedName name="__________________GBS210" localSheetId="0">#REF!</definedName>
    <definedName name="__________________GBS210">#REF!</definedName>
    <definedName name="__________________GBS211" localSheetId="2">#REF!</definedName>
    <definedName name="__________________GBS211" localSheetId="7">#REF!</definedName>
    <definedName name="__________________GBS211" localSheetId="0">#REF!</definedName>
    <definedName name="__________________GBS211">#REF!</definedName>
    <definedName name="__________________GBS212" localSheetId="2">#REF!</definedName>
    <definedName name="__________________GBS212" localSheetId="7">#REF!</definedName>
    <definedName name="__________________GBS212" localSheetId="0">#REF!</definedName>
    <definedName name="__________________GBS212">#REF!</definedName>
    <definedName name="__________________GBS213" localSheetId="2">#REF!</definedName>
    <definedName name="__________________GBS213" localSheetId="7">#REF!</definedName>
    <definedName name="__________________GBS213" localSheetId="0">#REF!</definedName>
    <definedName name="__________________GBS213">#REF!</definedName>
    <definedName name="__________________GBS214" localSheetId="2">#REF!</definedName>
    <definedName name="__________________GBS214" localSheetId="7">#REF!</definedName>
    <definedName name="__________________GBS214" localSheetId="0">#REF!</definedName>
    <definedName name="__________________GBS214">#REF!</definedName>
    <definedName name="__________________GBS215" localSheetId="2">#REF!</definedName>
    <definedName name="__________________GBS215" localSheetId="7">#REF!</definedName>
    <definedName name="__________________GBS215" localSheetId="0">#REF!</definedName>
    <definedName name="__________________GBS215">#REF!</definedName>
    <definedName name="__________________GBS216" localSheetId="2">#REF!</definedName>
    <definedName name="__________________GBS216" localSheetId="7">#REF!</definedName>
    <definedName name="__________________GBS216" localSheetId="0">#REF!</definedName>
    <definedName name="__________________GBS216">#REF!</definedName>
    <definedName name="__________________GBS217" localSheetId="2">#REF!</definedName>
    <definedName name="__________________GBS217" localSheetId="7">#REF!</definedName>
    <definedName name="__________________GBS217" localSheetId="0">#REF!</definedName>
    <definedName name="__________________GBS217">#REF!</definedName>
    <definedName name="__________________GBS218" localSheetId="2">#REF!</definedName>
    <definedName name="__________________GBS218" localSheetId="7">#REF!</definedName>
    <definedName name="__________________GBS218" localSheetId="0">#REF!</definedName>
    <definedName name="__________________GBS218">#REF!</definedName>
    <definedName name="__________________GBS219" localSheetId="2">#REF!</definedName>
    <definedName name="__________________GBS219" localSheetId="7">#REF!</definedName>
    <definedName name="__________________GBS219" localSheetId="0">#REF!</definedName>
    <definedName name="__________________GBS219">#REF!</definedName>
    <definedName name="__________________GBS22" localSheetId="2">#REF!</definedName>
    <definedName name="__________________GBS22" localSheetId="7">#REF!</definedName>
    <definedName name="__________________GBS22" localSheetId="0">#REF!</definedName>
    <definedName name="__________________GBS22">#REF!</definedName>
    <definedName name="__________________GBS220" localSheetId="2">#REF!</definedName>
    <definedName name="__________________GBS220" localSheetId="7">#REF!</definedName>
    <definedName name="__________________GBS220" localSheetId="0">#REF!</definedName>
    <definedName name="__________________GBS220">#REF!</definedName>
    <definedName name="__________________GBS221" localSheetId="2">#REF!</definedName>
    <definedName name="__________________GBS221" localSheetId="7">#REF!</definedName>
    <definedName name="__________________GBS221" localSheetId="0">#REF!</definedName>
    <definedName name="__________________GBS221">#REF!</definedName>
    <definedName name="__________________GBS222" localSheetId="2">#REF!</definedName>
    <definedName name="__________________GBS222" localSheetId="7">#REF!</definedName>
    <definedName name="__________________GBS222" localSheetId="0">#REF!</definedName>
    <definedName name="__________________GBS222">#REF!</definedName>
    <definedName name="__________________GBS223" localSheetId="2">#REF!</definedName>
    <definedName name="__________________GBS223" localSheetId="7">#REF!</definedName>
    <definedName name="__________________GBS223" localSheetId="0">#REF!</definedName>
    <definedName name="__________________GBS223">#REF!</definedName>
    <definedName name="__________________GBS224" localSheetId="2">#REF!</definedName>
    <definedName name="__________________GBS224" localSheetId="7">#REF!</definedName>
    <definedName name="__________________GBS224" localSheetId="0">#REF!</definedName>
    <definedName name="__________________GBS224">#REF!</definedName>
    <definedName name="__________________GBS23" localSheetId="2">#REF!</definedName>
    <definedName name="__________________GBS23" localSheetId="7">#REF!</definedName>
    <definedName name="__________________GBS23" localSheetId="0">#REF!</definedName>
    <definedName name="__________________GBS23">#REF!</definedName>
    <definedName name="__________________GBS24" localSheetId="2">#REF!</definedName>
    <definedName name="__________________GBS24" localSheetId="7">#REF!</definedName>
    <definedName name="__________________GBS24" localSheetId="0">#REF!</definedName>
    <definedName name="__________________GBS24">#REF!</definedName>
    <definedName name="__________________GBS25" localSheetId="2">#REF!</definedName>
    <definedName name="__________________GBS25" localSheetId="7">#REF!</definedName>
    <definedName name="__________________GBS25" localSheetId="0">#REF!</definedName>
    <definedName name="__________________GBS25">#REF!</definedName>
    <definedName name="__________________GBS26" localSheetId="2">#REF!</definedName>
    <definedName name="__________________GBS26" localSheetId="7">#REF!</definedName>
    <definedName name="__________________GBS26" localSheetId="0">#REF!</definedName>
    <definedName name="__________________GBS26">#REF!</definedName>
    <definedName name="__________________GBS27" localSheetId="2">#REF!</definedName>
    <definedName name="__________________GBS27" localSheetId="7">#REF!</definedName>
    <definedName name="__________________GBS27" localSheetId="0">#REF!</definedName>
    <definedName name="__________________GBS27">#REF!</definedName>
    <definedName name="__________________GBS28" localSheetId="2">#REF!</definedName>
    <definedName name="__________________GBS28" localSheetId="7">#REF!</definedName>
    <definedName name="__________________GBS28" localSheetId="0">#REF!</definedName>
    <definedName name="__________________GBS28">#REF!</definedName>
    <definedName name="__________________GBS29" localSheetId="2">#REF!</definedName>
    <definedName name="__________________GBS29" localSheetId="7">#REF!</definedName>
    <definedName name="__________________GBS29" localSheetId="0">#REF!</definedName>
    <definedName name="__________________GBS29">#REF!</definedName>
    <definedName name="__________________imp1">[11]DATA_PRG!$H$245</definedName>
    <definedName name="__________________knr2" localSheetId="2">#REF!</definedName>
    <definedName name="__________________knr2" localSheetId="7">#REF!</definedName>
    <definedName name="__________________knr2" localSheetId="0">#REF!</definedName>
    <definedName name="__________________knr2">#REF!</definedName>
    <definedName name="__________________l1">[3]leads!$A$3:$E$108</definedName>
    <definedName name="__________________l12" localSheetId="2">#REF!</definedName>
    <definedName name="__________________l12" localSheetId="7">#REF!</definedName>
    <definedName name="__________________l12" localSheetId="0">#REF!</definedName>
    <definedName name="__________________l12">#REF!</definedName>
    <definedName name="__________________l2">[2]r!$F$29</definedName>
    <definedName name="__________________l3" localSheetId="2">#REF!</definedName>
    <definedName name="__________________l3" localSheetId="7">#REF!</definedName>
    <definedName name="__________________l3" localSheetId="0">#REF!</definedName>
    <definedName name="__________________l3">#REF!</definedName>
    <definedName name="__________________l4">[4]Sheet1!$W$2:$Y$103</definedName>
    <definedName name="__________________l5" localSheetId="2">#REF!</definedName>
    <definedName name="__________________l5" localSheetId="7">#REF!</definedName>
    <definedName name="__________________l5" localSheetId="0">#REF!</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 localSheetId="2">#REF!</definedName>
    <definedName name="__________________lj600" localSheetId="7">#REF!</definedName>
    <definedName name="__________________lj600" localSheetId="0">#REF!</definedName>
    <definedName name="__________________lj600">#REF!</definedName>
    <definedName name="__________________lj900" localSheetId="2">#REF!</definedName>
    <definedName name="__________________lj900" localSheetId="7">#REF!</definedName>
    <definedName name="__________________lj900" localSheetId="0">#REF!</definedName>
    <definedName name="__________________lj900">#REF!</definedName>
    <definedName name="__________________LL3" localSheetId="2">#REF!</definedName>
    <definedName name="__________________LL3" localSheetId="7">#REF!</definedName>
    <definedName name="__________________LL3" localSheetId="0">#REF!</definedName>
    <definedName name="__________________LL3">#REF!</definedName>
    <definedName name="__________________LSO24" localSheetId="2">[10]Lead!#REF!</definedName>
    <definedName name="__________________LSO24" localSheetId="7">[10]Lead!#REF!</definedName>
    <definedName name="__________________LSO24" localSheetId="0">[10]Lead!#REF!</definedName>
    <definedName name="__________________LSO24">[10]Lead!#REF!</definedName>
    <definedName name="__________________MA1" localSheetId="2">#REF!</definedName>
    <definedName name="__________________MA1" localSheetId="7">#REF!</definedName>
    <definedName name="__________________MA1" localSheetId="0">#REF!</definedName>
    <definedName name="__________________MA1">#REF!</definedName>
    <definedName name="__________________MA2" localSheetId="2">#REF!</definedName>
    <definedName name="__________________MA2" localSheetId="7">#REF!</definedName>
    <definedName name="__________________MA2" localSheetId="0">#REF!</definedName>
    <definedName name="__________________MA2">#REF!</definedName>
    <definedName name="__________________Met22" localSheetId="2">#REF!</definedName>
    <definedName name="__________________Met22" localSheetId="7">#REF!</definedName>
    <definedName name="__________________Met22" localSheetId="0">#REF!</definedName>
    <definedName name="__________________Met22">#REF!</definedName>
    <definedName name="__________________Met45" localSheetId="2">#REF!</definedName>
    <definedName name="__________________Met45" localSheetId="7">#REF!</definedName>
    <definedName name="__________________Met45" localSheetId="0">#REF!</definedName>
    <definedName name="__________________Met45">#REF!</definedName>
    <definedName name="__________________MEt55" localSheetId="2">#REF!</definedName>
    <definedName name="__________________MEt55" localSheetId="7">#REF!</definedName>
    <definedName name="__________________MEt55" localSheetId="0">#REF!</definedName>
    <definedName name="__________________MEt55">#REF!</definedName>
    <definedName name="__________________Met63" localSheetId="2">#REF!</definedName>
    <definedName name="__________________Met63" localSheetId="7">#REF!</definedName>
    <definedName name="__________________Met63" localSheetId="0">#REF!</definedName>
    <definedName name="__________________Met63">#REF!</definedName>
    <definedName name="__________________ML21" localSheetId="2">#REF!</definedName>
    <definedName name="__________________ML21" localSheetId="7">#REF!</definedName>
    <definedName name="__________________ML21" localSheetId="0">#REF!</definedName>
    <definedName name="__________________ML21">#REF!</definedName>
    <definedName name="__________________ML210" localSheetId="2">#REF!</definedName>
    <definedName name="__________________ML210" localSheetId="7">#REF!</definedName>
    <definedName name="__________________ML210" localSheetId="0">#REF!</definedName>
    <definedName name="__________________ML210">#REF!</definedName>
    <definedName name="__________________ML211" localSheetId="2">#REF!</definedName>
    <definedName name="__________________ML211" localSheetId="7">#REF!</definedName>
    <definedName name="__________________ML211" localSheetId="0">#REF!</definedName>
    <definedName name="__________________ML211">#REF!</definedName>
    <definedName name="__________________ML212" localSheetId="2">#REF!</definedName>
    <definedName name="__________________ML212" localSheetId="7">#REF!</definedName>
    <definedName name="__________________ML212" localSheetId="0">#REF!</definedName>
    <definedName name="__________________ML212">#REF!</definedName>
    <definedName name="__________________ML213" localSheetId="2">#REF!</definedName>
    <definedName name="__________________ML213" localSheetId="7">#REF!</definedName>
    <definedName name="__________________ML213" localSheetId="0">#REF!</definedName>
    <definedName name="__________________ML213">#REF!</definedName>
    <definedName name="__________________ML214" localSheetId="2">#REF!</definedName>
    <definedName name="__________________ML214" localSheetId="7">#REF!</definedName>
    <definedName name="__________________ML214" localSheetId="0">#REF!</definedName>
    <definedName name="__________________ML214">#REF!</definedName>
    <definedName name="__________________ML215" localSheetId="2">#REF!</definedName>
    <definedName name="__________________ML215" localSheetId="7">#REF!</definedName>
    <definedName name="__________________ML215" localSheetId="0">#REF!</definedName>
    <definedName name="__________________ML215">#REF!</definedName>
    <definedName name="__________________ML216" localSheetId="2">#REF!</definedName>
    <definedName name="__________________ML216" localSheetId="7">#REF!</definedName>
    <definedName name="__________________ML216" localSheetId="0">#REF!</definedName>
    <definedName name="__________________ML216">#REF!</definedName>
    <definedName name="__________________ML217" localSheetId="2">#REF!</definedName>
    <definedName name="__________________ML217" localSheetId="7">#REF!</definedName>
    <definedName name="__________________ML217" localSheetId="0">#REF!</definedName>
    <definedName name="__________________ML217">#REF!</definedName>
    <definedName name="__________________ML218" localSheetId="2">#REF!</definedName>
    <definedName name="__________________ML218" localSheetId="7">#REF!</definedName>
    <definedName name="__________________ML218" localSheetId="0">#REF!</definedName>
    <definedName name="__________________ML218">#REF!</definedName>
    <definedName name="__________________ML219" localSheetId="2">#REF!</definedName>
    <definedName name="__________________ML219" localSheetId="7">#REF!</definedName>
    <definedName name="__________________ML219" localSheetId="0">#REF!</definedName>
    <definedName name="__________________ML219">#REF!</definedName>
    <definedName name="__________________ML22" localSheetId="2">#REF!</definedName>
    <definedName name="__________________ML22" localSheetId="7">#REF!</definedName>
    <definedName name="__________________ML22" localSheetId="0">#REF!</definedName>
    <definedName name="__________________ML22">#REF!</definedName>
    <definedName name="__________________ML220" localSheetId="2">#REF!</definedName>
    <definedName name="__________________ML220" localSheetId="7">#REF!</definedName>
    <definedName name="__________________ML220" localSheetId="0">#REF!</definedName>
    <definedName name="__________________ML220">#REF!</definedName>
    <definedName name="__________________ML221" localSheetId="2">#REF!</definedName>
    <definedName name="__________________ML221" localSheetId="7">#REF!</definedName>
    <definedName name="__________________ML221" localSheetId="0">#REF!</definedName>
    <definedName name="__________________ML221">#REF!</definedName>
    <definedName name="__________________ML222" localSheetId="2">#REF!</definedName>
    <definedName name="__________________ML222" localSheetId="7">#REF!</definedName>
    <definedName name="__________________ML222" localSheetId="0">#REF!</definedName>
    <definedName name="__________________ML222">#REF!</definedName>
    <definedName name="__________________ML223" localSheetId="2">#REF!</definedName>
    <definedName name="__________________ML223" localSheetId="7">#REF!</definedName>
    <definedName name="__________________ML223" localSheetId="0">#REF!</definedName>
    <definedName name="__________________ML223">#REF!</definedName>
    <definedName name="__________________ML224" localSheetId="2">#REF!</definedName>
    <definedName name="__________________ML224" localSheetId="7">#REF!</definedName>
    <definedName name="__________________ML224" localSheetId="0">#REF!</definedName>
    <definedName name="__________________ML224">#REF!</definedName>
    <definedName name="__________________ML23" localSheetId="2">#REF!</definedName>
    <definedName name="__________________ML23" localSheetId="7">#REF!</definedName>
    <definedName name="__________________ML23" localSheetId="0">#REF!</definedName>
    <definedName name="__________________ML23">#REF!</definedName>
    <definedName name="__________________ML24" localSheetId="2">#REF!</definedName>
    <definedName name="__________________ML24" localSheetId="7">#REF!</definedName>
    <definedName name="__________________ML24" localSheetId="0">#REF!</definedName>
    <definedName name="__________________ML24">#REF!</definedName>
    <definedName name="__________________ML25" localSheetId="2">#REF!</definedName>
    <definedName name="__________________ML25" localSheetId="7">#REF!</definedName>
    <definedName name="__________________ML25" localSheetId="0">#REF!</definedName>
    <definedName name="__________________ML25">#REF!</definedName>
    <definedName name="__________________ML26" localSheetId="2">#REF!</definedName>
    <definedName name="__________________ML26" localSheetId="7">#REF!</definedName>
    <definedName name="__________________ML26" localSheetId="0">#REF!</definedName>
    <definedName name="__________________ML26">#REF!</definedName>
    <definedName name="__________________ML27" localSheetId="2">#REF!</definedName>
    <definedName name="__________________ML27" localSheetId="7">#REF!</definedName>
    <definedName name="__________________ML27" localSheetId="0">#REF!</definedName>
    <definedName name="__________________ML27">#REF!</definedName>
    <definedName name="__________________ML28" localSheetId="2">#REF!</definedName>
    <definedName name="__________________ML28" localSheetId="7">#REF!</definedName>
    <definedName name="__________________ML28" localSheetId="0">#REF!</definedName>
    <definedName name="__________________ML28">#REF!</definedName>
    <definedName name="__________________ML29" localSheetId="2">#REF!</definedName>
    <definedName name="__________________ML29" localSheetId="7">#REF!</definedName>
    <definedName name="__________________ML29" localSheetId="0">#REF!</definedName>
    <definedName name="__________________ML29">#REF!</definedName>
    <definedName name="__________________ML31" localSheetId="2">#REF!</definedName>
    <definedName name="__________________ML31" localSheetId="7">#REF!</definedName>
    <definedName name="__________________ML31" localSheetId="0">#REF!</definedName>
    <definedName name="__________________ML31">#REF!</definedName>
    <definedName name="__________________ML310" localSheetId="2">#REF!</definedName>
    <definedName name="__________________ML310" localSheetId="7">#REF!</definedName>
    <definedName name="__________________ML310" localSheetId="0">#REF!</definedName>
    <definedName name="__________________ML310">#REF!</definedName>
    <definedName name="__________________ML311" localSheetId="2">#REF!</definedName>
    <definedName name="__________________ML311" localSheetId="7">#REF!</definedName>
    <definedName name="__________________ML311" localSheetId="0">#REF!</definedName>
    <definedName name="__________________ML311">#REF!</definedName>
    <definedName name="__________________ML312" localSheetId="2">#REF!</definedName>
    <definedName name="__________________ML312" localSheetId="7">#REF!</definedName>
    <definedName name="__________________ML312" localSheetId="0">#REF!</definedName>
    <definedName name="__________________ML312">#REF!</definedName>
    <definedName name="__________________ML313" localSheetId="2">#REF!</definedName>
    <definedName name="__________________ML313" localSheetId="7">#REF!</definedName>
    <definedName name="__________________ML313" localSheetId="0">#REF!</definedName>
    <definedName name="__________________ML313">#REF!</definedName>
    <definedName name="__________________ML314" localSheetId="2">#REF!</definedName>
    <definedName name="__________________ML314" localSheetId="7">#REF!</definedName>
    <definedName name="__________________ML314" localSheetId="0">#REF!</definedName>
    <definedName name="__________________ML314">#REF!</definedName>
    <definedName name="__________________ML315" localSheetId="2">#REF!</definedName>
    <definedName name="__________________ML315" localSheetId="7">#REF!</definedName>
    <definedName name="__________________ML315" localSheetId="0">#REF!</definedName>
    <definedName name="__________________ML315">#REF!</definedName>
    <definedName name="__________________ML316" localSheetId="2">#REF!</definedName>
    <definedName name="__________________ML316" localSheetId="7">#REF!</definedName>
    <definedName name="__________________ML316" localSheetId="0">#REF!</definedName>
    <definedName name="__________________ML316">#REF!</definedName>
    <definedName name="__________________ML317" localSheetId="2">#REF!</definedName>
    <definedName name="__________________ML317" localSheetId="7">#REF!</definedName>
    <definedName name="__________________ML317" localSheetId="0">#REF!</definedName>
    <definedName name="__________________ML317">#REF!</definedName>
    <definedName name="__________________ML318" localSheetId="2">#REF!</definedName>
    <definedName name="__________________ML318" localSheetId="7">#REF!</definedName>
    <definedName name="__________________ML318" localSheetId="0">#REF!</definedName>
    <definedName name="__________________ML318">#REF!</definedName>
    <definedName name="__________________ML319" localSheetId="2">#REF!</definedName>
    <definedName name="__________________ML319" localSheetId="7">#REF!</definedName>
    <definedName name="__________________ML319" localSheetId="0">#REF!</definedName>
    <definedName name="__________________ML319">#REF!</definedName>
    <definedName name="__________________ML32" localSheetId="2">#REF!</definedName>
    <definedName name="__________________ML32" localSheetId="7">#REF!</definedName>
    <definedName name="__________________ML32" localSheetId="0">#REF!</definedName>
    <definedName name="__________________ML32">#REF!</definedName>
    <definedName name="__________________ML320" localSheetId="2">#REF!</definedName>
    <definedName name="__________________ML320" localSheetId="7">#REF!</definedName>
    <definedName name="__________________ML320" localSheetId="0">#REF!</definedName>
    <definedName name="__________________ML320">#REF!</definedName>
    <definedName name="__________________ML321" localSheetId="2">#REF!</definedName>
    <definedName name="__________________ML321" localSheetId="7">#REF!</definedName>
    <definedName name="__________________ML321" localSheetId="0">#REF!</definedName>
    <definedName name="__________________ML321">#REF!</definedName>
    <definedName name="__________________ML322" localSheetId="2">#REF!</definedName>
    <definedName name="__________________ML322" localSheetId="7">#REF!</definedName>
    <definedName name="__________________ML322" localSheetId="0">#REF!</definedName>
    <definedName name="__________________ML322">#REF!</definedName>
    <definedName name="__________________ML323" localSheetId="2">#REF!</definedName>
    <definedName name="__________________ML323" localSheetId="7">#REF!</definedName>
    <definedName name="__________________ML323" localSheetId="0">#REF!</definedName>
    <definedName name="__________________ML323">#REF!</definedName>
    <definedName name="__________________ML324" localSheetId="2">#REF!</definedName>
    <definedName name="__________________ML324" localSheetId="7">#REF!</definedName>
    <definedName name="__________________ML324" localSheetId="0">#REF!</definedName>
    <definedName name="__________________ML324">#REF!</definedName>
    <definedName name="__________________ML33" localSheetId="2">#REF!</definedName>
    <definedName name="__________________ML33" localSheetId="7">#REF!</definedName>
    <definedName name="__________________ML33" localSheetId="0">#REF!</definedName>
    <definedName name="__________________ML33">#REF!</definedName>
    <definedName name="__________________ML34" localSheetId="2">#REF!</definedName>
    <definedName name="__________________ML34" localSheetId="7">#REF!</definedName>
    <definedName name="__________________ML34" localSheetId="0">#REF!</definedName>
    <definedName name="__________________ML34">#REF!</definedName>
    <definedName name="__________________ML35" localSheetId="2">#REF!</definedName>
    <definedName name="__________________ML35" localSheetId="7">#REF!</definedName>
    <definedName name="__________________ML35" localSheetId="0">#REF!</definedName>
    <definedName name="__________________ML35">#REF!</definedName>
    <definedName name="__________________ML36" localSheetId="2">#REF!</definedName>
    <definedName name="__________________ML36" localSheetId="7">#REF!</definedName>
    <definedName name="__________________ML36" localSheetId="0">#REF!</definedName>
    <definedName name="__________________ML36">#REF!</definedName>
    <definedName name="__________________ML37" localSheetId="2">#REF!</definedName>
    <definedName name="__________________ML37" localSheetId="7">#REF!</definedName>
    <definedName name="__________________ML37" localSheetId="0">#REF!</definedName>
    <definedName name="__________________ML37">#REF!</definedName>
    <definedName name="__________________ML38" localSheetId="2">#REF!</definedName>
    <definedName name="__________________ML38" localSheetId="7">#REF!</definedName>
    <definedName name="__________________ML38" localSheetId="0">#REF!</definedName>
    <definedName name="__________________ML38">#REF!</definedName>
    <definedName name="__________________ML39" localSheetId="2">#REF!</definedName>
    <definedName name="__________________ML39" localSheetId="7">#REF!</definedName>
    <definedName name="__________________ML39" localSheetId="0">#REF!</definedName>
    <definedName name="__________________ML39">#REF!</definedName>
    <definedName name="__________________ML7" localSheetId="2">#REF!</definedName>
    <definedName name="__________________ML7" localSheetId="7">#REF!</definedName>
    <definedName name="__________________ML7" localSheetId="0">#REF!</definedName>
    <definedName name="__________________ML7">#REF!</definedName>
    <definedName name="__________________ML8" localSheetId="2">#REF!</definedName>
    <definedName name="__________________ML8" localSheetId="7">#REF!</definedName>
    <definedName name="__________________ML8" localSheetId="0">#REF!</definedName>
    <definedName name="__________________ML8">#REF!</definedName>
    <definedName name="__________________ML9" localSheetId="2">#REF!</definedName>
    <definedName name="__________________ML9" localSheetId="7">#REF!</definedName>
    <definedName name="__________________ML9" localSheetId="0">#REF!</definedName>
    <definedName name="__________________ML9">#REF!</definedName>
    <definedName name="__________________mm1">[6]r!$F$4</definedName>
    <definedName name="__________________mm1000" localSheetId="2">#REF!</definedName>
    <definedName name="__________________mm1000" localSheetId="7">#REF!</definedName>
    <definedName name="__________________mm1000" localSheetId="0">#REF!</definedName>
    <definedName name="__________________mm1000">#REF!</definedName>
    <definedName name="__________________mm11">[2]r!$F$4</definedName>
    <definedName name="__________________mm111">[5]r!$F$4</definedName>
    <definedName name="__________________mm600" localSheetId="2">#REF!</definedName>
    <definedName name="__________________mm600" localSheetId="7">#REF!</definedName>
    <definedName name="__________________mm600" localSheetId="0">#REF!</definedName>
    <definedName name="__________________mm600">#REF!</definedName>
    <definedName name="__________________mm800" localSheetId="2">#REF!</definedName>
    <definedName name="__________________mm800" localSheetId="7">#REF!</definedName>
    <definedName name="__________________mm800" localSheetId="0">#REF!</definedName>
    <definedName name="__________________mm800">#REF!</definedName>
    <definedName name="__________________PC1" localSheetId="2">#REF!</definedName>
    <definedName name="__________________PC1" localSheetId="7">#REF!</definedName>
    <definedName name="__________________PC1" localSheetId="0">#REF!</definedName>
    <definedName name="__________________PC1">#REF!</definedName>
    <definedName name="__________________PC10" localSheetId="2">#REF!</definedName>
    <definedName name="__________________PC10" localSheetId="7">#REF!</definedName>
    <definedName name="__________________PC10" localSheetId="0">#REF!</definedName>
    <definedName name="__________________PC10">#REF!</definedName>
    <definedName name="__________________PC11" localSheetId="2">#REF!</definedName>
    <definedName name="__________________PC11" localSheetId="7">#REF!</definedName>
    <definedName name="__________________PC11" localSheetId="0">#REF!</definedName>
    <definedName name="__________________PC11">#REF!</definedName>
    <definedName name="__________________PC12" localSheetId="2">#REF!</definedName>
    <definedName name="__________________PC12" localSheetId="7">#REF!</definedName>
    <definedName name="__________________PC12" localSheetId="0">#REF!</definedName>
    <definedName name="__________________PC12">#REF!</definedName>
    <definedName name="__________________PC13" localSheetId="2">#REF!</definedName>
    <definedName name="__________________PC13" localSheetId="7">#REF!</definedName>
    <definedName name="__________________PC13" localSheetId="0">#REF!</definedName>
    <definedName name="__________________PC13">#REF!</definedName>
    <definedName name="__________________PC14" localSheetId="2">#REF!</definedName>
    <definedName name="__________________PC14" localSheetId="7">#REF!</definedName>
    <definedName name="__________________PC14" localSheetId="0">#REF!</definedName>
    <definedName name="__________________PC14">#REF!</definedName>
    <definedName name="__________________PC15" localSheetId="2">#REF!</definedName>
    <definedName name="__________________PC15" localSheetId="7">#REF!</definedName>
    <definedName name="__________________PC15" localSheetId="0">#REF!</definedName>
    <definedName name="__________________PC15">#REF!</definedName>
    <definedName name="__________________PC16" localSheetId="2">#REF!</definedName>
    <definedName name="__________________PC16" localSheetId="7">#REF!</definedName>
    <definedName name="__________________PC16" localSheetId="0">#REF!</definedName>
    <definedName name="__________________PC16">#REF!</definedName>
    <definedName name="__________________PC17" localSheetId="2">#REF!</definedName>
    <definedName name="__________________PC17" localSheetId="7">#REF!</definedName>
    <definedName name="__________________PC17" localSheetId="0">#REF!</definedName>
    <definedName name="__________________PC17">#REF!</definedName>
    <definedName name="__________________PC18" localSheetId="2">#REF!</definedName>
    <definedName name="__________________PC18" localSheetId="7">#REF!</definedName>
    <definedName name="__________________PC18" localSheetId="0">#REF!</definedName>
    <definedName name="__________________PC18">#REF!</definedName>
    <definedName name="__________________PC19" localSheetId="2">#REF!</definedName>
    <definedName name="__________________PC19" localSheetId="7">#REF!</definedName>
    <definedName name="__________________PC19" localSheetId="0">#REF!</definedName>
    <definedName name="__________________PC19">#REF!</definedName>
    <definedName name="__________________pc2" localSheetId="2">#REF!</definedName>
    <definedName name="__________________pc2" localSheetId="7">#REF!</definedName>
    <definedName name="__________________pc2" localSheetId="0">#REF!</definedName>
    <definedName name="__________________pc2">#REF!</definedName>
    <definedName name="__________________PC20">NA()</definedName>
    <definedName name="__________________PC21" localSheetId="2">#REF!</definedName>
    <definedName name="__________________PC21" localSheetId="7">#REF!</definedName>
    <definedName name="__________________PC21" localSheetId="0">#REF!</definedName>
    <definedName name="__________________PC21">#REF!</definedName>
    <definedName name="__________________PC22" localSheetId="2">#REF!</definedName>
    <definedName name="__________________PC22" localSheetId="7">#REF!</definedName>
    <definedName name="__________________PC22" localSheetId="0">#REF!</definedName>
    <definedName name="__________________PC22">#REF!</definedName>
    <definedName name="__________________PC23" localSheetId="2">#REF!</definedName>
    <definedName name="__________________PC23" localSheetId="7">#REF!</definedName>
    <definedName name="__________________PC23" localSheetId="0">#REF!</definedName>
    <definedName name="__________________PC23">#REF!</definedName>
    <definedName name="__________________PC24" localSheetId="2">#REF!</definedName>
    <definedName name="__________________PC24" localSheetId="7">#REF!</definedName>
    <definedName name="__________________PC24" localSheetId="0">#REF!</definedName>
    <definedName name="__________________PC24">#REF!</definedName>
    <definedName name="__________________PC3" localSheetId="2">#REF!</definedName>
    <definedName name="__________________PC3" localSheetId="7">#REF!</definedName>
    <definedName name="__________________PC3" localSheetId="0">#REF!</definedName>
    <definedName name="__________________PC3">#REF!</definedName>
    <definedName name="__________________PC4" localSheetId="2">#REF!</definedName>
    <definedName name="__________________PC4" localSheetId="7">#REF!</definedName>
    <definedName name="__________________PC4" localSheetId="0">#REF!</definedName>
    <definedName name="__________________PC4">#REF!</definedName>
    <definedName name="__________________PC5" localSheetId="2">#REF!</definedName>
    <definedName name="__________________PC5" localSheetId="7">#REF!</definedName>
    <definedName name="__________________PC5" localSheetId="0">#REF!</definedName>
    <definedName name="__________________PC5">#REF!</definedName>
    <definedName name="__________________PC6" localSheetId="2">#REF!</definedName>
    <definedName name="__________________PC6" localSheetId="7">#REF!</definedName>
    <definedName name="__________________PC6" localSheetId="0">#REF!</definedName>
    <definedName name="__________________PC6">#REF!</definedName>
    <definedName name="__________________pc600" localSheetId="2">#REF!</definedName>
    <definedName name="__________________pc600" localSheetId="7">#REF!</definedName>
    <definedName name="__________________pc600" localSheetId="0">#REF!</definedName>
    <definedName name="__________________pc600">#REF!</definedName>
    <definedName name="__________________PC7" localSheetId="2">#REF!</definedName>
    <definedName name="__________________PC7" localSheetId="7">#REF!</definedName>
    <definedName name="__________________PC7" localSheetId="0">#REF!</definedName>
    <definedName name="__________________PC7">#REF!</definedName>
    <definedName name="__________________PC8" localSheetId="2">#REF!</definedName>
    <definedName name="__________________PC8" localSheetId="7">#REF!</definedName>
    <definedName name="__________________PC8" localSheetId="0">#REF!</definedName>
    <definedName name="__________________PC8">#REF!</definedName>
    <definedName name="__________________PC9" localSheetId="2">#REF!</definedName>
    <definedName name="__________________PC9" localSheetId="7">#REF!</definedName>
    <definedName name="__________________PC9" localSheetId="0">#REF!</definedName>
    <definedName name="__________________PC9">#REF!</definedName>
    <definedName name="__________________pc900" localSheetId="2">#REF!</definedName>
    <definedName name="__________________pc900" localSheetId="7">#REF!</definedName>
    <definedName name="__________________pc900" localSheetId="0">#REF!</definedName>
    <definedName name="__________________pc900">#REF!</definedName>
    <definedName name="__________________pla4">[12]DATA_PRG!$H$269</definedName>
    <definedName name="__________________pv2" localSheetId="2">#REF!</definedName>
    <definedName name="__________________pv2" localSheetId="7">#REF!</definedName>
    <definedName name="__________________pv2" localSheetId="0">#REF!</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 localSheetId="2">#REF!</definedName>
    <definedName name="__________________var1" localSheetId="7">#REF!</definedName>
    <definedName name="__________________var1" localSheetId="0">#REF!</definedName>
    <definedName name="__________________var1">#REF!</definedName>
    <definedName name="__________________var4" localSheetId="2">#REF!</definedName>
    <definedName name="__________________var4" localSheetId="7">#REF!</definedName>
    <definedName name="__________________var4" localSheetId="0">#REF!</definedName>
    <definedName name="__________________var4">#REF!</definedName>
    <definedName name="__________________vat1">NA()</definedName>
    <definedName name="_________________bla1">[1]leads!$H$7</definedName>
    <definedName name="_________________BSG100" localSheetId="2">#REF!</definedName>
    <definedName name="_________________BSG100" localSheetId="7">#REF!</definedName>
    <definedName name="_________________BSG100" localSheetId="0">#REF!</definedName>
    <definedName name="_________________BSG100">#REF!</definedName>
    <definedName name="_________________BSG150" localSheetId="2">#REF!</definedName>
    <definedName name="_________________BSG150" localSheetId="7">#REF!</definedName>
    <definedName name="_________________BSG150" localSheetId="0">#REF!</definedName>
    <definedName name="_________________BSG150">#REF!</definedName>
    <definedName name="_________________BSG5" localSheetId="2">#REF!</definedName>
    <definedName name="_________________BSG5" localSheetId="7">#REF!</definedName>
    <definedName name="_________________BSG5" localSheetId="0">#REF!</definedName>
    <definedName name="_________________BSG5">#REF!</definedName>
    <definedName name="_________________BSG75" localSheetId="2">#REF!</definedName>
    <definedName name="_________________BSG75" localSheetId="7">#REF!</definedName>
    <definedName name="_________________BSG75" localSheetId="0">#REF!</definedName>
    <definedName name="_________________BSG75">#REF!</definedName>
    <definedName name="_________________BTC1" localSheetId="2">#REF!</definedName>
    <definedName name="_________________BTC1" localSheetId="7">#REF!</definedName>
    <definedName name="_________________BTC1" localSheetId="0">#REF!</definedName>
    <definedName name="_________________BTC1">#REF!</definedName>
    <definedName name="_________________BTC10" localSheetId="2">#REF!</definedName>
    <definedName name="_________________BTC10" localSheetId="7">#REF!</definedName>
    <definedName name="_________________BTC10" localSheetId="0">#REF!</definedName>
    <definedName name="_________________BTC10">#REF!</definedName>
    <definedName name="_________________BTC11" localSheetId="2">#REF!</definedName>
    <definedName name="_________________BTC11" localSheetId="7">#REF!</definedName>
    <definedName name="_________________BTC11" localSheetId="0">#REF!</definedName>
    <definedName name="_________________BTC11">#REF!</definedName>
    <definedName name="_________________BTC12" localSheetId="2">#REF!</definedName>
    <definedName name="_________________BTC12" localSheetId="7">#REF!</definedName>
    <definedName name="_________________BTC12" localSheetId="0">#REF!</definedName>
    <definedName name="_________________BTC12">#REF!</definedName>
    <definedName name="_________________BTC13" localSheetId="2">#REF!</definedName>
    <definedName name="_________________BTC13" localSheetId="7">#REF!</definedName>
    <definedName name="_________________BTC13" localSheetId="0">#REF!</definedName>
    <definedName name="_________________BTC13">#REF!</definedName>
    <definedName name="_________________BTC14" localSheetId="2">#REF!</definedName>
    <definedName name="_________________BTC14" localSheetId="7">#REF!</definedName>
    <definedName name="_________________BTC14" localSheetId="0">#REF!</definedName>
    <definedName name="_________________BTC14">#REF!</definedName>
    <definedName name="_________________BTC15" localSheetId="2">#REF!</definedName>
    <definedName name="_________________BTC15" localSheetId="7">#REF!</definedName>
    <definedName name="_________________BTC15" localSheetId="0">#REF!</definedName>
    <definedName name="_________________BTC15">#REF!</definedName>
    <definedName name="_________________BTC16" localSheetId="2">#REF!</definedName>
    <definedName name="_________________BTC16" localSheetId="7">#REF!</definedName>
    <definedName name="_________________BTC16" localSheetId="0">#REF!</definedName>
    <definedName name="_________________BTC16">#REF!</definedName>
    <definedName name="_________________BTC17" localSheetId="2">#REF!</definedName>
    <definedName name="_________________BTC17" localSheetId="7">#REF!</definedName>
    <definedName name="_________________BTC17" localSheetId="0">#REF!</definedName>
    <definedName name="_________________BTC17">#REF!</definedName>
    <definedName name="_________________BTC18" localSheetId="2">#REF!</definedName>
    <definedName name="_________________BTC18" localSheetId="7">#REF!</definedName>
    <definedName name="_________________BTC18" localSheetId="0">#REF!</definedName>
    <definedName name="_________________BTC18">#REF!</definedName>
    <definedName name="_________________BTC19" localSheetId="2">#REF!</definedName>
    <definedName name="_________________BTC19" localSheetId="7">#REF!</definedName>
    <definedName name="_________________BTC19" localSheetId="0">#REF!</definedName>
    <definedName name="_________________BTC19">#REF!</definedName>
    <definedName name="_________________BTC2" localSheetId="2">#REF!</definedName>
    <definedName name="_________________BTC2" localSheetId="7">#REF!</definedName>
    <definedName name="_________________BTC2" localSheetId="0">#REF!</definedName>
    <definedName name="_________________BTC2">#REF!</definedName>
    <definedName name="_________________BTC20" localSheetId="2">#REF!</definedName>
    <definedName name="_________________BTC20" localSheetId="7">#REF!</definedName>
    <definedName name="_________________BTC20" localSheetId="0">#REF!</definedName>
    <definedName name="_________________BTC20">#REF!</definedName>
    <definedName name="_________________BTC21" localSheetId="2">#REF!</definedName>
    <definedName name="_________________BTC21" localSheetId="7">#REF!</definedName>
    <definedName name="_________________BTC21" localSheetId="0">#REF!</definedName>
    <definedName name="_________________BTC21">#REF!</definedName>
    <definedName name="_________________BTC22" localSheetId="2">#REF!</definedName>
    <definedName name="_________________BTC22" localSheetId="7">#REF!</definedName>
    <definedName name="_________________BTC22" localSheetId="0">#REF!</definedName>
    <definedName name="_________________BTC22">#REF!</definedName>
    <definedName name="_________________BTC23" localSheetId="2">#REF!</definedName>
    <definedName name="_________________BTC23" localSheetId="7">#REF!</definedName>
    <definedName name="_________________BTC23" localSheetId="0">#REF!</definedName>
    <definedName name="_________________BTC23">#REF!</definedName>
    <definedName name="_________________BTC24" localSheetId="2">#REF!</definedName>
    <definedName name="_________________BTC24" localSheetId="7">#REF!</definedName>
    <definedName name="_________________BTC24" localSheetId="0">#REF!</definedName>
    <definedName name="_________________BTC24">#REF!</definedName>
    <definedName name="_________________BTC3" localSheetId="2">#REF!</definedName>
    <definedName name="_________________BTC3" localSheetId="7">#REF!</definedName>
    <definedName name="_________________BTC3" localSheetId="0">#REF!</definedName>
    <definedName name="_________________BTC3">#REF!</definedName>
    <definedName name="_________________BTC4" localSheetId="2">#REF!</definedName>
    <definedName name="_________________BTC4" localSheetId="7">#REF!</definedName>
    <definedName name="_________________BTC4" localSheetId="0">#REF!</definedName>
    <definedName name="_________________BTC4">#REF!</definedName>
    <definedName name="_________________BTC5" localSheetId="2">#REF!</definedName>
    <definedName name="_________________BTC5" localSheetId="7">#REF!</definedName>
    <definedName name="_________________BTC5" localSheetId="0">#REF!</definedName>
    <definedName name="_________________BTC5">#REF!</definedName>
    <definedName name="_________________BTC6" localSheetId="2">#REF!</definedName>
    <definedName name="_________________BTC6" localSheetId="7">#REF!</definedName>
    <definedName name="_________________BTC6" localSheetId="0">#REF!</definedName>
    <definedName name="_________________BTC6">#REF!</definedName>
    <definedName name="_________________BTC7" localSheetId="2">#REF!</definedName>
    <definedName name="_________________BTC7" localSheetId="7">#REF!</definedName>
    <definedName name="_________________BTC7" localSheetId="0">#REF!</definedName>
    <definedName name="_________________BTC7">#REF!</definedName>
    <definedName name="_________________BTC8" localSheetId="2">#REF!</definedName>
    <definedName name="_________________BTC8" localSheetId="7">#REF!</definedName>
    <definedName name="_________________BTC8" localSheetId="0">#REF!</definedName>
    <definedName name="_________________BTC8">#REF!</definedName>
    <definedName name="_________________BTC9" localSheetId="2">#REF!</definedName>
    <definedName name="_________________BTC9" localSheetId="7">#REF!</definedName>
    <definedName name="_________________BTC9" localSheetId="0">#REF!</definedName>
    <definedName name="_________________BTC9">#REF!</definedName>
    <definedName name="_________________BTR1" localSheetId="2">#REF!</definedName>
    <definedName name="_________________BTR1" localSheetId="7">#REF!</definedName>
    <definedName name="_________________BTR1" localSheetId="0">#REF!</definedName>
    <definedName name="_________________BTR1">#REF!</definedName>
    <definedName name="_________________BTR10" localSheetId="2">#REF!</definedName>
    <definedName name="_________________BTR10" localSheetId="7">#REF!</definedName>
    <definedName name="_________________BTR10" localSheetId="0">#REF!</definedName>
    <definedName name="_________________BTR10">#REF!</definedName>
    <definedName name="_________________BTR11" localSheetId="2">#REF!</definedName>
    <definedName name="_________________BTR11" localSheetId="7">#REF!</definedName>
    <definedName name="_________________BTR11" localSheetId="0">#REF!</definedName>
    <definedName name="_________________BTR11">#REF!</definedName>
    <definedName name="_________________BTR12" localSheetId="2">#REF!</definedName>
    <definedName name="_________________BTR12" localSheetId="7">#REF!</definedName>
    <definedName name="_________________BTR12" localSheetId="0">#REF!</definedName>
    <definedName name="_________________BTR12">#REF!</definedName>
    <definedName name="_________________BTR13" localSheetId="2">#REF!</definedName>
    <definedName name="_________________BTR13" localSheetId="7">#REF!</definedName>
    <definedName name="_________________BTR13" localSheetId="0">#REF!</definedName>
    <definedName name="_________________BTR13">#REF!</definedName>
    <definedName name="_________________BTR14" localSheetId="2">#REF!</definedName>
    <definedName name="_________________BTR14" localSheetId="7">#REF!</definedName>
    <definedName name="_________________BTR14" localSheetId="0">#REF!</definedName>
    <definedName name="_________________BTR14">#REF!</definedName>
    <definedName name="_________________BTR15" localSheetId="2">#REF!</definedName>
    <definedName name="_________________BTR15" localSheetId="7">#REF!</definedName>
    <definedName name="_________________BTR15" localSheetId="0">#REF!</definedName>
    <definedName name="_________________BTR15">#REF!</definedName>
    <definedName name="_________________BTR16" localSheetId="2">#REF!</definedName>
    <definedName name="_________________BTR16" localSheetId="7">#REF!</definedName>
    <definedName name="_________________BTR16" localSheetId="0">#REF!</definedName>
    <definedName name="_________________BTR16">#REF!</definedName>
    <definedName name="_________________BTR17" localSheetId="2">#REF!</definedName>
    <definedName name="_________________BTR17" localSheetId="7">#REF!</definedName>
    <definedName name="_________________BTR17" localSheetId="0">#REF!</definedName>
    <definedName name="_________________BTR17">#REF!</definedName>
    <definedName name="_________________BTR18" localSheetId="2">#REF!</definedName>
    <definedName name="_________________BTR18" localSheetId="7">#REF!</definedName>
    <definedName name="_________________BTR18" localSheetId="0">#REF!</definedName>
    <definedName name="_________________BTR18">#REF!</definedName>
    <definedName name="_________________BTR19" localSheetId="2">#REF!</definedName>
    <definedName name="_________________BTR19" localSheetId="7">#REF!</definedName>
    <definedName name="_________________BTR19" localSheetId="0">#REF!</definedName>
    <definedName name="_________________BTR19">#REF!</definedName>
    <definedName name="_________________BTR2" localSheetId="2">#REF!</definedName>
    <definedName name="_________________BTR2" localSheetId="7">#REF!</definedName>
    <definedName name="_________________BTR2" localSheetId="0">#REF!</definedName>
    <definedName name="_________________BTR2">#REF!</definedName>
    <definedName name="_________________BTR20" localSheetId="2">#REF!</definedName>
    <definedName name="_________________BTR20" localSheetId="7">#REF!</definedName>
    <definedName name="_________________BTR20" localSheetId="0">#REF!</definedName>
    <definedName name="_________________BTR20">#REF!</definedName>
    <definedName name="_________________BTR21" localSheetId="2">#REF!</definedName>
    <definedName name="_________________BTR21" localSheetId="7">#REF!</definedName>
    <definedName name="_________________BTR21" localSheetId="0">#REF!</definedName>
    <definedName name="_________________BTR21">#REF!</definedName>
    <definedName name="_________________BTR22" localSheetId="2">#REF!</definedName>
    <definedName name="_________________BTR22" localSheetId="7">#REF!</definedName>
    <definedName name="_________________BTR22" localSheetId="0">#REF!</definedName>
    <definedName name="_________________BTR22">#REF!</definedName>
    <definedName name="_________________BTR23" localSheetId="2">#REF!</definedName>
    <definedName name="_________________BTR23" localSheetId="7">#REF!</definedName>
    <definedName name="_________________BTR23" localSheetId="0">#REF!</definedName>
    <definedName name="_________________BTR23">#REF!</definedName>
    <definedName name="_________________BTR24" localSheetId="2">#REF!</definedName>
    <definedName name="_________________BTR24" localSheetId="7">#REF!</definedName>
    <definedName name="_________________BTR24" localSheetId="0">#REF!</definedName>
    <definedName name="_________________BTR24">#REF!</definedName>
    <definedName name="_________________BTR3" localSheetId="2">#REF!</definedName>
    <definedName name="_________________BTR3" localSheetId="7">#REF!</definedName>
    <definedName name="_________________BTR3" localSheetId="0">#REF!</definedName>
    <definedName name="_________________BTR3">#REF!</definedName>
    <definedName name="_________________BTR4" localSheetId="2">#REF!</definedName>
    <definedName name="_________________BTR4" localSheetId="7">#REF!</definedName>
    <definedName name="_________________BTR4" localSheetId="0">#REF!</definedName>
    <definedName name="_________________BTR4">#REF!</definedName>
    <definedName name="_________________BTR5" localSheetId="2">#REF!</definedName>
    <definedName name="_________________BTR5" localSheetId="7">#REF!</definedName>
    <definedName name="_________________BTR5" localSheetId="0">#REF!</definedName>
    <definedName name="_________________BTR5">#REF!</definedName>
    <definedName name="_________________BTR6" localSheetId="2">#REF!</definedName>
    <definedName name="_________________BTR6" localSheetId="7">#REF!</definedName>
    <definedName name="_________________BTR6" localSheetId="0">#REF!</definedName>
    <definedName name="_________________BTR6">#REF!</definedName>
    <definedName name="_________________BTR7" localSheetId="2">#REF!</definedName>
    <definedName name="_________________BTR7" localSheetId="7">#REF!</definedName>
    <definedName name="_________________BTR7" localSheetId="0">#REF!</definedName>
    <definedName name="_________________BTR7">#REF!</definedName>
    <definedName name="_________________BTR8" localSheetId="2">#REF!</definedName>
    <definedName name="_________________BTR8" localSheetId="7">#REF!</definedName>
    <definedName name="_________________BTR8" localSheetId="0">#REF!</definedName>
    <definedName name="_________________BTR8">#REF!</definedName>
    <definedName name="_________________BTR9" localSheetId="2">#REF!</definedName>
    <definedName name="_________________BTR9" localSheetId="7">#REF!</definedName>
    <definedName name="_________________BTR9" localSheetId="0">#REF!</definedName>
    <definedName name="_________________BTR9">#REF!</definedName>
    <definedName name="_________________BTS1" localSheetId="2">#REF!</definedName>
    <definedName name="_________________BTS1" localSheetId="7">#REF!</definedName>
    <definedName name="_________________BTS1" localSheetId="0">#REF!</definedName>
    <definedName name="_________________BTS1">#REF!</definedName>
    <definedName name="_________________BTS10" localSheetId="2">#REF!</definedName>
    <definedName name="_________________BTS10" localSheetId="7">#REF!</definedName>
    <definedName name="_________________BTS10" localSheetId="0">#REF!</definedName>
    <definedName name="_________________BTS10">#REF!</definedName>
    <definedName name="_________________BTS11" localSheetId="2">#REF!</definedName>
    <definedName name="_________________BTS11" localSheetId="7">#REF!</definedName>
    <definedName name="_________________BTS11" localSheetId="0">#REF!</definedName>
    <definedName name="_________________BTS11">#REF!</definedName>
    <definedName name="_________________BTS12" localSheetId="2">#REF!</definedName>
    <definedName name="_________________BTS12" localSheetId="7">#REF!</definedName>
    <definedName name="_________________BTS12" localSheetId="0">#REF!</definedName>
    <definedName name="_________________BTS12">#REF!</definedName>
    <definedName name="_________________BTS13" localSheetId="2">#REF!</definedName>
    <definedName name="_________________BTS13" localSheetId="7">#REF!</definedName>
    <definedName name="_________________BTS13" localSheetId="0">#REF!</definedName>
    <definedName name="_________________BTS13">#REF!</definedName>
    <definedName name="_________________BTS14" localSheetId="2">#REF!</definedName>
    <definedName name="_________________BTS14" localSheetId="7">#REF!</definedName>
    <definedName name="_________________BTS14" localSheetId="0">#REF!</definedName>
    <definedName name="_________________BTS14">#REF!</definedName>
    <definedName name="_________________BTS15" localSheetId="2">#REF!</definedName>
    <definedName name="_________________BTS15" localSheetId="7">#REF!</definedName>
    <definedName name="_________________BTS15" localSheetId="0">#REF!</definedName>
    <definedName name="_________________BTS15">#REF!</definedName>
    <definedName name="_________________BTS16" localSheetId="2">#REF!</definedName>
    <definedName name="_________________BTS16" localSheetId="7">#REF!</definedName>
    <definedName name="_________________BTS16" localSheetId="0">#REF!</definedName>
    <definedName name="_________________BTS16">#REF!</definedName>
    <definedName name="_________________BTS17" localSheetId="2">#REF!</definedName>
    <definedName name="_________________BTS17" localSheetId="7">#REF!</definedName>
    <definedName name="_________________BTS17" localSheetId="0">#REF!</definedName>
    <definedName name="_________________BTS17">#REF!</definedName>
    <definedName name="_________________BTS18" localSheetId="2">#REF!</definedName>
    <definedName name="_________________BTS18" localSheetId="7">#REF!</definedName>
    <definedName name="_________________BTS18" localSheetId="0">#REF!</definedName>
    <definedName name="_________________BTS18">#REF!</definedName>
    <definedName name="_________________BTS19" localSheetId="2">#REF!</definedName>
    <definedName name="_________________BTS19" localSheetId="7">#REF!</definedName>
    <definedName name="_________________BTS19" localSheetId="0">#REF!</definedName>
    <definedName name="_________________BTS19">#REF!</definedName>
    <definedName name="_________________BTS2" localSheetId="2">#REF!</definedName>
    <definedName name="_________________BTS2" localSheetId="7">#REF!</definedName>
    <definedName name="_________________BTS2" localSheetId="0">#REF!</definedName>
    <definedName name="_________________BTS2">#REF!</definedName>
    <definedName name="_________________BTS20" localSheetId="2">#REF!</definedName>
    <definedName name="_________________BTS20" localSheetId="7">#REF!</definedName>
    <definedName name="_________________BTS20" localSheetId="0">#REF!</definedName>
    <definedName name="_________________BTS20">#REF!</definedName>
    <definedName name="_________________BTS21" localSheetId="2">#REF!</definedName>
    <definedName name="_________________BTS21" localSheetId="7">#REF!</definedName>
    <definedName name="_________________BTS21" localSheetId="0">#REF!</definedName>
    <definedName name="_________________BTS21">#REF!</definedName>
    <definedName name="_________________BTS22" localSheetId="2">#REF!</definedName>
    <definedName name="_________________BTS22" localSheetId="7">#REF!</definedName>
    <definedName name="_________________BTS22" localSheetId="0">#REF!</definedName>
    <definedName name="_________________BTS22">#REF!</definedName>
    <definedName name="_________________BTS23" localSheetId="2">#REF!</definedName>
    <definedName name="_________________BTS23" localSheetId="7">#REF!</definedName>
    <definedName name="_________________BTS23" localSheetId="0">#REF!</definedName>
    <definedName name="_________________BTS23">#REF!</definedName>
    <definedName name="_________________BTS24" localSheetId="2">#REF!</definedName>
    <definedName name="_________________BTS24" localSheetId="7">#REF!</definedName>
    <definedName name="_________________BTS24" localSheetId="0">#REF!</definedName>
    <definedName name="_________________BTS24">#REF!</definedName>
    <definedName name="_________________BTS3" localSheetId="2">#REF!</definedName>
    <definedName name="_________________BTS3" localSheetId="7">#REF!</definedName>
    <definedName name="_________________BTS3" localSheetId="0">#REF!</definedName>
    <definedName name="_________________BTS3">#REF!</definedName>
    <definedName name="_________________BTS4" localSheetId="2">#REF!</definedName>
    <definedName name="_________________BTS4" localSheetId="7">#REF!</definedName>
    <definedName name="_________________BTS4" localSheetId="0">#REF!</definedName>
    <definedName name="_________________BTS4">#REF!</definedName>
    <definedName name="_________________BTS5" localSheetId="2">#REF!</definedName>
    <definedName name="_________________BTS5" localSheetId="7">#REF!</definedName>
    <definedName name="_________________BTS5" localSheetId="0">#REF!</definedName>
    <definedName name="_________________BTS5">#REF!</definedName>
    <definedName name="_________________BTS6" localSheetId="2">#REF!</definedName>
    <definedName name="_________________BTS6" localSheetId="7">#REF!</definedName>
    <definedName name="_________________BTS6" localSheetId="0">#REF!</definedName>
    <definedName name="_________________BTS6">#REF!</definedName>
    <definedName name="_________________BTS7" localSheetId="2">#REF!</definedName>
    <definedName name="_________________BTS7" localSheetId="7">#REF!</definedName>
    <definedName name="_________________BTS7" localSheetId="0">#REF!</definedName>
    <definedName name="_________________BTS7">#REF!</definedName>
    <definedName name="_________________BTS8" localSheetId="2">#REF!</definedName>
    <definedName name="_________________BTS8" localSheetId="7">#REF!</definedName>
    <definedName name="_________________BTS8" localSheetId="0">#REF!</definedName>
    <definedName name="_________________BTS8">#REF!</definedName>
    <definedName name="_________________BTS9" localSheetId="2">#REF!</definedName>
    <definedName name="_________________BTS9" localSheetId="7">#REF!</definedName>
    <definedName name="_________________BTS9" localSheetId="0">#REF!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 localSheetId="2">#REF!</definedName>
    <definedName name="_________________GBS11" localSheetId="7">#REF!</definedName>
    <definedName name="_________________GBS11" localSheetId="0">#REF!</definedName>
    <definedName name="_________________GBS11">#REF!</definedName>
    <definedName name="_________________GBS110" localSheetId="2">#REF!</definedName>
    <definedName name="_________________GBS110" localSheetId="7">#REF!</definedName>
    <definedName name="_________________GBS110" localSheetId="0">#REF!</definedName>
    <definedName name="_________________GBS110">#REF!</definedName>
    <definedName name="_________________GBS111" localSheetId="2">#REF!</definedName>
    <definedName name="_________________GBS111" localSheetId="7">#REF!</definedName>
    <definedName name="_________________GBS111" localSheetId="0">#REF!</definedName>
    <definedName name="_________________GBS111">#REF!</definedName>
    <definedName name="_________________GBS112" localSheetId="2">#REF!</definedName>
    <definedName name="_________________GBS112" localSheetId="7">#REF!</definedName>
    <definedName name="_________________GBS112" localSheetId="0">#REF!</definedName>
    <definedName name="_________________GBS112">#REF!</definedName>
    <definedName name="_________________GBS113" localSheetId="2">#REF!</definedName>
    <definedName name="_________________GBS113" localSheetId="7">#REF!</definedName>
    <definedName name="_________________GBS113" localSheetId="0">#REF!</definedName>
    <definedName name="_________________GBS113">#REF!</definedName>
    <definedName name="_________________GBS114" localSheetId="2">#REF!</definedName>
    <definedName name="_________________GBS114" localSheetId="7">#REF!</definedName>
    <definedName name="_________________GBS114" localSheetId="0">#REF!</definedName>
    <definedName name="_________________GBS114">#REF!</definedName>
    <definedName name="_________________GBS115" localSheetId="2">#REF!</definedName>
    <definedName name="_________________GBS115" localSheetId="7">#REF!</definedName>
    <definedName name="_________________GBS115" localSheetId="0">#REF!</definedName>
    <definedName name="_________________GBS115">#REF!</definedName>
    <definedName name="_________________GBS116" localSheetId="2">#REF!</definedName>
    <definedName name="_________________GBS116" localSheetId="7">#REF!</definedName>
    <definedName name="_________________GBS116" localSheetId="0">#REF!</definedName>
    <definedName name="_________________GBS116">#REF!</definedName>
    <definedName name="_________________GBS117" localSheetId="2">#REF!</definedName>
    <definedName name="_________________GBS117" localSheetId="7">#REF!</definedName>
    <definedName name="_________________GBS117" localSheetId="0">#REF!</definedName>
    <definedName name="_________________GBS117">#REF!</definedName>
    <definedName name="_________________GBS118" localSheetId="2">#REF!</definedName>
    <definedName name="_________________GBS118" localSheetId="7">#REF!</definedName>
    <definedName name="_________________GBS118" localSheetId="0">#REF!</definedName>
    <definedName name="_________________GBS118">#REF!</definedName>
    <definedName name="_________________GBS119" localSheetId="2">#REF!</definedName>
    <definedName name="_________________GBS119" localSheetId="7">#REF!</definedName>
    <definedName name="_________________GBS119" localSheetId="0">#REF!</definedName>
    <definedName name="_________________GBS119">#REF!</definedName>
    <definedName name="_________________GBS12" localSheetId="2">#REF!</definedName>
    <definedName name="_________________GBS12" localSheetId="7">#REF!</definedName>
    <definedName name="_________________GBS12" localSheetId="0">#REF!</definedName>
    <definedName name="_________________GBS12">#REF!</definedName>
    <definedName name="_________________GBS120" localSheetId="2">#REF!</definedName>
    <definedName name="_________________GBS120" localSheetId="7">#REF!</definedName>
    <definedName name="_________________GBS120" localSheetId="0">#REF!</definedName>
    <definedName name="_________________GBS120">#REF!</definedName>
    <definedName name="_________________GBS121" localSheetId="2">#REF!</definedName>
    <definedName name="_________________GBS121" localSheetId="7">#REF!</definedName>
    <definedName name="_________________GBS121" localSheetId="0">#REF!</definedName>
    <definedName name="_________________GBS121">#REF!</definedName>
    <definedName name="_________________GBS122" localSheetId="2">#REF!</definedName>
    <definedName name="_________________GBS122" localSheetId="7">#REF!</definedName>
    <definedName name="_________________GBS122" localSheetId="0">#REF!</definedName>
    <definedName name="_________________GBS122">#REF!</definedName>
    <definedName name="_________________GBS123" localSheetId="2">#REF!</definedName>
    <definedName name="_________________GBS123" localSheetId="7">#REF!</definedName>
    <definedName name="_________________GBS123" localSheetId="0">#REF!</definedName>
    <definedName name="_________________GBS123">#REF!</definedName>
    <definedName name="_________________GBS124" localSheetId="2">#REF!</definedName>
    <definedName name="_________________GBS124" localSheetId="7">#REF!</definedName>
    <definedName name="_________________GBS124" localSheetId="0">#REF!</definedName>
    <definedName name="_________________GBS124">#REF!</definedName>
    <definedName name="_________________GBS13" localSheetId="2">#REF!</definedName>
    <definedName name="_________________GBS13" localSheetId="7">#REF!</definedName>
    <definedName name="_________________GBS13" localSheetId="0">#REF!</definedName>
    <definedName name="_________________GBS13">#REF!</definedName>
    <definedName name="_________________GBS14" localSheetId="2">#REF!</definedName>
    <definedName name="_________________GBS14" localSheetId="7">#REF!</definedName>
    <definedName name="_________________GBS14" localSheetId="0">#REF!</definedName>
    <definedName name="_________________GBS14">#REF!</definedName>
    <definedName name="_________________GBS15" localSheetId="2">#REF!</definedName>
    <definedName name="_________________GBS15" localSheetId="7">#REF!</definedName>
    <definedName name="_________________GBS15" localSheetId="0">#REF!</definedName>
    <definedName name="_________________GBS15">#REF!</definedName>
    <definedName name="_________________GBS16" localSheetId="2">#REF!</definedName>
    <definedName name="_________________GBS16" localSheetId="7">#REF!</definedName>
    <definedName name="_________________GBS16" localSheetId="0">#REF!</definedName>
    <definedName name="_________________GBS16">#REF!</definedName>
    <definedName name="_________________GBS17" localSheetId="2">#REF!</definedName>
    <definedName name="_________________GBS17" localSheetId="7">#REF!</definedName>
    <definedName name="_________________GBS17" localSheetId="0">#REF!</definedName>
    <definedName name="_________________GBS17">#REF!</definedName>
    <definedName name="_________________GBS18" localSheetId="2">#REF!</definedName>
    <definedName name="_________________GBS18" localSheetId="7">#REF!</definedName>
    <definedName name="_________________GBS18" localSheetId="0">#REF!</definedName>
    <definedName name="_________________GBS18">#REF!</definedName>
    <definedName name="_________________GBS19" localSheetId="2">#REF!</definedName>
    <definedName name="_________________GBS19" localSheetId="7">#REF!</definedName>
    <definedName name="_________________GBS19" localSheetId="0">#REF!</definedName>
    <definedName name="_________________GBS19">#REF!</definedName>
    <definedName name="_________________GBS21" localSheetId="2">#REF!</definedName>
    <definedName name="_________________GBS21" localSheetId="7">#REF!</definedName>
    <definedName name="_________________GBS21" localSheetId="0">#REF!</definedName>
    <definedName name="_________________GBS21">#REF!</definedName>
    <definedName name="_________________GBS210" localSheetId="2">#REF!</definedName>
    <definedName name="_________________GBS210" localSheetId="7">#REF!</definedName>
    <definedName name="_________________GBS210" localSheetId="0">#REF!</definedName>
    <definedName name="_________________GBS210">#REF!</definedName>
    <definedName name="_________________GBS211" localSheetId="2">#REF!</definedName>
    <definedName name="_________________GBS211" localSheetId="7">#REF!</definedName>
    <definedName name="_________________GBS211" localSheetId="0">#REF!</definedName>
    <definedName name="_________________GBS211">#REF!</definedName>
    <definedName name="_________________GBS212" localSheetId="2">#REF!</definedName>
    <definedName name="_________________GBS212" localSheetId="7">#REF!</definedName>
    <definedName name="_________________GBS212" localSheetId="0">#REF!</definedName>
    <definedName name="_________________GBS212">#REF!</definedName>
    <definedName name="_________________GBS213" localSheetId="2">#REF!</definedName>
    <definedName name="_________________GBS213" localSheetId="7">#REF!</definedName>
    <definedName name="_________________GBS213" localSheetId="0">#REF!</definedName>
    <definedName name="_________________GBS213">#REF!</definedName>
    <definedName name="_________________GBS214" localSheetId="2">#REF!</definedName>
    <definedName name="_________________GBS214" localSheetId="7">#REF!</definedName>
    <definedName name="_________________GBS214" localSheetId="0">#REF!</definedName>
    <definedName name="_________________GBS214">#REF!</definedName>
    <definedName name="_________________GBS215" localSheetId="2">#REF!</definedName>
    <definedName name="_________________GBS215" localSheetId="7">#REF!</definedName>
    <definedName name="_________________GBS215" localSheetId="0">#REF!</definedName>
    <definedName name="_________________GBS215">#REF!</definedName>
    <definedName name="_________________GBS216" localSheetId="2">#REF!</definedName>
    <definedName name="_________________GBS216" localSheetId="7">#REF!</definedName>
    <definedName name="_________________GBS216" localSheetId="0">#REF!</definedName>
    <definedName name="_________________GBS216">#REF!</definedName>
    <definedName name="_________________GBS217" localSheetId="2">#REF!</definedName>
    <definedName name="_________________GBS217" localSheetId="7">#REF!</definedName>
    <definedName name="_________________GBS217" localSheetId="0">#REF!</definedName>
    <definedName name="_________________GBS217">#REF!</definedName>
    <definedName name="_________________GBS218" localSheetId="2">#REF!</definedName>
    <definedName name="_________________GBS218" localSheetId="7">#REF!</definedName>
    <definedName name="_________________GBS218" localSheetId="0">#REF!</definedName>
    <definedName name="_________________GBS218">#REF!</definedName>
    <definedName name="_________________GBS219" localSheetId="2">#REF!</definedName>
    <definedName name="_________________GBS219" localSheetId="7">#REF!</definedName>
    <definedName name="_________________GBS219" localSheetId="0">#REF!</definedName>
    <definedName name="_________________GBS219">#REF!</definedName>
    <definedName name="_________________GBS22" localSheetId="2">#REF!</definedName>
    <definedName name="_________________GBS22" localSheetId="7">#REF!</definedName>
    <definedName name="_________________GBS22" localSheetId="0">#REF!</definedName>
    <definedName name="_________________GBS22">#REF!</definedName>
    <definedName name="_________________GBS220" localSheetId="2">#REF!</definedName>
    <definedName name="_________________GBS220" localSheetId="7">#REF!</definedName>
    <definedName name="_________________GBS220" localSheetId="0">#REF!</definedName>
    <definedName name="_________________GBS220">#REF!</definedName>
    <definedName name="_________________GBS221" localSheetId="2">#REF!</definedName>
    <definedName name="_________________GBS221" localSheetId="7">#REF!</definedName>
    <definedName name="_________________GBS221" localSheetId="0">#REF!</definedName>
    <definedName name="_________________GBS221">#REF!</definedName>
    <definedName name="_________________GBS222" localSheetId="2">#REF!</definedName>
    <definedName name="_________________GBS222" localSheetId="7">#REF!</definedName>
    <definedName name="_________________GBS222" localSheetId="0">#REF!</definedName>
    <definedName name="_________________GBS222">#REF!</definedName>
    <definedName name="_________________GBS223" localSheetId="2">#REF!</definedName>
    <definedName name="_________________GBS223" localSheetId="7">#REF!</definedName>
    <definedName name="_________________GBS223" localSheetId="0">#REF!</definedName>
    <definedName name="_________________GBS223">#REF!</definedName>
    <definedName name="_________________GBS224" localSheetId="2">#REF!</definedName>
    <definedName name="_________________GBS224" localSheetId="7">#REF!</definedName>
    <definedName name="_________________GBS224" localSheetId="0">#REF!</definedName>
    <definedName name="_________________GBS224">#REF!</definedName>
    <definedName name="_________________GBS23" localSheetId="2">#REF!</definedName>
    <definedName name="_________________GBS23" localSheetId="7">#REF!</definedName>
    <definedName name="_________________GBS23" localSheetId="0">#REF!</definedName>
    <definedName name="_________________GBS23">#REF!</definedName>
    <definedName name="_________________GBS24" localSheetId="2">#REF!</definedName>
    <definedName name="_________________GBS24" localSheetId="7">#REF!</definedName>
    <definedName name="_________________GBS24" localSheetId="0">#REF!</definedName>
    <definedName name="_________________GBS24">#REF!</definedName>
    <definedName name="_________________GBS25" localSheetId="2">#REF!</definedName>
    <definedName name="_________________GBS25" localSheetId="7">#REF!</definedName>
    <definedName name="_________________GBS25" localSheetId="0">#REF!</definedName>
    <definedName name="_________________GBS25">#REF!</definedName>
    <definedName name="_________________GBS26" localSheetId="2">#REF!</definedName>
    <definedName name="_________________GBS26" localSheetId="7">#REF!</definedName>
    <definedName name="_________________GBS26" localSheetId="0">#REF!</definedName>
    <definedName name="_________________GBS26">#REF!</definedName>
    <definedName name="_________________GBS27" localSheetId="2">#REF!</definedName>
    <definedName name="_________________GBS27" localSheetId="7">#REF!</definedName>
    <definedName name="_________________GBS27" localSheetId="0">#REF!</definedName>
    <definedName name="_________________GBS27">#REF!</definedName>
    <definedName name="_________________GBS28" localSheetId="2">#REF!</definedName>
    <definedName name="_________________GBS28" localSheetId="7">#REF!</definedName>
    <definedName name="_________________GBS28" localSheetId="0">#REF!</definedName>
    <definedName name="_________________GBS28">#REF!</definedName>
    <definedName name="_________________GBS29" localSheetId="2">#REF!</definedName>
    <definedName name="_________________GBS29" localSheetId="7">#REF!</definedName>
    <definedName name="_________________GBS29" localSheetId="0">#REF!</definedName>
    <definedName name="_________________GBS29">#REF!</definedName>
    <definedName name="_________________imp1">[11]DATA_PRG!$H$245</definedName>
    <definedName name="_________________knr2" localSheetId="2">#REF!</definedName>
    <definedName name="_________________knr2" localSheetId="7">#REF!</definedName>
    <definedName name="_________________knr2" localSheetId="0">#REF!</definedName>
    <definedName name="_________________knr2">#REF!</definedName>
    <definedName name="_________________l1">[3]leads!$A$3:$E$108</definedName>
    <definedName name="_________________l12" localSheetId="2">#REF!</definedName>
    <definedName name="_________________l12" localSheetId="7">#REF!</definedName>
    <definedName name="_________________l12" localSheetId="0">#REF!</definedName>
    <definedName name="_________________l12">#REF!</definedName>
    <definedName name="_________________l2">[2]r!$F$29</definedName>
    <definedName name="_________________l3" localSheetId="2">#REF!</definedName>
    <definedName name="_________________l3" localSheetId="7">#REF!</definedName>
    <definedName name="_________________l3" localSheetId="0">#REF!</definedName>
    <definedName name="_________________l3">#REF!</definedName>
    <definedName name="_________________l4">[4]Sheet1!$W$2:$Y$103</definedName>
    <definedName name="_________________l5" localSheetId="2">#REF!</definedName>
    <definedName name="_________________l5" localSheetId="7">#REF!</definedName>
    <definedName name="_________________l5" localSheetId="0">#REF!</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 localSheetId="2">#REF!</definedName>
    <definedName name="_________________lj600" localSheetId="7">#REF!</definedName>
    <definedName name="_________________lj600" localSheetId="0">#REF!</definedName>
    <definedName name="_________________lj600">#REF!</definedName>
    <definedName name="_________________lj900" localSheetId="2">#REF!</definedName>
    <definedName name="_________________lj900" localSheetId="7">#REF!</definedName>
    <definedName name="_________________lj900" localSheetId="0">#REF!</definedName>
    <definedName name="_________________lj900">#REF!</definedName>
    <definedName name="_________________LL3" localSheetId="2">#REF!</definedName>
    <definedName name="_________________LL3" localSheetId="7">#REF!</definedName>
    <definedName name="_________________LL3" localSheetId="0">#REF!</definedName>
    <definedName name="_________________LL3">#REF!</definedName>
    <definedName name="_________________LSO24" localSheetId="2">[10]Lead!#REF!</definedName>
    <definedName name="_________________LSO24" localSheetId="7">[10]Lead!#REF!</definedName>
    <definedName name="_________________LSO24" localSheetId="0">[10]Lead!#REF!</definedName>
    <definedName name="_________________LSO24">[10]Lead!#REF!</definedName>
    <definedName name="_________________MA1" localSheetId="2">#REF!</definedName>
    <definedName name="_________________MA1" localSheetId="7">#REF!</definedName>
    <definedName name="_________________MA1" localSheetId="0">#REF!</definedName>
    <definedName name="_________________MA1">#REF!</definedName>
    <definedName name="_________________MA2" localSheetId="2">#REF!</definedName>
    <definedName name="_________________MA2" localSheetId="7">#REF!</definedName>
    <definedName name="_________________MA2" localSheetId="0">#REF!</definedName>
    <definedName name="_________________MA2">#REF!</definedName>
    <definedName name="_________________Met22" localSheetId="2">#REF!</definedName>
    <definedName name="_________________Met22" localSheetId="7">#REF!</definedName>
    <definedName name="_________________Met22" localSheetId="0">#REF!</definedName>
    <definedName name="_________________Met22">#REF!</definedName>
    <definedName name="_________________Met45" localSheetId="2">#REF!</definedName>
    <definedName name="_________________Met45" localSheetId="7">#REF!</definedName>
    <definedName name="_________________Met45" localSheetId="0">#REF!</definedName>
    <definedName name="_________________Met45">#REF!</definedName>
    <definedName name="_________________MEt55" localSheetId="2">#REF!</definedName>
    <definedName name="_________________MEt55" localSheetId="7">#REF!</definedName>
    <definedName name="_________________MEt55" localSheetId="0">#REF!</definedName>
    <definedName name="_________________MEt55">#REF!</definedName>
    <definedName name="_________________Met63" localSheetId="2">#REF!</definedName>
    <definedName name="_________________Met63" localSheetId="7">#REF!</definedName>
    <definedName name="_________________Met63" localSheetId="0">#REF!</definedName>
    <definedName name="_________________Met63">#REF!</definedName>
    <definedName name="_________________ML21" localSheetId="2">#REF!</definedName>
    <definedName name="_________________ML21" localSheetId="7">#REF!</definedName>
    <definedName name="_________________ML21" localSheetId="0">#REF!</definedName>
    <definedName name="_________________ML21">#REF!</definedName>
    <definedName name="_________________ML210" localSheetId="2">#REF!</definedName>
    <definedName name="_________________ML210" localSheetId="7">#REF!</definedName>
    <definedName name="_________________ML210" localSheetId="0">#REF!</definedName>
    <definedName name="_________________ML210">#REF!</definedName>
    <definedName name="_________________ML211" localSheetId="2">#REF!</definedName>
    <definedName name="_________________ML211" localSheetId="7">#REF!</definedName>
    <definedName name="_________________ML211" localSheetId="0">#REF!</definedName>
    <definedName name="_________________ML211">#REF!</definedName>
    <definedName name="_________________ML212" localSheetId="2">#REF!</definedName>
    <definedName name="_________________ML212" localSheetId="7">#REF!</definedName>
    <definedName name="_________________ML212" localSheetId="0">#REF!</definedName>
    <definedName name="_________________ML212">#REF!</definedName>
    <definedName name="_________________ML213" localSheetId="2">#REF!</definedName>
    <definedName name="_________________ML213" localSheetId="7">#REF!</definedName>
    <definedName name="_________________ML213" localSheetId="0">#REF!</definedName>
    <definedName name="_________________ML213">#REF!</definedName>
    <definedName name="_________________ML214" localSheetId="2">#REF!</definedName>
    <definedName name="_________________ML214" localSheetId="7">#REF!</definedName>
    <definedName name="_________________ML214" localSheetId="0">#REF!</definedName>
    <definedName name="_________________ML214">#REF!</definedName>
    <definedName name="_________________ML215" localSheetId="2">#REF!</definedName>
    <definedName name="_________________ML215" localSheetId="7">#REF!</definedName>
    <definedName name="_________________ML215" localSheetId="0">#REF!</definedName>
    <definedName name="_________________ML215">#REF!</definedName>
    <definedName name="_________________ML216" localSheetId="2">#REF!</definedName>
    <definedName name="_________________ML216" localSheetId="7">#REF!</definedName>
    <definedName name="_________________ML216" localSheetId="0">#REF!</definedName>
    <definedName name="_________________ML216">#REF!</definedName>
    <definedName name="_________________ML217" localSheetId="2">#REF!</definedName>
    <definedName name="_________________ML217" localSheetId="7">#REF!</definedName>
    <definedName name="_________________ML217" localSheetId="0">#REF!</definedName>
    <definedName name="_________________ML217">#REF!</definedName>
    <definedName name="_________________ML218" localSheetId="2">#REF!</definedName>
    <definedName name="_________________ML218" localSheetId="7">#REF!</definedName>
    <definedName name="_________________ML218" localSheetId="0">#REF!</definedName>
    <definedName name="_________________ML218">#REF!</definedName>
    <definedName name="_________________ML219" localSheetId="2">#REF!</definedName>
    <definedName name="_________________ML219" localSheetId="7">#REF!</definedName>
    <definedName name="_________________ML219" localSheetId="0">#REF!</definedName>
    <definedName name="_________________ML219">#REF!</definedName>
    <definedName name="_________________ML22" localSheetId="2">#REF!</definedName>
    <definedName name="_________________ML22" localSheetId="7">#REF!</definedName>
    <definedName name="_________________ML22" localSheetId="0">#REF!</definedName>
    <definedName name="_________________ML22">#REF!</definedName>
    <definedName name="_________________ML220" localSheetId="2">#REF!</definedName>
    <definedName name="_________________ML220" localSheetId="7">#REF!</definedName>
    <definedName name="_________________ML220" localSheetId="0">#REF!</definedName>
    <definedName name="_________________ML220">#REF!</definedName>
    <definedName name="_________________ML221" localSheetId="2">#REF!</definedName>
    <definedName name="_________________ML221" localSheetId="7">#REF!</definedName>
    <definedName name="_________________ML221" localSheetId="0">#REF!</definedName>
    <definedName name="_________________ML221">#REF!</definedName>
    <definedName name="_________________ML222" localSheetId="2">#REF!</definedName>
    <definedName name="_________________ML222" localSheetId="7">#REF!</definedName>
    <definedName name="_________________ML222" localSheetId="0">#REF!</definedName>
    <definedName name="_________________ML222">#REF!</definedName>
    <definedName name="_________________ML223" localSheetId="2">#REF!</definedName>
    <definedName name="_________________ML223" localSheetId="7">#REF!</definedName>
    <definedName name="_________________ML223" localSheetId="0">#REF!</definedName>
    <definedName name="_________________ML223">#REF!</definedName>
    <definedName name="_________________ML224" localSheetId="2">#REF!</definedName>
    <definedName name="_________________ML224" localSheetId="7">#REF!</definedName>
    <definedName name="_________________ML224" localSheetId="0">#REF!</definedName>
    <definedName name="_________________ML224">#REF!</definedName>
    <definedName name="_________________ML23" localSheetId="2">#REF!</definedName>
    <definedName name="_________________ML23" localSheetId="7">#REF!</definedName>
    <definedName name="_________________ML23" localSheetId="0">#REF!</definedName>
    <definedName name="_________________ML23">#REF!</definedName>
    <definedName name="_________________ML24" localSheetId="2">#REF!</definedName>
    <definedName name="_________________ML24" localSheetId="7">#REF!</definedName>
    <definedName name="_________________ML24" localSheetId="0">#REF!</definedName>
    <definedName name="_________________ML24">#REF!</definedName>
    <definedName name="_________________ML25" localSheetId="2">#REF!</definedName>
    <definedName name="_________________ML25" localSheetId="7">#REF!</definedName>
    <definedName name="_________________ML25" localSheetId="0">#REF!</definedName>
    <definedName name="_________________ML25">#REF!</definedName>
    <definedName name="_________________ML26" localSheetId="2">#REF!</definedName>
    <definedName name="_________________ML26" localSheetId="7">#REF!</definedName>
    <definedName name="_________________ML26" localSheetId="0">#REF!</definedName>
    <definedName name="_________________ML26">#REF!</definedName>
    <definedName name="_________________ML27" localSheetId="2">#REF!</definedName>
    <definedName name="_________________ML27" localSheetId="7">#REF!</definedName>
    <definedName name="_________________ML27" localSheetId="0">#REF!</definedName>
    <definedName name="_________________ML27">#REF!</definedName>
    <definedName name="_________________ML28" localSheetId="2">#REF!</definedName>
    <definedName name="_________________ML28" localSheetId="7">#REF!</definedName>
    <definedName name="_________________ML28" localSheetId="0">#REF!</definedName>
    <definedName name="_________________ML28">#REF!</definedName>
    <definedName name="_________________ML29" localSheetId="2">#REF!</definedName>
    <definedName name="_________________ML29" localSheetId="7">#REF!</definedName>
    <definedName name="_________________ML29" localSheetId="0">#REF!</definedName>
    <definedName name="_________________ML29">#REF!</definedName>
    <definedName name="_________________ML31" localSheetId="2">#REF!</definedName>
    <definedName name="_________________ML31" localSheetId="7">#REF!</definedName>
    <definedName name="_________________ML31" localSheetId="0">#REF!</definedName>
    <definedName name="_________________ML31">#REF!</definedName>
    <definedName name="_________________ML310" localSheetId="2">#REF!</definedName>
    <definedName name="_________________ML310" localSheetId="7">#REF!</definedName>
    <definedName name="_________________ML310" localSheetId="0">#REF!</definedName>
    <definedName name="_________________ML310">#REF!</definedName>
    <definedName name="_________________ML311" localSheetId="2">#REF!</definedName>
    <definedName name="_________________ML311" localSheetId="7">#REF!</definedName>
    <definedName name="_________________ML311" localSheetId="0">#REF!</definedName>
    <definedName name="_________________ML311">#REF!</definedName>
    <definedName name="_________________ML312" localSheetId="2">#REF!</definedName>
    <definedName name="_________________ML312" localSheetId="7">#REF!</definedName>
    <definedName name="_________________ML312" localSheetId="0">#REF!</definedName>
    <definedName name="_________________ML312">#REF!</definedName>
    <definedName name="_________________ML313" localSheetId="2">#REF!</definedName>
    <definedName name="_________________ML313" localSheetId="7">#REF!</definedName>
    <definedName name="_________________ML313" localSheetId="0">#REF!</definedName>
    <definedName name="_________________ML313">#REF!</definedName>
    <definedName name="_________________ML314" localSheetId="2">#REF!</definedName>
    <definedName name="_________________ML314" localSheetId="7">#REF!</definedName>
    <definedName name="_________________ML314" localSheetId="0">#REF!</definedName>
    <definedName name="_________________ML314">#REF!</definedName>
    <definedName name="_________________ML315" localSheetId="2">#REF!</definedName>
    <definedName name="_________________ML315" localSheetId="7">#REF!</definedName>
    <definedName name="_________________ML315" localSheetId="0">#REF!</definedName>
    <definedName name="_________________ML315">#REF!</definedName>
    <definedName name="_________________ML316" localSheetId="2">#REF!</definedName>
    <definedName name="_________________ML316" localSheetId="7">#REF!</definedName>
    <definedName name="_________________ML316" localSheetId="0">#REF!</definedName>
    <definedName name="_________________ML316">#REF!</definedName>
    <definedName name="_________________ML317" localSheetId="2">#REF!</definedName>
    <definedName name="_________________ML317" localSheetId="7">#REF!</definedName>
    <definedName name="_________________ML317" localSheetId="0">#REF!</definedName>
    <definedName name="_________________ML317">#REF!</definedName>
    <definedName name="_________________ML318" localSheetId="2">#REF!</definedName>
    <definedName name="_________________ML318" localSheetId="7">#REF!</definedName>
    <definedName name="_________________ML318" localSheetId="0">#REF!</definedName>
    <definedName name="_________________ML318">#REF!</definedName>
    <definedName name="_________________ML319" localSheetId="2">#REF!</definedName>
    <definedName name="_________________ML319" localSheetId="7">#REF!</definedName>
    <definedName name="_________________ML319" localSheetId="0">#REF!</definedName>
    <definedName name="_________________ML319">#REF!</definedName>
    <definedName name="_________________ML32" localSheetId="2">#REF!</definedName>
    <definedName name="_________________ML32" localSheetId="7">#REF!</definedName>
    <definedName name="_________________ML32" localSheetId="0">#REF!</definedName>
    <definedName name="_________________ML32">#REF!</definedName>
    <definedName name="_________________ML320" localSheetId="2">#REF!</definedName>
    <definedName name="_________________ML320" localSheetId="7">#REF!</definedName>
    <definedName name="_________________ML320" localSheetId="0">#REF!</definedName>
    <definedName name="_________________ML320">#REF!</definedName>
    <definedName name="_________________ML321" localSheetId="2">#REF!</definedName>
    <definedName name="_________________ML321" localSheetId="7">#REF!</definedName>
    <definedName name="_________________ML321" localSheetId="0">#REF!</definedName>
    <definedName name="_________________ML321">#REF!</definedName>
    <definedName name="_________________ML322" localSheetId="2">#REF!</definedName>
    <definedName name="_________________ML322" localSheetId="7">#REF!</definedName>
    <definedName name="_________________ML322" localSheetId="0">#REF!</definedName>
    <definedName name="_________________ML322">#REF!</definedName>
    <definedName name="_________________ML323" localSheetId="2">#REF!</definedName>
    <definedName name="_________________ML323" localSheetId="7">#REF!</definedName>
    <definedName name="_________________ML323" localSheetId="0">#REF!</definedName>
    <definedName name="_________________ML323">#REF!</definedName>
    <definedName name="_________________ML324" localSheetId="2">#REF!</definedName>
    <definedName name="_________________ML324" localSheetId="7">#REF!</definedName>
    <definedName name="_________________ML324" localSheetId="0">#REF!</definedName>
    <definedName name="_________________ML324">#REF!</definedName>
    <definedName name="_________________ML33" localSheetId="2">#REF!</definedName>
    <definedName name="_________________ML33" localSheetId="7">#REF!</definedName>
    <definedName name="_________________ML33" localSheetId="0">#REF!</definedName>
    <definedName name="_________________ML33">#REF!</definedName>
    <definedName name="_________________ML34" localSheetId="2">#REF!</definedName>
    <definedName name="_________________ML34" localSheetId="7">#REF!</definedName>
    <definedName name="_________________ML34" localSheetId="0">#REF!</definedName>
    <definedName name="_________________ML34">#REF!</definedName>
    <definedName name="_________________ML35" localSheetId="2">#REF!</definedName>
    <definedName name="_________________ML35" localSheetId="7">#REF!</definedName>
    <definedName name="_________________ML35" localSheetId="0">#REF!</definedName>
    <definedName name="_________________ML35">#REF!</definedName>
    <definedName name="_________________ML36" localSheetId="2">#REF!</definedName>
    <definedName name="_________________ML36" localSheetId="7">#REF!</definedName>
    <definedName name="_________________ML36" localSheetId="0">#REF!</definedName>
    <definedName name="_________________ML36">#REF!</definedName>
    <definedName name="_________________ML37" localSheetId="2">#REF!</definedName>
    <definedName name="_________________ML37" localSheetId="7">#REF!</definedName>
    <definedName name="_________________ML37" localSheetId="0">#REF!</definedName>
    <definedName name="_________________ML37">#REF!</definedName>
    <definedName name="_________________ML38" localSheetId="2">#REF!</definedName>
    <definedName name="_________________ML38" localSheetId="7">#REF!</definedName>
    <definedName name="_________________ML38" localSheetId="0">#REF!</definedName>
    <definedName name="_________________ML38">#REF!</definedName>
    <definedName name="_________________ML39" localSheetId="2">#REF!</definedName>
    <definedName name="_________________ML39" localSheetId="7">#REF!</definedName>
    <definedName name="_________________ML39" localSheetId="0">#REF!</definedName>
    <definedName name="_________________ML39">#REF!</definedName>
    <definedName name="_________________ML7" localSheetId="2">#REF!</definedName>
    <definedName name="_________________ML7" localSheetId="7">#REF!</definedName>
    <definedName name="_________________ML7" localSheetId="0">#REF!</definedName>
    <definedName name="_________________ML7">#REF!</definedName>
    <definedName name="_________________ML8" localSheetId="2">#REF!</definedName>
    <definedName name="_________________ML8" localSheetId="7">#REF!</definedName>
    <definedName name="_________________ML8" localSheetId="0">#REF!</definedName>
    <definedName name="_________________ML8">#REF!</definedName>
    <definedName name="_________________ML9" localSheetId="2">#REF!</definedName>
    <definedName name="_________________ML9" localSheetId="7">#REF!</definedName>
    <definedName name="_________________ML9" localSheetId="0">#REF!</definedName>
    <definedName name="_________________ML9">#REF!</definedName>
    <definedName name="_________________mm1">[6]r!$F$4</definedName>
    <definedName name="_________________mm1000" localSheetId="2">#REF!</definedName>
    <definedName name="_________________mm1000" localSheetId="7">#REF!</definedName>
    <definedName name="_________________mm1000" localSheetId="0">#REF!</definedName>
    <definedName name="_________________mm1000">#REF!</definedName>
    <definedName name="_________________mm11">[2]r!$F$4</definedName>
    <definedName name="_________________mm111">[5]r!$F$4</definedName>
    <definedName name="_________________mm600" localSheetId="2">#REF!</definedName>
    <definedName name="_________________mm600" localSheetId="7">#REF!</definedName>
    <definedName name="_________________mm600" localSheetId="0">#REF!</definedName>
    <definedName name="_________________mm600">#REF!</definedName>
    <definedName name="_________________mm800" localSheetId="2">#REF!</definedName>
    <definedName name="_________________mm800" localSheetId="7">#REF!</definedName>
    <definedName name="_________________mm800" localSheetId="0">#REF!</definedName>
    <definedName name="_________________mm800">#REF!</definedName>
    <definedName name="_________________PC1" localSheetId="2">#REF!</definedName>
    <definedName name="_________________PC1" localSheetId="7">#REF!</definedName>
    <definedName name="_________________PC1" localSheetId="0">#REF!</definedName>
    <definedName name="_________________PC1">#REF!</definedName>
    <definedName name="_________________PC10" localSheetId="2">#REF!</definedName>
    <definedName name="_________________PC10" localSheetId="7">#REF!</definedName>
    <definedName name="_________________PC10" localSheetId="0">#REF!</definedName>
    <definedName name="_________________PC10">#REF!</definedName>
    <definedName name="_________________PC11" localSheetId="2">#REF!</definedName>
    <definedName name="_________________PC11" localSheetId="7">#REF!</definedName>
    <definedName name="_________________PC11" localSheetId="0">#REF!</definedName>
    <definedName name="_________________PC11">#REF!</definedName>
    <definedName name="_________________PC12" localSheetId="2">#REF!</definedName>
    <definedName name="_________________PC12" localSheetId="7">#REF!</definedName>
    <definedName name="_________________PC12" localSheetId="0">#REF!</definedName>
    <definedName name="_________________PC12">#REF!</definedName>
    <definedName name="_________________PC13" localSheetId="2">#REF!</definedName>
    <definedName name="_________________PC13" localSheetId="7">#REF!</definedName>
    <definedName name="_________________PC13" localSheetId="0">#REF!</definedName>
    <definedName name="_________________PC13">#REF!</definedName>
    <definedName name="_________________PC14" localSheetId="2">#REF!</definedName>
    <definedName name="_________________PC14" localSheetId="7">#REF!</definedName>
    <definedName name="_________________PC14" localSheetId="0">#REF!</definedName>
    <definedName name="_________________PC14">#REF!</definedName>
    <definedName name="_________________PC15" localSheetId="2">#REF!</definedName>
    <definedName name="_________________PC15" localSheetId="7">#REF!</definedName>
    <definedName name="_________________PC15" localSheetId="0">#REF!</definedName>
    <definedName name="_________________PC15">#REF!</definedName>
    <definedName name="_________________PC16" localSheetId="2">#REF!</definedName>
    <definedName name="_________________PC16" localSheetId="7">#REF!</definedName>
    <definedName name="_________________PC16" localSheetId="0">#REF!</definedName>
    <definedName name="_________________PC16">#REF!</definedName>
    <definedName name="_________________PC17" localSheetId="2">#REF!</definedName>
    <definedName name="_________________PC17" localSheetId="7">#REF!</definedName>
    <definedName name="_________________PC17" localSheetId="0">#REF!</definedName>
    <definedName name="_________________PC17">#REF!</definedName>
    <definedName name="_________________PC18" localSheetId="2">#REF!</definedName>
    <definedName name="_________________PC18" localSheetId="7">#REF!</definedName>
    <definedName name="_________________PC18" localSheetId="0">#REF!</definedName>
    <definedName name="_________________PC18">#REF!</definedName>
    <definedName name="_________________PC19" localSheetId="2">#REF!</definedName>
    <definedName name="_________________PC19" localSheetId="7">#REF!</definedName>
    <definedName name="_________________PC19" localSheetId="0">#REF!</definedName>
    <definedName name="_________________PC19">#REF!</definedName>
    <definedName name="_________________pc2" localSheetId="2">#REF!</definedName>
    <definedName name="_________________pc2" localSheetId="7">#REF!</definedName>
    <definedName name="_________________pc2" localSheetId="0">#REF!</definedName>
    <definedName name="_________________pc2">#REF!</definedName>
    <definedName name="_________________PC20">NA()</definedName>
    <definedName name="_________________PC21" localSheetId="2">#REF!</definedName>
    <definedName name="_________________PC21" localSheetId="7">#REF!</definedName>
    <definedName name="_________________PC21" localSheetId="0">#REF!</definedName>
    <definedName name="_________________PC21">#REF!</definedName>
    <definedName name="_________________PC22" localSheetId="2">#REF!</definedName>
    <definedName name="_________________PC22" localSheetId="7">#REF!</definedName>
    <definedName name="_________________PC22" localSheetId="0">#REF!</definedName>
    <definedName name="_________________PC22">#REF!</definedName>
    <definedName name="_________________PC23" localSheetId="2">#REF!</definedName>
    <definedName name="_________________PC23" localSheetId="7">#REF!</definedName>
    <definedName name="_________________PC23" localSheetId="0">#REF!</definedName>
    <definedName name="_________________PC23">#REF!</definedName>
    <definedName name="_________________PC24" localSheetId="2">#REF!</definedName>
    <definedName name="_________________PC24" localSheetId="7">#REF!</definedName>
    <definedName name="_________________PC24" localSheetId="0">#REF!</definedName>
    <definedName name="_________________PC24">#REF!</definedName>
    <definedName name="_________________PC3" localSheetId="2">#REF!</definedName>
    <definedName name="_________________PC3" localSheetId="7">#REF!</definedName>
    <definedName name="_________________PC3" localSheetId="0">#REF!</definedName>
    <definedName name="_________________PC3">#REF!</definedName>
    <definedName name="_________________PC4" localSheetId="2">#REF!</definedName>
    <definedName name="_________________PC4" localSheetId="7">#REF!</definedName>
    <definedName name="_________________PC4" localSheetId="0">#REF!</definedName>
    <definedName name="_________________PC4">#REF!</definedName>
    <definedName name="_________________PC5" localSheetId="2">#REF!</definedName>
    <definedName name="_________________PC5" localSheetId="7">#REF!</definedName>
    <definedName name="_________________PC5" localSheetId="0">#REF!</definedName>
    <definedName name="_________________PC5">#REF!</definedName>
    <definedName name="_________________PC6" localSheetId="2">#REF!</definedName>
    <definedName name="_________________PC6" localSheetId="7">#REF!</definedName>
    <definedName name="_________________PC6" localSheetId="0">#REF!</definedName>
    <definedName name="_________________PC6">#REF!</definedName>
    <definedName name="_________________pc600" localSheetId="2">#REF!</definedName>
    <definedName name="_________________pc600" localSheetId="7">#REF!</definedName>
    <definedName name="_________________pc600" localSheetId="0">#REF!</definedName>
    <definedName name="_________________pc600">#REF!</definedName>
    <definedName name="_________________PC7" localSheetId="2">#REF!</definedName>
    <definedName name="_________________PC7" localSheetId="7">#REF!</definedName>
    <definedName name="_________________PC7" localSheetId="0">#REF!</definedName>
    <definedName name="_________________PC7">#REF!</definedName>
    <definedName name="_________________PC8" localSheetId="2">#REF!</definedName>
    <definedName name="_________________PC8" localSheetId="7">#REF!</definedName>
    <definedName name="_________________PC8" localSheetId="0">#REF!</definedName>
    <definedName name="_________________PC8">#REF!</definedName>
    <definedName name="_________________PC9" localSheetId="2">#REF!</definedName>
    <definedName name="_________________PC9" localSheetId="7">#REF!</definedName>
    <definedName name="_________________PC9" localSheetId="0">#REF!</definedName>
    <definedName name="_________________PC9">#REF!</definedName>
    <definedName name="_________________pc900" localSheetId="2">#REF!</definedName>
    <definedName name="_________________pc900" localSheetId="7">#REF!</definedName>
    <definedName name="_________________pc900" localSheetId="0">#REF!</definedName>
    <definedName name="_________________pc900">#REF!</definedName>
    <definedName name="_________________pla4">[12]DATA_PRG!$H$269</definedName>
    <definedName name="_________________pv2" localSheetId="2">#REF!</definedName>
    <definedName name="_________________pv2" localSheetId="7">#REF!</definedName>
    <definedName name="_________________pv2" localSheetId="0">#REF!</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 localSheetId="2">#REF!</definedName>
    <definedName name="_________________var1" localSheetId="7">#REF!</definedName>
    <definedName name="_________________var1" localSheetId="0">#REF!</definedName>
    <definedName name="_________________var1">#REF!</definedName>
    <definedName name="_________________var4" localSheetId="2">#REF!</definedName>
    <definedName name="_________________var4" localSheetId="7">#REF!</definedName>
    <definedName name="_________________var4" localSheetId="0">#REF!</definedName>
    <definedName name="_________________var4">#REF!</definedName>
    <definedName name="_________________vat1">NA()</definedName>
    <definedName name="________________bla1">[1]leads!$H$7</definedName>
    <definedName name="________________BSG100" localSheetId="2">#REF!</definedName>
    <definedName name="________________BSG100" localSheetId="7">#REF!</definedName>
    <definedName name="________________BSG100" localSheetId="0">#REF!</definedName>
    <definedName name="________________BSG100">#REF!</definedName>
    <definedName name="________________BSG150" localSheetId="2">#REF!</definedName>
    <definedName name="________________BSG150" localSheetId="7">#REF!</definedName>
    <definedName name="________________BSG150" localSheetId="0">#REF!</definedName>
    <definedName name="________________BSG150">#REF!</definedName>
    <definedName name="________________BSG5" localSheetId="2">#REF!</definedName>
    <definedName name="________________BSG5" localSheetId="7">#REF!</definedName>
    <definedName name="________________BSG5" localSheetId="0">#REF!</definedName>
    <definedName name="________________BSG5">#REF!</definedName>
    <definedName name="________________BSG75" localSheetId="2">#REF!</definedName>
    <definedName name="________________BSG75" localSheetId="7">#REF!</definedName>
    <definedName name="________________BSG75" localSheetId="0">#REF!</definedName>
    <definedName name="________________BSG75">#REF!</definedName>
    <definedName name="________________BTC1" localSheetId="2">#REF!</definedName>
    <definedName name="________________BTC1" localSheetId="7">#REF!</definedName>
    <definedName name="________________BTC1" localSheetId="0">#REF!</definedName>
    <definedName name="________________BTC1">#REF!</definedName>
    <definedName name="________________BTC10" localSheetId="2">#REF!</definedName>
    <definedName name="________________BTC10" localSheetId="7">#REF!</definedName>
    <definedName name="________________BTC10" localSheetId="0">#REF!</definedName>
    <definedName name="________________BTC10">#REF!</definedName>
    <definedName name="________________BTC11" localSheetId="2">#REF!</definedName>
    <definedName name="________________BTC11" localSheetId="7">#REF!</definedName>
    <definedName name="________________BTC11" localSheetId="0">#REF!</definedName>
    <definedName name="________________BTC11">#REF!</definedName>
    <definedName name="________________BTC12" localSheetId="2">#REF!</definedName>
    <definedName name="________________BTC12" localSheetId="7">#REF!</definedName>
    <definedName name="________________BTC12" localSheetId="0">#REF!</definedName>
    <definedName name="________________BTC12">#REF!</definedName>
    <definedName name="________________BTC13" localSheetId="2">#REF!</definedName>
    <definedName name="________________BTC13" localSheetId="7">#REF!</definedName>
    <definedName name="________________BTC13" localSheetId="0">#REF!</definedName>
    <definedName name="________________BTC13">#REF!</definedName>
    <definedName name="________________BTC14" localSheetId="2">#REF!</definedName>
    <definedName name="________________BTC14" localSheetId="7">#REF!</definedName>
    <definedName name="________________BTC14" localSheetId="0">#REF!</definedName>
    <definedName name="________________BTC14">#REF!</definedName>
    <definedName name="________________BTC15" localSheetId="2">#REF!</definedName>
    <definedName name="________________BTC15" localSheetId="7">#REF!</definedName>
    <definedName name="________________BTC15" localSheetId="0">#REF!</definedName>
    <definedName name="________________BTC15">#REF!</definedName>
    <definedName name="________________BTC16" localSheetId="2">#REF!</definedName>
    <definedName name="________________BTC16" localSheetId="7">#REF!</definedName>
    <definedName name="________________BTC16" localSheetId="0">#REF!</definedName>
    <definedName name="________________BTC16">#REF!</definedName>
    <definedName name="________________BTC17" localSheetId="2">#REF!</definedName>
    <definedName name="________________BTC17" localSheetId="7">#REF!</definedName>
    <definedName name="________________BTC17" localSheetId="0">#REF!</definedName>
    <definedName name="________________BTC17">#REF!</definedName>
    <definedName name="________________BTC18" localSheetId="2">#REF!</definedName>
    <definedName name="________________BTC18" localSheetId="7">#REF!</definedName>
    <definedName name="________________BTC18" localSheetId="0">#REF!</definedName>
    <definedName name="________________BTC18">#REF!</definedName>
    <definedName name="________________BTC19" localSheetId="2">#REF!</definedName>
    <definedName name="________________BTC19" localSheetId="7">#REF!</definedName>
    <definedName name="________________BTC19" localSheetId="0">#REF!</definedName>
    <definedName name="________________BTC19">#REF!</definedName>
    <definedName name="________________BTC2" localSheetId="2">#REF!</definedName>
    <definedName name="________________BTC2" localSheetId="7">#REF!</definedName>
    <definedName name="________________BTC2" localSheetId="0">#REF!</definedName>
    <definedName name="________________BTC2">#REF!</definedName>
    <definedName name="________________BTC20" localSheetId="2">#REF!</definedName>
    <definedName name="________________BTC20" localSheetId="7">#REF!</definedName>
    <definedName name="________________BTC20" localSheetId="0">#REF!</definedName>
    <definedName name="________________BTC20">#REF!</definedName>
    <definedName name="________________BTC21" localSheetId="2">#REF!</definedName>
    <definedName name="________________BTC21" localSheetId="7">#REF!</definedName>
    <definedName name="________________BTC21" localSheetId="0">#REF!</definedName>
    <definedName name="________________BTC21">#REF!</definedName>
    <definedName name="________________BTC22" localSheetId="2">#REF!</definedName>
    <definedName name="________________BTC22" localSheetId="7">#REF!</definedName>
    <definedName name="________________BTC22" localSheetId="0">#REF!</definedName>
    <definedName name="________________BTC22">#REF!</definedName>
    <definedName name="________________BTC23" localSheetId="2">#REF!</definedName>
    <definedName name="________________BTC23" localSheetId="7">#REF!</definedName>
    <definedName name="________________BTC23" localSheetId="0">#REF!</definedName>
    <definedName name="________________BTC23">#REF!</definedName>
    <definedName name="________________BTC24" localSheetId="2">#REF!</definedName>
    <definedName name="________________BTC24" localSheetId="7">#REF!</definedName>
    <definedName name="________________BTC24" localSheetId="0">#REF!</definedName>
    <definedName name="________________BTC24">#REF!</definedName>
    <definedName name="________________BTC3" localSheetId="2">#REF!</definedName>
    <definedName name="________________BTC3" localSheetId="7">#REF!</definedName>
    <definedName name="________________BTC3" localSheetId="0">#REF!</definedName>
    <definedName name="________________BTC3">#REF!</definedName>
    <definedName name="________________BTC4" localSheetId="2">#REF!</definedName>
    <definedName name="________________BTC4" localSheetId="7">#REF!</definedName>
    <definedName name="________________BTC4" localSheetId="0">#REF!</definedName>
    <definedName name="________________BTC4">#REF!</definedName>
    <definedName name="________________BTC5" localSheetId="2">#REF!</definedName>
    <definedName name="________________BTC5" localSheetId="7">#REF!</definedName>
    <definedName name="________________BTC5" localSheetId="0">#REF!</definedName>
    <definedName name="________________BTC5">#REF!</definedName>
    <definedName name="________________BTC6" localSheetId="2">#REF!</definedName>
    <definedName name="________________BTC6" localSheetId="7">#REF!</definedName>
    <definedName name="________________BTC6" localSheetId="0">#REF!</definedName>
    <definedName name="________________BTC6">#REF!</definedName>
    <definedName name="________________BTC7" localSheetId="2">#REF!</definedName>
    <definedName name="________________BTC7" localSheetId="7">#REF!</definedName>
    <definedName name="________________BTC7" localSheetId="0">#REF!</definedName>
    <definedName name="________________BTC7">#REF!</definedName>
    <definedName name="________________BTC8" localSheetId="2">#REF!</definedName>
    <definedName name="________________BTC8" localSheetId="7">#REF!</definedName>
    <definedName name="________________BTC8" localSheetId="0">#REF!</definedName>
    <definedName name="________________BTC8">#REF!</definedName>
    <definedName name="________________BTC9" localSheetId="2">#REF!</definedName>
    <definedName name="________________BTC9" localSheetId="7">#REF!</definedName>
    <definedName name="________________BTC9" localSheetId="0">#REF!</definedName>
    <definedName name="________________BTC9">#REF!</definedName>
    <definedName name="________________BTR1" localSheetId="2">#REF!</definedName>
    <definedName name="________________BTR1" localSheetId="7">#REF!</definedName>
    <definedName name="________________BTR1" localSheetId="0">#REF!</definedName>
    <definedName name="________________BTR1">#REF!</definedName>
    <definedName name="________________BTR10" localSheetId="2">#REF!</definedName>
    <definedName name="________________BTR10" localSheetId="7">#REF!</definedName>
    <definedName name="________________BTR10" localSheetId="0">#REF!</definedName>
    <definedName name="________________BTR10">#REF!</definedName>
    <definedName name="________________BTR11" localSheetId="2">#REF!</definedName>
    <definedName name="________________BTR11" localSheetId="7">#REF!</definedName>
    <definedName name="________________BTR11" localSheetId="0">#REF!</definedName>
    <definedName name="________________BTR11">#REF!</definedName>
    <definedName name="________________BTR12" localSheetId="2">#REF!</definedName>
    <definedName name="________________BTR12" localSheetId="7">#REF!</definedName>
    <definedName name="________________BTR12" localSheetId="0">#REF!</definedName>
    <definedName name="________________BTR12">#REF!</definedName>
    <definedName name="________________BTR13" localSheetId="2">#REF!</definedName>
    <definedName name="________________BTR13" localSheetId="7">#REF!</definedName>
    <definedName name="________________BTR13" localSheetId="0">#REF!</definedName>
    <definedName name="________________BTR13">#REF!</definedName>
    <definedName name="________________BTR14" localSheetId="2">#REF!</definedName>
    <definedName name="________________BTR14" localSheetId="7">#REF!</definedName>
    <definedName name="________________BTR14" localSheetId="0">#REF!</definedName>
    <definedName name="________________BTR14">#REF!</definedName>
    <definedName name="________________BTR15" localSheetId="2">#REF!</definedName>
    <definedName name="________________BTR15" localSheetId="7">#REF!</definedName>
    <definedName name="________________BTR15" localSheetId="0">#REF!</definedName>
    <definedName name="________________BTR15">#REF!</definedName>
    <definedName name="________________BTR16" localSheetId="2">#REF!</definedName>
    <definedName name="________________BTR16" localSheetId="7">#REF!</definedName>
    <definedName name="________________BTR16" localSheetId="0">#REF!</definedName>
    <definedName name="________________BTR16">#REF!</definedName>
    <definedName name="________________BTR17" localSheetId="2">#REF!</definedName>
    <definedName name="________________BTR17" localSheetId="7">#REF!</definedName>
    <definedName name="________________BTR17" localSheetId="0">#REF!</definedName>
    <definedName name="________________BTR17">#REF!</definedName>
    <definedName name="________________BTR18" localSheetId="2">#REF!</definedName>
    <definedName name="________________BTR18" localSheetId="7">#REF!</definedName>
    <definedName name="________________BTR18" localSheetId="0">#REF!</definedName>
    <definedName name="________________BTR18">#REF!</definedName>
    <definedName name="________________BTR19" localSheetId="2">#REF!</definedName>
    <definedName name="________________BTR19" localSheetId="7">#REF!</definedName>
    <definedName name="________________BTR19" localSheetId="0">#REF!</definedName>
    <definedName name="________________BTR19">#REF!</definedName>
    <definedName name="________________BTR2" localSheetId="2">#REF!</definedName>
    <definedName name="________________BTR2" localSheetId="7">#REF!</definedName>
    <definedName name="________________BTR2" localSheetId="0">#REF!</definedName>
    <definedName name="________________BTR2">#REF!</definedName>
    <definedName name="________________BTR20" localSheetId="2">#REF!</definedName>
    <definedName name="________________BTR20" localSheetId="7">#REF!</definedName>
    <definedName name="________________BTR20" localSheetId="0">#REF!</definedName>
    <definedName name="________________BTR20">#REF!</definedName>
    <definedName name="________________BTR21" localSheetId="2">#REF!</definedName>
    <definedName name="________________BTR21" localSheetId="7">#REF!</definedName>
    <definedName name="________________BTR21" localSheetId="0">#REF!</definedName>
    <definedName name="________________BTR21">#REF!</definedName>
    <definedName name="________________BTR22" localSheetId="2">#REF!</definedName>
    <definedName name="________________BTR22" localSheetId="7">#REF!</definedName>
    <definedName name="________________BTR22" localSheetId="0">#REF!</definedName>
    <definedName name="________________BTR22">#REF!</definedName>
    <definedName name="________________BTR23" localSheetId="2">#REF!</definedName>
    <definedName name="________________BTR23" localSheetId="7">#REF!</definedName>
    <definedName name="________________BTR23" localSheetId="0">#REF!</definedName>
    <definedName name="________________BTR23">#REF!</definedName>
    <definedName name="________________BTR24" localSheetId="2">#REF!</definedName>
    <definedName name="________________BTR24" localSheetId="7">#REF!</definedName>
    <definedName name="________________BTR24" localSheetId="0">#REF!</definedName>
    <definedName name="________________BTR24">#REF!</definedName>
    <definedName name="________________BTR3" localSheetId="2">#REF!</definedName>
    <definedName name="________________BTR3" localSheetId="7">#REF!</definedName>
    <definedName name="________________BTR3" localSheetId="0">#REF!</definedName>
    <definedName name="________________BTR3">#REF!</definedName>
    <definedName name="________________BTR4" localSheetId="2">#REF!</definedName>
    <definedName name="________________BTR4" localSheetId="7">#REF!</definedName>
    <definedName name="________________BTR4" localSheetId="0">#REF!</definedName>
    <definedName name="________________BTR4">#REF!</definedName>
    <definedName name="________________BTR5" localSheetId="2">#REF!</definedName>
    <definedName name="________________BTR5" localSheetId="7">#REF!</definedName>
    <definedName name="________________BTR5" localSheetId="0">#REF!</definedName>
    <definedName name="________________BTR5">#REF!</definedName>
    <definedName name="________________BTR6" localSheetId="2">#REF!</definedName>
    <definedName name="________________BTR6" localSheetId="7">#REF!</definedName>
    <definedName name="________________BTR6" localSheetId="0">#REF!</definedName>
    <definedName name="________________BTR6">#REF!</definedName>
    <definedName name="________________BTR7" localSheetId="2">#REF!</definedName>
    <definedName name="________________BTR7" localSheetId="7">#REF!</definedName>
    <definedName name="________________BTR7" localSheetId="0">#REF!</definedName>
    <definedName name="________________BTR7">#REF!</definedName>
    <definedName name="________________BTR8" localSheetId="2">#REF!</definedName>
    <definedName name="________________BTR8" localSheetId="7">#REF!</definedName>
    <definedName name="________________BTR8" localSheetId="0">#REF!</definedName>
    <definedName name="________________BTR8">#REF!</definedName>
    <definedName name="________________BTR9" localSheetId="2">#REF!</definedName>
    <definedName name="________________BTR9" localSheetId="7">#REF!</definedName>
    <definedName name="________________BTR9" localSheetId="0">#REF!</definedName>
    <definedName name="________________BTR9">#REF!</definedName>
    <definedName name="________________BTS1" localSheetId="2">#REF!</definedName>
    <definedName name="________________BTS1" localSheetId="7">#REF!</definedName>
    <definedName name="________________BTS1" localSheetId="0">#REF!</definedName>
    <definedName name="________________BTS1">#REF!</definedName>
    <definedName name="________________BTS10" localSheetId="2">#REF!</definedName>
    <definedName name="________________BTS10" localSheetId="7">#REF!</definedName>
    <definedName name="________________BTS10" localSheetId="0">#REF!</definedName>
    <definedName name="________________BTS10">#REF!</definedName>
    <definedName name="________________BTS11" localSheetId="2">#REF!</definedName>
    <definedName name="________________BTS11" localSheetId="7">#REF!</definedName>
    <definedName name="________________BTS11" localSheetId="0">#REF!</definedName>
    <definedName name="________________BTS11">#REF!</definedName>
    <definedName name="________________BTS12" localSheetId="2">#REF!</definedName>
    <definedName name="________________BTS12" localSheetId="7">#REF!</definedName>
    <definedName name="________________BTS12" localSheetId="0">#REF!</definedName>
    <definedName name="________________BTS12">#REF!</definedName>
    <definedName name="________________BTS13" localSheetId="2">#REF!</definedName>
    <definedName name="________________BTS13" localSheetId="7">#REF!</definedName>
    <definedName name="________________BTS13" localSheetId="0">#REF!</definedName>
    <definedName name="________________BTS13">#REF!</definedName>
    <definedName name="________________BTS14" localSheetId="2">#REF!</definedName>
    <definedName name="________________BTS14" localSheetId="7">#REF!</definedName>
    <definedName name="________________BTS14" localSheetId="0">#REF!</definedName>
    <definedName name="________________BTS14">#REF!</definedName>
    <definedName name="________________BTS15" localSheetId="2">#REF!</definedName>
    <definedName name="________________BTS15" localSheetId="7">#REF!</definedName>
    <definedName name="________________BTS15" localSheetId="0">#REF!</definedName>
    <definedName name="________________BTS15">#REF!</definedName>
    <definedName name="________________BTS16" localSheetId="2">#REF!</definedName>
    <definedName name="________________BTS16" localSheetId="7">#REF!</definedName>
    <definedName name="________________BTS16" localSheetId="0">#REF!</definedName>
    <definedName name="________________BTS16">#REF!</definedName>
    <definedName name="________________BTS17" localSheetId="2">#REF!</definedName>
    <definedName name="________________BTS17" localSheetId="7">#REF!</definedName>
    <definedName name="________________BTS17" localSheetId="0">#REF!</definedName>
    <definedName name="________________BTS17">#REF!</definedName>
    <definedName name="________________BTS18" localSheetId="2">#REF!</definedName>
    <definedName name="________________BTS18" localSheetId="7">#REF!</definedName>
    <definedName name="________________BTS18" localSheetId="0">#REF!</definedName>
    <definedName name="________________BTS18">#REF!</definedName>
    <definedName name="________________BTS19" localSheetId="2">#REF!</definedName>
    <definedName name="________________BTS19" localSheetId="7">#REF!</definedName>
    <definedName name="________________BTS19" localSheetId="0">#REF!</definedName>
    <definedName name="________________BTS19">#REF!</definedName>
    <definedName name="________________BTS2" localSheetId="2">#REF!</definedName>
    <definedName name="________________BTS2" localSheetId="7">#REF!</definedName>
    <definedName name="________________BTS2" localSheetId="0">#REF!</definedName>
    <definedName name="________________BTS2">#REF!</definedName>
    <definedName name="________________BTS20" localSheetId="2">#REF!</definedName>
    <definedName name="________________BTS20" localSheetId="7">#REF!</definedName>
    <definedName name="________________BTS20" localSheetId="0">#REF!</definedName>
    <definedName name="________________BTS20">#REF!</definedName>
    <definedName name="________________BTS21" localSheetId="2">#REF!</definedName>
    <definedName name="________________BTS21" localSheetId="7">#REF!</definedName>
    <definedName name="________________BTS21" localSheetId="0">#REF!</definedName>
    <definedName name="________________BTS21">#REF!</definedName>
    <definedName name="________________BTS22" localSheetId="2">#REF!</definedName>
    <definedName name="________________BTS22" localSheetId="7">#REF!</definedName>
    <definedName name="________________BTS22" localSheetId="0">#REF!</definedName>
    <definedName name="________________BTS22">#REF!</definedName>
    <definedName name="________________BTS23" localSheetId="2">#REF!</definedName>
    <definedName name="________________BTS23" localSheetId="7">#REF!</definedName>
    <definedName name="________________BTS23" localSheetId="0">#REF!</definedName>
    <definedName name="________________BTS23">#REF!</definedName>
    <definedName name="________________BTS24" localSheetId="2">#REF!</definedName>
    <definedName name="________________BTS24" localSheetId="7">#REF!</definedName>
    <definedName name="________________BTS24" localSheetId="0">#REF!</definedName>
    <definedName name="________________BTS24">#REF!</definedName>
    <definedName name="________________BTS3" localSheetId="2">#REF!</definedName>
    <definedName name="________________BTS3" localSheetId="7">#REF!</definedName>
    <definedName name="________________BTS3" localSheetId="0">#REF!</definedName>
    <definedName name="________________BTS3">#REF!</definedName>
    <definedName name="________________BTS4" localSheetId="2">#REF!</definedName>
    <definedName name="________________BTS4" localSheetId="7">#REF!</definedName>
    <definedName name="________________BTS4" localSheetId="0">#REF!</definedName>
    <definedName name="________________BTS4">#REF!</definedName>
    <definedName name="________________BTS5" localSheetId="2">#REF!</definedName>
    <definedName name="________________BTS5" localSheetId="7">#REF!</definedName>
    <definedName name="________________BTS5" localSheetId="0">#REF!</definedName>
    <definedName name="________________BTS5">#REF!</definedName>
    <definedName name="________________BTS6" localSheetId="2">#REF!</definedName>
    <definedName name="________________BTS6" localSheetId="7">#REF!</definedName>
    <definedName name="________________BTS6" localSheetId="0">#REF!</definedName>
    <definedName name="________________BTS6">#REF!</definedName>
    <definedName name="________________BTS7" localSheetId="2">#REF!</definedName>
    <definedName name="________________BTS7" localSheetId="7">#REF!</definedName>
    <definedName name="________________BTS7" localSheetId="0">#REF!</definedName>
    <definedName name="________________BTS7">#REF!</definedName>
    <definedName name="________________BTS8" localSheetId="2">#REF!</definedName>
    <definedName name="________________BTS8" localSheetId="7">#REF!</definedName>
    <definedName name="________________BTS8" localSheetId="0">#REF!</definedName>
    <definedName name="________________BTS8">#REF!</definedName>
    <definedName name="________________BTS9" localSheetId="2">#REF!</definedName>
    <definedName name="________________BTS9" localSheetId="7">#REF!</definedName>
    <definedName name="________________BTS9" localSheetId="0">#REF!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 localSheetId="2">#REF!</definedName>
    <definedName name="________________GBS11" localSheetId="7">#REF!</definedName>
    <definedName name="________________GBS11" localSheetId="0">#REF!</definedName>
    <definedName name="________________GBS11">#REF!</definedName>
    <definedName name="________________GBS110" localSheetId="2">#REF!</definedName>
    <definedName name="________________GBS110" localSheetId="7">#REF!</definedName>
    <definedName name="________________GBS110" localSheetId="0">#REF!</definedName>
    <definedName name="________________GBS110">#REF!</definedName>
    <definedName name="________________GBS111" localSheetId="2">#REF!</definedName>
    <definedName name="________________GBS111" localSheetId="7">#REF!</definedName>
    <definedName name="________________GBS111" localSheetId="0">#REF!</definedName>
    <definedName name="________________GBS111">#REF!</definedName>
    <definedName name="________________GBS112" localSheetId="2">#REF!</definedName>
    <definedName name="________________GBS112" localSheetId="7">#REF!</definedName>
    <definedName name="________________GBS112" localSheetId="0">#REF!</definedName>
    <definedName name="________________GBS112">#REF!</definedName>
    <definedName name="________________GBS113" localSheetId="2">#REF!</definedName>
    <definedName name="________________GBS113" localSheetId="7">#REF!</definedName>
    <definedName name="________________GBS113" localSheetId="0">#REF!</definedName>
    <definedName name="________________GBS113">#REF!</definedName>
    <definedName name="________________GBS114" localSheetId="2">#REF!</definedName>
    <definedName name="________________GBS114" localSheetId="7">#REF!</definedName>
    <definedName name="________________GBS114" localSheetId="0">#REF!</definedName>
    <definedName name="________________GBS114">#REF!</definedName>
    <definedName name="________________GBS115" localSheetId="2">#REF!</definedName>
    <definedName name="________________GBS115" localSheetId="7">#REF!</definedName>
    <definedName name="________________GBS115" localSheetId="0">#REF!</definedName>
    <definedName name="________________GBS115">#REF!</definedName>
    <definedName name="________________GBS116" localSheetId="2">#REF!</definedName>
    <definedName name="________________GBS116" localSheetId="7">#REF!</definedName>
    <definedName name="________________GBS116" localSheetId="0">#REF!</definedName>
    <definedName name="________________GBS116">#REF!</definedName>
    <definedName name="________________GBS117" localSheetId="2">#REF!</definedName>
    <definedName name="________________GBS117" localSheetId="7">#REF!</definedName>
    <definedName name="________________GBS117" localSheetId="0">#REF!</definedName>
    <definedName name="________________GBS117">#REF!</definedName>
    <definedName name="________________GBS118" localSheetId="2">#REF!</definedName>
    <definedName name="________________GBS118" localSheetId="7">#REF!</definedName>
    <definedName name="________________GBS118" localSheetId="0">#REF!</definedName>
    <definedName name="________________GBS118">#REF!</definedName>
    <definedName name="________________GBS119" localSheetId="2">#REF!</definedName>
    <definedName name="________________GBS119" localSheetId="7">#REF!</definedName>
    <definedName name="________________GBS119" localSheetId="0">#REF!</definedName>
    <definedName name="________________GBS119">#REF!</definedName>
    <definedName name="________________GBS12" localSheetId="2">#REF!</definedName>
    <definedName name="________________GBS12" localSheetId="7">#REF!</definedName>
    <definedName name="________________GBS12" localSheetId="0">#REF!</definedName>
    <definedName name="________________GBS12">#REF!</definedName>
    <definedName name="________________GBS120" localSheetId="2">#REF!</definedName>
    <definedName name="________________GBS120" localSheetId="7">#REF!</definedName>
    <definedName name="________________GBS120" localSheetId="0">#REF!</definedName>
    <definedName name="________________GBS120">#REF!</definedName>
    <definedName name="________________GBS121" localSheetId="2">#REF!</definedName>
    <definedName name="________________GBS121" localSheetId="7">#REF!</definedName>
    <definedName name="________________GBS121" localSheetId="0">#REF!</definedName>
    <definedName name="________________GBS121">#REF!</definedName>
    <definedName name="________________GBS122" localSheetId="2">#REF!</definedName>
    <definedName name="________________GBS122" localSheetId="7">#REF!</definedName>
    <definedName name="________________GBS122" localSheetId="0">#REF!</definedName>
    <definedName name="________________GBS122">#REF!</definedName>
    <definedName name="________________GBS123" localSheetId="2">#REF!</definedName>
    <definedName name="________________GBS123" localSheetId="7">#REF!</definedName>
    <definedName name="________________GBS123" localSheetId="0">#REF!</definedName>
    <definedName name="________________GBS123">#REF!</definedName>
    <definedName name="________________GBS124" localSheetId="2">#REF!</definedName>
    <definedName name="________________GBS124" localSheetId="7">#REF!</definedName>
    <definedName name="________________GBS124" localSheetId="0">#REF!</definedName>
    <definedName name="________________GBS124">#REF!</definedName>
    <definedName name="________________GBS13" localSheetId="2">#REF!</definedName>
    <definedName name="________________GBS13" localSheetId="7">#REF!</definedName>
    <definedName name="________________GBS13" localSheetId="0">#REF!</definedName>
    <definedName name="________________GBS13">#REF!</definedName>
    <definedName name="________________GBS14" localSheetId="2">#REF!</definedName>
    <definedName name="________________GBS14" localSheetId="7">#REF!</definedName>
    <definedName name="________________GBS14" localSheetId="0">#REF!</definedName>
    <definedName name="________________GBS14">#REF!</definedName>
    <definedName name="________________GBS15" localSheetId="2">#REF!</definedName>
    <definedName name="________________GBS15" localSheetId="7">#REF!</definedName>
    <definedName name="________________GBS15" localSheetId="0">#REF!</definedName>
    <definedName name="________________GBS15">#REF!</definedName>
    <definedName name="________________GBS16" localSheetId="2">#REF!</definedName>
    <definedName name="________________GBS16" localSheetId="7">#REF!</definedName>
    <definedName name="________________GBS16" localSheetId="0">#REF!</definedName>
    <definedName name="________________GBS16">#REF!</definedName>
    <definedName name="________________GBS17" localSheetId="2">#REF!</definedName>
    <definedName name="________________GBS17" localSheetId="7">#REF!</definedName>
    <definedName name="________________GBS17" localSheetId="0">#REF!</definedName>
    <definedName name="________________GBS17">#REF!</definedName>
    <definedName name="________________GBS18" localSheetId="2">#REF!</definedName>
    <definedName name="________________GBS18" localSheetId="7">#REF!</definedName>
    <definedName name="________________GBS18" localSheetId="0">#REF!</definedName>
    <definedName name="________________GBS18">#REF!</definedName>
    <definedName name="________________GBS19" localSheetId="2">#REF!</definedName>
    <definedName name="________________GBS19" localSheetId="7">#REF!</definedName>
    <definedName name="________________GBS19" localSheetId="0">#REF!</definedName>
    <definedName name="________________GBS19">#REF!</definedName>
    <definedName name="________________GBS21" localSheetId="2">#REF!</definedName>
    <definedName name="________________GBS21" localSheetId="7">#REF!</definedName>
    <definedName name="________________GBS21" localSheetId="0">#REF!</definedName>
    <definedName name="________________GBS21">#REF!</definedName>
    <definedName name="________________GBS210" localSheetId="2">#REF!</definedName>
    <definedName name="________________GBS210" localSheetId="7">#REF!</definedName>
    <definedName name="________________GBS210" localSheetId="0">#REF!</definedName>
    <definedName name="________________GBS210">#REF!</definedName>
    <definedName name="________________GBS211" localSheetId="2">#REF!</definedName>
    <definedName name="________________GBS211" localSheetId="7">#REF!</definedName>
    <definedName name="________________GBS211" localSheetId="0">#REF!</definedName>
    <definedName name="________________GBS211">#REF!</definedName>
    <definedName name="________________GBS212" localSheetId="2">#REF!</definedName>
    <definedName name="________________GBS212" localSheetId="7">#REF!</definedName>
    <definedName name="________________GBS212" localSheetId="0">#REF!</definedName>
    <definedName name="________________GBS212">#REF!</definedName>
    <definedName name="________________GBS213" localSheetId="2">#REF!</definedName>
    <definedName name="________________GBS213" localSheetId="7">#REF!</definedName>
    <definedName name="________________GBS213" localSheetId="0">#REF!</definedName>
    <definedName name="________________GBS213">#REF!</definedName>
    <definedName name="________________GBS214" localSheetId="2">#REF!</definedName>
    <definedName name="________________GBS214" localSheetId="7">#REF!</definedName>
    <definedName name="________________GBS214" localSheetId="0">#REF!</definedName>
    <definedName name="________________GBS214">#REF!</definedName>
    <definedName name="________________GBS215" localSheetId="2">#REF!</definedName>
    <definedName name="________________GBS215" localSheetId="7">#REF!</definedName>
    <definedName name="________________GBS215" localSheetId="0">#REF!</definedName>
    <definedName name="________________GBS215">#REF!</definedName>
    <definedName name="________________GBS216" localSheetId="2">#REF!</definedName>
    <definedName name="________________GBS216" localSheetId="7">#REF!</definedName>
    <definedName name="________________GBS216" localSheetId="0">#REF!</definedName>
    <definedName name="________________GBS216">#REF!</definedName>
    <definedName name="________________GBS217" localSheetId="2">#REF!</definedName>
    <definedName name="________________GBS217" localSheetId="7">#REF!</definedName>
    <definedName name="________________GBS217" localSheetId="0">#REF!</definedName>
    <definedName name="________________GBS217">#REF!</definedName>
    <definedName name="________________GBS218" localSheetId="2">#REF!</definedName>
    <definedName name="________________GBS218" localSheetId="7">#REF!</definedName>
    <definedName name="________________GBS218" localSheetId="0">#REF!</definedName>
    <definedName name="________________GBS218">#REF!</definedName>
    <definedName name="________________GBS219" localSheetId="2">#REF!</definedName>
    <definedName name="________________GBS219" localSheetId="7">#REF!</definedName>
    <definedName name="________________GBS219" localSheetId="0">#REF!</definedName>
    <definedName name="________________GBS219">#REF!</definedName>
    <definedName name="________________GBS22" localSheetId="2">#REF!</definedName>
    <definedName name="________________GBS22" localSheetId="7">#REF!</definedName>
    <definedName name="________________GBS22" localSheetId="0">#REF!</definedName>
    <definedName name="________________GBS22">#REF!</definedName>
    <definedName name="________________GBS220" localSheetId="2">#REF!</definedName>
    <definedName name="________________GBS220" localSheetId="7">#REF!</definedName>
    <definedName name="________________GBS220" localSheetId="0">#REF!</definedName>
    <definedName name="________________GBS220">#REF!</definedName>
    <definedName name="________________GBS221" localSheetId="2">#REF!</definedName>
    <definedName name="________________GBS221" localSheetId="7">#REF!</definedName>
    <definedName name="________________GBS221" localSheetId="0">#REF!</definedName>
    <definedName name="________________GBS221">#REF!</definedName>
    <definedName name="________________GBS222" localSheetId="2">#REF!</definedName>
    <definedName name="________________GBS222" localSheetId="7">#REF!</definedName>
    <definedName name="________________GBS222" localSheetId="0">#REF!</definedName>
    <definedName name="________________GBS222">#REF!</definedName>
    <definedName name="________________GBS223" localSheetId="2">#REF!</definedName>
    <definedName name="________________GBS223" localSheetId="7">#REF!</definedName>
    <definedName name="________________GBS223" localSheetId="0">#REF!</definedName>
    <definedName name="________________GBS223">#REF!</definedName>
    <definedName name="________________GBS224" localSheetId="2">#REF!</definedName>
    <definedName name="________________GBS224" localSheetId="7">#REF!</definedName>
    <definedName name="________________GBS224" localSheetId="0">#REF!</definedName>
    <definedName name="________________GBS224">#REF!</definedName>
    <definedName name="________________GBS23" localSheetId="2">#REF!</definedName>
    <definedName name="________________GBS23" localSheetId="7">#REF!</definedName>
    <definedName name="________________GBS23" localSheetId="0">#REF!</definedName>
    <definedName name="________________GBS23">#REF!</definedName>
    <definedName name="________________GBS24" localSheetId="2">#REF!</definedName>
    <definedName name="________________GBS24" localSheetId="7">#REF!</definedName>
    <definedName name="________________GBS24" localSheetId="0">#REF!</definedName>
    <definedName name="________________GBS24">#REF!</definedName>
    <definedName name="________________GBS25" localSheetId="2">#REF!</definedName>
    <definedName name="________________GBS25" localSheetId="7">#REF!</definedName>
    <definedName name="________________GBS25" localSheetId="0">#REF!</definedName>
    <definedName name="________________GBS25">#REF!</definedName>
    <definedName name="________________GBS26" localSheetId="2">#REF!</definedName>
    <definedName name="________________GBS26" localSheetId="7">#REF!</definedName>
    <definedName name="________________GBS26" localSheetId="0">#REF!</definedName>
    <definedName name="________________GBS26">#REF!</definedName>
    <definedName name="________________GBS27" localSheetId="2">#REF!</definedName>
    <definedName name="________________GBS27" localSheetId="7">#REF!</definedName>
    <definedName name="________________GBS27" localSheetId="0">#REF!</definedName>
    <definedName name="________________GBS27">#REF!</definedName>
    <definedName name="________________GBS28" localSheetId="2">#REF!</definedName>
    <definedName name="________________GBS28" localSheetId="7">#REF!</definedName>
    <definedName name="________________GBS28" localSheetId="0">#REF!</definedName>
    <definedName name="________________GBS28">#REF!</definedName>
    <definedName name="________________GBS29" localSheetId="2">#REF!</definedName>
    <definedName name="________________GBS29" localSheetId="7">#REF!</definedName>
    <definedName name="________________GBS29" localSheetId="0">#REF!</definedName>
    <definedName name="________________GBS29">#REF!</definedName>
    <definedName name="________________imp1">[11]DATA_PRG!$H$245</definedName>
    <definedName name="________________knr2" localSheetId="2">#REF!</definedName>
    <definedName name="________________knr2" localSheetId="7">#REF!</definedName>
    <definedName name="________________knr2" localSheetId="0">#REF!</definedName>
    <definedName name="________________knr2">#REF!</definedName>
    <definedName name="________________l1">[3]leads!$A$3:$E$108</definedName>
    <definedName name="________________l12" localSheetId="2">#REF!</definedName>
    <definedName name="________________l12" localSheetId="7">#REF!</definedName>
    <definedName name="________________l12" localSheetId="0">#REF!</definedName>
    <definedName name="________________l12">#REF!</definedName>
    <definedName name="________________l2">[2]r!$F$29</definedName>
    <definedName name="________________l3" localSheetId="2">#REF!</definedName>
    <definedName name="________________l3" localSheetId="7">#REF!</definedName>
    <definedName name="________________l3" localSheetId="0">#REF!</definedName>
    <definedName name="________________l3">#REF!</definedName>
    <definedName name="________________l4">[4]Sheet1!$W$2:$Y$103</definedName>
    <definedName name="________________l5" localSheetId="2">#REF!</definedName>
    <definedName name="________________l5" localSheetId="7">#REF!</definedName>
    <definedName name="________________l5" localSheetId="0">#REF!</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 localSheetId="2">#REF!</definedName>
    <definedName name="________________lj600" localSheetId="7">#REF!</definedName>
    <definedName name="________________lj600" localSheetId="0">#REF!</definedName>
    <definedName name="________________lj600">#REF!</definedName>
    <definedName name="________________lj900" localSheetId="2">#REF!</definedName>
    <definedName name="________________lj900" localSheetId="7">#REF!</definedName>
    <definedName name="________________lj900" localSheetId="0">#REF!</definedName>
    <definedName name="________________lj900">#REF!</definedName>
    <definedName name="________________LL3" localSheetId="2">#REF!</definedName>
    <definedName name="________________LL3" localSheetId="7">#REF!</definedName>
    <definedName name="________________LL3" localSheetId="0">#REF!</definedName>
    <definedName name="________________LL3">#REF!</definedName>
    <definedName name="________________LSO24" localSheetId="2">[10]Lead!#REF!</definedName>
    <definedName name="________________LSO24" localSheetId="7">[10]Lead!#REF!</definedName>
    <definedName name="________________LSO24" localSheetId="0">[10]Lead!#REF!</definedName>
    <definedName name="________________LSO24">[10]Lead!#REF!</definedName>
    <definedName name="________________MA1" localSheetId="2">#REF!</definedName>
    <definedName name="________________MA1" localSheetId="7">#REF!</definedName>
    <definedName name="________________MA1" localSheetId="0">#REF!</definedName>
    <definedName name="________________MA1">#REF!</definedName>
    <definedName name="________________MA2" localSheetId="2">#REF!</definedName>
    <definedName name="________________MA2" localSheetId="7">#REF!</definedName>
    <definedName name="________________MA2" localSheetId="0">#REF!</definedName>
    <definedName name="________________MA2">#REF!</definedName>
    <definedName name="________________me12">NA()</definedName>
    <definedName name="________________Met22" localSheetId="2">#REF!</definedName>
    <definedName name="________________Met22" localSheetId="7">#REF!</definedName>
    <definedName name="________________Met22" localSheetId="0">#REF!</definedName>
    <definedName name="________________Met22">#REF!</definedName>
    <definedName name="________________Met45" localSheetId="2">#REF!</definedName>
    <definedName name="________________Met45" localSheetId="7">#REF!</definedName>
    <definedName name="________________Met45" localSheetId="0">#REF!</definedName>
    <definedName name="________________Met45">#REF!</definedName>
    <definedName name="________________MEt55" localSheetId="2">#REF!</definedName>
    <definedName name="________________MEt55" localSheetId="7">#REF!</definedName>
    <definedName name="________________MEt55" localSheetId="0">#REF!</definedName>
    <definedName name="________________MEt55">#REF!</definedName>
    <definedName name="________________Met63" localSheetId="2">#REF!</definedName>
    <definedName name="________________Met63" localSheetId="7">#REF!</definedName>
    <definedName name="________________Met63" localSheetId="0">#REF!</definedName>
    <definedName name="________________Met63">#REF!</definedName>
    <definedName name="________________ML21" localSheetId="2">#REF!</definedName>
    <definedName name="________________ML21" localSheetId="7">#REF!</definedName>
    <definedName name="________________ML21" localSheetId="0">#REF!</definedName>
    <definedName name="________________ML21">#REF!</definedName>
    <definedName name="________________ML210" localSheetId="2">#REF!</definedName>
    <definedName name="________________ML210" localSheetId="7">#REF!</definedName>
    <definedName name="________________ML210" localSheetId="0">#REF!</definedName>
    <definedName name="________________ML210">#REF!</definedName>
    <definedName name="________________ML211" localSheetId="2">#REF!</definedName>
    <definedName name="________________ML211" localSheetId="7">#REF!</definedName>
    <definedName name="________________ML211" localSheetId="0">#REF!</definedName>
    <definedName name="________________ML211">#REF!</definedName>
    <definedName name="________________ML212" localSheetId="2">#REF!</definedName>
    <definedName name="________________ML212" localSheetId="7">#REF!</definedName>
    <definedName name="________________ML212" localSheetId="0">#REF!</definedName>
    <definedName name="________________ML212">#REF!</definedName>
    <definedName name="________________ML213" localSheetId="2">#REF!</definedName>
    <definedName name="________________ML213" localSheetId="7">#REF!</definedName>
    <definedName name="________________ML213" localSheetId="0">#REF!</definedName>
    <definedName name="________________ML213">#REF!</definedName>
    <definedName name="________________ML214" localSheetId="2">#REF!</definedName>
    <definedName name="________________ML214" localSheetId="7">#REF!</definedName>
    <definedName name="________________ML214" localSheetId="0">#REF!</definedName>
    <definedName name="________________ML214">#REF!</definedName>
    <definedName name="________________ML215" localSheetId="2">#REF!</definedName>
    <definedName name="________________ML215" localSheetId="7">#REF!</definedName>
    <definedName name="________________ML215" localSheetId="0">#REF!</definedName>
    <definedName name="________________ML215">#REF!</definedName>
    <definedName name="________________ML216" localSheetId="2">#REF!</definedName>
    <definedName name="________________ML216" localSheetId="7">#REF!</definedName>
    <definedName name="________________ML216" localSheetId="0">#REF!</definedName>
    <definedName name="________________ML216">#REF!</definedName>
    <definedName name="________________ML217" localSheetId="2">#REF!</definedName>
    <definedName name="________________ML217" localSheetId="7">#REF!</definedName>
    <definedName name="________________ML217" localSheetId="0">#REF!</definedName>
    <definedName name="________________ML217">#REF!</definedName>
    <definedName name="________________ML218" localSheetId="2">#REF!</definedName>
    <definedName name="________________ML218" localSheetId="7">#REF!</definedName>
    <definedName name="________________ML218" localSheetId="0">#REF!</definedName>
    <definedName name="________________ML218">#REF!</definedName>
    <definedName name="________________ML219" localSheetId="2">#REF!</definedName>
    <definedName name="________________ML219" localSheetId="7">#REF!</definedName>
    <definedName name="________________ML219" localSheetId="0">#REF!</definedName>
    <definedName name="________________ML219">#REF!</definedName>
    <definedName name="________________ML22" localSheetId="2">#REF!</definedName>
    <definedName name="________________ML22" localSheetId="7">#REF!</definedName>
    <definedName name="________________ML22" localSheetId="0">#REF!</definedName>
    <definedName name="________________ML22">#REF!</definedName>
    <definedName name="________________ML220" localSheetId="2">#REF!</definedName>
    <definedName name="________________ML220" localSheetId="7">#REF!</definedName>
    <definedName name="________________ML220" localSheetId="0">#REF!</definedName>
    <definedName name="________________ML220">#REF!</definedName>
    <definedName name="________________ML221" localSheetId="2">#REF!</definedName>
    <definedName name="________________ML221" localSheetId="7">#REF!</definedName>
    <definedName name="________________ML221" localSheetId="0">#REF!</definedName>
    <definedName name="________________ML221">#REF!</definedName>
    <definedName name="________________ML222" localSheetId="2">#REF!</definedName>
    <definedName name="________________ML222" localSheetId="7">#REF!</definedName>
    <definedName name="________________ML222" localSheetId="0">#REF!</definedName>
    <definedName name="________________ML222">#REF!</definedName>
    <definedName name="________________ML223" localSheetId="2">#REF!</definedName>
    <definedName name="________________ML223" localSheetId="7">#REF!</definedName>
    <definedName name="________________ML223" localSheetId="0">#REF!</definedName>
    <definedName name="________________ML223">#REF!</definedName>
    <definedName name="________________ML224" localSheetId="2">#REF!</definedName>
    <definedName name="________________ML224" localSheetId="7">#REF!</definedName>
    <definedName name="________________ML224" localSheetId="0">#REF!</definedName>
    <definedName name="________________ML224">#REF!</definedName>
    <definedName name="________________ML23" localSheetId="2">#REF!</definedName>
    <definedName name="________________ML23" localSheetId="7">#REF!</definedName>
    <definedName name="________________ML23" localSheetId="0">#REF!</definedName>
    <definedName name="________________ML23">#REF!</definedName>
    <definedName name="________________ML24" localSheetId="2">#REF!</definedName>
    <definedName name="________________ML24" localSheetId="7">#REF!</definedName>
    <definedName name="________________ML24" localSheetId="0">#REF!</definedName>
    <definedName name="________________ML24">#REF!</definedName>
    <definedName name="________________ML25" localSheetId="2">#REF!</definedName>
    <definedName name="________________ML25" localSheetId="7">#REF!</definedName>
    <definedName name="________________ML25" localSheetId="0">#REF!</definedName>
    <definedName name="________________ML25">#REF!</definedName>
    <definedName name="________________ML26" localSheetId="2">#REF!</definedName>
    <definedName name="________________ML26" localSheetId="7">#REF!</definedName>
    <definedName name="________________ML26" localSheetId="0">#REF!</definedName>
    <definedName name="________________ML26">#REF!</definedName>
    <definedName name="________________ML27" localSheetId="2">#REF!</definedName>
    <definedName name="________________ML27" localSheetId="7">#REF!</definedName>
    <definedName name="________________ML27" localSheetId="0">#REF!</definedName>
    <definedName name="________________ML27">#REF!</definedName>
    <definedName name="________________ML28" localSheetId="2">#REF!</definedName>
    <definedName name="________________ML28" localSheetId="7">#REF!</definedName>
    <definedName name="________________ML28" localSheetId="0">#REF!</definedName>
    <definedName name="________________ML28">#REF!</definedName>
    <definedName name="________________ML29" localSheetId="2">#REF!</definedName>
    <definedName name="________________ML29" localSheetId="7">#REF!</definedName>
    <definedName name="________________ML29" localSheetId="0">#REF!</definedName>
    <definedName name="________________ML29">#REF!</definedName>
    <definedName name="________________ML31" localSheetId="2">#REF!</definedName>
    <definedName name="________________ML31" localSheetId="7">#REF!</definedName>
    <definedName name="________________ML31" localSheetId="0">#REF!</definedName>
    <definedName name="________________ML31">#REF!</definedName>
    <definedName name="________________ML310" localSheetId="2">#REF!</definedName>
    <definedName name="________________ML310" localSheetId="7">#REF!</definedName>
    <definedName name="________________ML310" localSheetId="0">#REF!</definedName>
    <definedName name="________________ML310">#REF!</definedName>
    <definedName name="________________ML311" localSheetId="2">#REF!</definedName>
    <definedName name="________________ML311" localSheetId="7">#REF!</definedName>
    <definedName name="________________ML311" localSheetId="0">#REF!</definedName>
    <definedName name="________________ML311">#REF!</definedName>
    <definedName name="________________ML312" localSheetId="2">#REF!</definedName>
    <definedName name="________________ML312" localSheetId="7">#REF!</definedName>
    <definedName name="________________ML312" localSheetId="0">#REF!</definedName>
    <definedName name="________________ML312">#REF!</definedName>
    <definedName name="________________ML313" localSheetId="2">#REF!</definedName>
    <definedName name="________________ML313" localSheetId="7">#REF!</definedName>
    <definedName name="________________ML313" localSheetId="0">#REF!</definedName>
    <definedName name="________________ML313">#REF!</definedName>
    <definedName name="________________ML314" localSheetId="2">#REF!</definedName>
    <definedName name="________________ML314" localSheetId="7">#REF!</definedName>
    <definedName name="________________ML314" localSheetId="0">#REF!</definedName>
    <definedName name="________________ML314">#REF!</definedName>
    <definedName name="________________ML315" localSheetId="2">#REF!</definedName>
    <definedName name="________________ML315" localSheetId="7">#REF!</definedName>
    <definedName name="________________ML315" localSheetId="0">#REF!</definedName>
    <definedName name="________________ML315">#REF!</definedName>
    <definedName name="________________ML316" localSheetId="2">#REF!</definedName>
    <definedName name="________________ML316" localSheetId="7">#REF!</definedName>
    <definedName name="________________ML316" localSheetId="0">#REF!</definedName>
    <definedName name="________________ML316">#REF!</definedName>
    <definedName name="________________ML317" localSheetId="2">#REF!</definedName>
    <definedName name="________________ML317" localSheetId="7">#REF!</definedName>
    <definedName name="________________ML317" localSheetId="0">#REF!</definedName>
    <definedName name="________________ML317">#REF!</definedName>
    <definedName name="________________ML318" localSheetId="2">#REF!</definedName>
    <definedName name="________________ML318" localSheetId="7">#REF!</definedName>
    <definedName name="________________ML318" localSheetId="0">#REF!</definedName>
    <definedName name="________________ML318">#REF!</definedName>
    <definedName name="________________ML319" localSheetId="2">#REF!</definedName>
    <definedName name="________________ML319" localSheetId="7">#REF!</definedName>
    <definedName name="________________ML319" localSheetId="0">#REF!</definedName>
    <definedName name="________________ML319">#REF!</definedName>
    <definedName name="________________ML32" localSheetId="2">#REF!</definedName>
    <definedName name="________________ML32" localSheetId="7">#REF!</definedName>
    <definedName name="________________ML32" localSheetId="0">#REF!</definedName>
    <definedName name="________________ML32">#REF!</definedName>
    <definedName name="________________ML320" localSheetId="2">#REF!</definedName>
    <definedName name="________________ML320" localSheetId="7">#REF!</definedName>
    <definedName name="________________ML320" localSheetId="0">#REF!</definedName>
    <definedName name="________________ML320">#REF!</definedName>
    <definedName name="________________ML321" localSheetId="2">#REF!</definedName>
    <definedName name="________________ML321" localSheetId="7">#REF!</definedName>
    <definedName name="________________ML321" localSheetId="0">#REF!</definedName>
    <definedName name="________________ML321">#REF!</definedName>
    <definedName name="________________ML322" localSheetId="2">#REF!</definedName>
    <definedName name="________________ML322" localSheetId="7">#REF!</definedName>
    <definedName name="________________ML322" localSheetId="0">#REF!</definedName>
    <definedName name="________________ML322">#REF!</definedName>
    <definedName name="________________ML323" localSheetId="2">#REF!</definedName>
    <definedName name="________________ML323" localSheetId="7">#REF!</definedName>
    <definedName name="________________ML323" localSheetId="0">#REF!</definedName>
    <definedName name="________________ML323">#REF!</definedName>
    <definedName name="________________ML324" localSheetId="2">#REF!</definedName>
    <definedName name="________________ML324" localSheetId="7">#REF!</definedName>
    <definedName name="________________ML324" localSheetId="0">#REF!</definedName>
    <definedName name="________________ML324">#REF!</definedName>
    <definedName name="________________ML33" localSheetId="2">#REF!</definedName>
    <definedName name="________________ML33" localSheetId="7">#REF!</definedName>
    <definedName name="________________ML33" localSheetId="0">#REF!</definedName>
    <definedName name="________________ML33">#REF!</definedName>
    <definedName name="________________ML34" localSheetId="2">#REF!</definedName>
    <definedName name="________________ML34" localSheetId="7">#REF!</definedName>
    <definedName name="________________ML34" localSheetId="0">#REF!</definedName>
    <definedName name="________________ML34">#REF!</definedName>
    <definedName name="________________ML35" localSheetId="2">#REF!</definedName>
    <definedName name="________________ML35" localSheetId="7">#REF!</definedName>
    <definedName name="________________ML35" localSheetId="0">#REF!</definedName>
    <definedName name="________________ML35">#REF!</definedName>
    <definedName name="________________ML36" localSheetId="2">#REF!</definedName>
    <definedName name="________________ML36" localSheetId="7">#REF!</definedName>
    <definedName name="________________ML36" localSheetId="0">#REF!</definedName>
    <definedName name="________________ML36">#REF!</definedName>
    <definedName name="________________ML37" localSheetId="2">#REF!</definedName>
    <definedName name="________________ML37" localSheetId="7">#REF!</definedName>
    <definedName name="________________ML37" localSheetId="0">#REF!</definedName>
    <definedName name="________________ML37">#REF!</definedName>
    <definedName name="________________ML38" localSheetId="2">#REF!</definedName>
    <definedName name="________________ML38" localSheetId="7">#REF!</definedName>
    <definedName name="________________ML38" localSheetId="0">#REF!</definedName>
    <definedName name="________________ML38">#REF!</definedName>
    <definedName name="________________ML39" localSheetId="2">#REF!</definedName>
    <definedName name="________________ML39" localSheetId="7">#REF!</definedName>
    <definedName name="________________ML39" localSheetId="0">#REF!</definedName>
    <definedName name="________________ML39">#REF!</definedName>
    <definedName name="________________ML7" localSheetId="2">#REF!</definedName>
    <definedName name="________________ML7" localSheetId="7">#REF!</definedName>
    <definedName name="________________ML7" localSheetId="0">#REF!</definedName>
    <definedName name="________________ML7">#REF!</definedName>
    <definedName name="________________ML8" localSheetId="2">#REF!</definedName>
    <definedName name="________________ML8" localSheetId="7">#REF!</definedName>
    <definedName name="________________ML8" localSheetId="0">#REF!</definedName>
    <definedName name="________________ML8">#REF!</definedName>
    <definedName name="________________ML9" localSheetId="2">#REF!</definedName>
    <definedName name="________________ML9" localSheetId="7">#REF!</definedName>
    <definedName name="________________ML9" localSheetId="0">#REF!</definedName>
    <definedName name="________________ML9">#REF!</definedName>
    <definedName name="________________mm1">[6]r!$F$4</definedName>
    <definedName name="________________mm1000" localSheetId="2">#REF!</definedName>
    <definedName name="________________mm1000" localSheetId="7">#REF!</definedName>
    <definedName name="________________mm1000" localSheetId="0">#REF!</definedName>
    <definedName name="________________mm1000">#REF!</definedName>
    <definedName name="________________mm11">[2]r!$F$4</definedName>
    <definedName name="________________mm111">[5]r!$F$4</definedName>
    <definedName name="________________mm600" localSheetId="2">#REF!</definedName>
    <definedName name="________________mm600" localSheetId="7">#REF!</definedName>
    <definedName name="________________mm600" localSheetId="0">#REF!</definedName>
    <definedName name="________________mm600">#REF!</definedName>
    <definedName name="________________mm800" localSheetId="2">#REF!</definedName>
    <definedName name="________________mm800" localSheetId="7">#REF!</definedName>
    <definedName name="________________mm800" localSheetId="0">#REF!</definedName>
    <definedName name="________________mm800">#REF!</definedName>
    <definedName name="________________PC1" localSheetId="2">#REF!</definedName>
    <definedName name="________________PC1" localSheetId="7">#REF!</definedName>
    <definedName name="________________PC1" localSheetId="0">#REF!</definedName>
    <definedName name="________________PC1">#REF!</definedName>
    <definedName name="________________PC10" localSheetId="2">#REF!</definedName>
    <definedName name="________________PC10" localSheetId="7">#REF!</definedName>
    <definedName name="________________PC10" localSheetId="0">#REF!</definedName>
    <definedName name="________________PC10">#REF!</definedName>
    <definedName name="________________PC11" localSheetId="2">#REF!</definedName>
    <definedName name="________________PC11" localSheetId="7">#REF!</definedName>
    <definedName name="________________PC11" localSheetId="0">#REF!</definedName>
    <definedName name="________________PC11">#REF!</definedName>
    <definedName name="________________PC12" localSheetId="2">#REF!</definedName>
    <definedName name="________________PC12" localSheetId="7">#REF!</definedName>
    <definedName name="________________PC12" localSheetId="0">#REF!</definedName>
    <definedName name="________________PC12">#REF!</definedName>
    <definedName name="________________PC13" localSheetId="2">#REF!</definedName>
    <definedName name="________________PC13" localSheetId="7">#REF!</definedName>
    <definedName name="________________PC13" localSheetId="0">#REF!</definedName>
    <definedName name="________________PC13">#REF!</definedName>
    <definedName name="________________PC14" localSheetId="2">#REF!</definedName>
    <definedName name="________________PC14" localSheetId="7">#REF!</definedName>
    <definedName name="________________PC14" localSheetId="0">#REF!</definedName>
    <definedName name="________________PC14">#REF!</definedName>
    <definedName name="________________PC15" localSheetId="2">#REF!</definedName>
    <definedName name="________________PC15" localSheetId="7">#REF!</definedName>
    <definedName name="________________PC15" localSheetId="0">#REF!</definedName>
    <definedName name="________________PC15">#REF!</definedName>
    <definedName name="________________PC16" localSheetId="2">#REF!</definedName>
    <definedName name="________________PC16" localSheetId="7">#REF!</definedName>
    <definedName name="________________PC16" localSheetId="0">#REF!</definedName>
    <definedName name="________________PC16">#REF!</definedName>
    <definedName name="________________PC17" localSheetId="2">#REF!</definedName>
    <definedName name="________________PC17" localSheetId="7">#REF!</definedName>
    <definedName name="________________PC17" localSheetId="0">#REF!</definedName>
    <definedName name="________________PC17">#REF!</definedName>
    <definedName name="________________PC18" localSheetId="2">#REF!</definedName>
    <definedName name="________________PC18" localSheetId="7">#REF!</definedName>
    <definedName name="________________PC18" localSheetId="0">#REF!</definedName>
    <definedName name="________________PC18">#REF!</definedName>
    <definedName name="________________PC19" localSheetId="2">#REF!</definedName>
    <definedName name="________________PC19" localSheetId="7">#REF!</definedName>
    <definedName name="________________PC19" localSheetId="0">#REF!</definedName>
    <definedName name="________________PC19">#REF!</definedName>
    <definedName name="________________pc2" localSheetId="2">#REF!</definedName>
    <definedName name="________________pc2" localSheetId="7">#REF!</definedName>
    <definedName name="________________pc2" localSheetId="0">#REF!</definedName>
    <definedName name="________________pc2">#REF!</definedName>
    <definedName name="________________PC20">NA()</definedName>
    <definedName name="________________PC21" localSheetId="2">#REF!</definedName>
    <definedName name="________________PC21" localSheetId="7">#REF!</definedName>
    <definedName name="________________PC21" localSheetId="0">#REF!</definedName>
    <definedName name="________________PC21">#REF!</definedName>
    <definedName name="________________PC22" localSheetId="2">#REF!</definedName>
    <definedName name="________________PC22" localSheetId="7">#REF!</definedName>
    <definedName name="________________PC22" localSheetId="0">#REF!</definedName>
    <definedName name="________________PC22">#REF!</definedName>
    <definedName name="________________PC23" localSheetId="2">#REF!</definedName>
    <definedName name="________________PC23" localSheetId="7">#REF!</definedName>
    <definedName name="________________PC23" localSheetId="0">#REF!</definedName>
    <definedName name="________________PC23">#REF!</definedName>
    <definedName name="________________PC24" localSheetId="2">#REF!</definedName>
    <definedName name="________________PC24" localSheetId="7">#REF!</definedName>
    <definedName name="________________PC24" localSheetId="0">#REF!</definedName>
    <definedName name="________________PC24">#REF!</definedName>
    <definedName name="________________PC3" localSheetId="2">#REF!</definedName>
    <definedName name="________________PC3" localSheetId="7">#REF!</definedName>
    <definedName name="________________PC3" localSheetId="0">#REF!</definedName>
    <definedName name="________________PC3">#REF!</definedName>
    <definedName name="________________PC4" localSheetId="2">#REF!</definedName>
    <definedName name="________________PC4" localSheetId="7">#REF!</definedName>
    <definedName name="________________PC4" localSheetId="0">#REF!</definedName>
    <definedName name="________________PC4">#REF!</definedName>
    <definedName name="________________PC5" localSheetId="2">#REF!</definedName>
    <definedName name="________________PC5" localSheetId="7">#REF!</definedName>
    <definedName name="________________PC5" localSheetId="0">#REF!</definedName>
    <definedName name="________________PC5">#REF!</definedName>
    <definedName name="________________PC6" localSheetId="2">#REF!</definedName>
    <definedName name="________________PC6" localSheetId="7">#REF!</definedName>
    <definedName name="________________PC6" localSheetId="0">#REF!</definedName>
    <definedName name="________________PC6">#REF!</definedName>
    <definedName name="________________pc600" localSheetId="2">#REF!</definedName>
    <definedName name="________________pc600" localSheetId="7">#REF!</definedName>
    <definedName name="________________pc600" localSheetId="0">#REF!</definedName>
    <definedName name="________________pc600">#REF!</definedName>
    <definedName name="________________PC7" localSheetId="2">#REF!</definedName>
    <definedName name="________________PC7" localSheetId="7">#REF!</definedName>
    <definedName name="________________PC7" localSheetId="0">#REF!</definedName>
    <definedName name="________________PC7">#REF!</definedName>
    <definedName name="________________PC8" localSheetId="2">#REF!</definedName>
    <definedName name="________________PC8" localSheetId="7">#REF!</definedName>
    <definedName name="________________PC8" localSheetId="0">#REF!</definedName>
    <definedName name="________________PC8">#REF!</definedName>
    <definedName name="________________PC9" localSheetId="2">#REF!</definedName>
    <definedName name="________________PC9" localSheetId="7">#REF!</definedName>
    <definedName name="________________PC9" localSheetId="0">#REF!</definedName>
    <definedName name="________________PC9">#REF!</definedName>
    <definedName name="________________pc900" localSheetId="2">#REF!</definedName>
    <definedName name="________________pc900" localSheetId="7">#REF!</definedName>
    <definedName name="________________pc900" localSheetId="0">#REF!</definedName>
    <definedName name="________________pc900">#REF!</definedName>
    <definedName name="________________pla4">[12]DATA_PRG!$H$269</definedName>
    <definedName name="________________pv2" localSheetId="2">#REF!</definedName>
    <definedName name="________________pv2" localSheetId="7">#REF!</definedName>
    <definedName name="________________pv2" localSheetId="0">#REF!</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 localSheetId="2">#REF!</definedName>
    <definedName name="________________var1" localSheetId="7">#REF!</definedName>
    <definedName name="________________var1" localSheetId="0">#REF!</definedName>
    <definedName name="________________var1">#REF!</definedName>
    <definedName name="________________var4" localSheetId="2">#REF!</definedName>
    <definedName name="________________var4" localSheetId="7">#REF!</definedName>
    <definedName name="________________var4" localSheetId="0">#REF!</definedName>
    <definedName name="________________var4">#REF!</definedName>
    <definedName name="________________vat1">NA()</definedName>
    <definedName name="_______________bla1">[1]leads!$H$7</definedName>
    <definedName name="_______________BSG100" localSheetId="2">#REF!</definedName>
    <definedName name="_______________BSG100" localSheetId="7">#REF!</definedName>
    <definedName name="_______________BSG100" localSheetId="0">#REF!</definedName>
    <definedName name="_______________BSG100">#REF!</definedName>
    <definedName name="_______________BSG150" localSheetId="2">#REF!</definedName>
    <definedName name="_______________BSG150" localSheetId="7">#REF!</definedName>
    <definedName name="_______________BSG150" localSheetId="0">#REF!</definedName>
    <definedName name="_______________BSG150">#REF!</definedName>
    <definedName name="_______________BSG5" localSheetId="2">#REF!</definedName>
    <definedName name="_______________BSG5" localSheetId="7">#REF!</definedName>
    <definedName name="_______________BSG5" localSheetId="0">#REF!</definedName>
    <definedName name="_______________BSG5">#REF!</definedName>
    <definedName name="_______________BSG75" localSheetId="2">#REF!</definedName>
    <definedName name="_______________BSG75" localSheetId="7">#REF!</definedName>
    <definedName name="_______________BSG75" localSheetId="0">#REF!</definedName>
    <definedName name="_______________BSG75">#REF!</definedName>
    <definedName name="_______________BTC1" localSheetId="2">#REF!</definedName>
    <definedName name="_______________BTC1" localSheetId="7">#REF!</definedName>
    <definedName name="_______________BTC1" localSheetId="0">#REF!</definedName>
    <definedName name="_______________BTC1">#REF!</definedName>
    <definedName name="_______________BTC10" localSheetId="2">#REF!</definedName>
    <definedName name="_______________BTC10" localSheetId="7">#REF!</definedName>
    <definedName name="_______________BTC10" localSheetId="0">#REF!</definedName>
    <definedName name="_______________BTC10">#REF!</definedName>
    <definedName name="_______________BTC11" localSheetId="2">#REF!</definedName>
    <definedName name="_______________BTC11" localSheetId="7">#REF!</definedName>
    <definedName name="_______________BTC11" localSheetId="0">#REF!</definedName>
    <definedName name="_______________BTC11">#REF!</definedName>
    <definedName name="_______________BTC12" localSheetId="2">#REF!</definedName>
    <definedName name="_______________BTC12" localSheetId="7">#REF!</definedName>
    <definedName name="_______________BTC12" localSheetId="0">#REF!</definedName>
    <definedName name="_______________BTC12">#REF!</definedName>
    <definedName name="_______________BTC13" localSheetId="2">#REF!</definedName>
    <definedName name="_______________BTC13" localSheetId="7">#REF!</definedName>
    <definedName name="_______________BTC13" localSheetId="0">#REF!</definedName>
    <definedName name="_______________BTC13">#REF!</definedName>
    <definedName name="_______________BTC14" localSheetId="2">#REF!</definedName>
    <definedName name="_______________BTC14" localSheetId="7">#REF!</definedName>
    <definedName name="_______________BTC14" localSheetId="0">#REF!</definedName>
    <definedName name="_______________BTC14">#REF!</definedName>
    <definedName name="_______________BTC15" localSheetId="2">#REF!</definedName>
    <definedName name="_______________BTC15" localSheetId="7">#REF!</definedName>
    <definedName name="_______________BTC15" localSheetId="0">#REF!</definedName>
    <definedName name="_______________BTC15">#REF!</definedName>
    <definedName name="_______________BTC16" localSheetId="2">#REF!</definedName>
    <definedName name="_______________BTC16" localSheetId="7">#REF!</definedName>
    <definedName name="_______________BTC16" localSheetId="0">#REF!</definedName>
    <definedName name="_______________BTC16">#REF!</definedName>
    <definedName name="_______________BTC17" localSheetId="2">#REF!</definedName>
    <definedName name="_______________BTC17" localSheetId="7">#REF!</definedName>
    <definedName name="_______________BTC17" localSheetId="0">#REF!</definedName>
    <definedName name="_______________BTC17">#REF!</definedName>
    <definedName name="_______________BTC18" localSheetId="2">#REF!</definedName>
    <definedName name="_______________BTC18" localSheetId="7">#REF!</definedName>
    <definedName name="_______________BTC18" localSheetId="0">#REF!</definedName>
    <definedName name="_______________BTC18">#REF!</definedName>
    <definedName name="_______________BTC19" localSheetId="2">#REF!</definedName>
    <definedName name="_______________BTC19" localSheetId="7">#REF!</definedName>
    <definedName name="_______________BTC19" localSheetId="0">#REF!</definedName>
    <definedName name="_______________BTC19">#REF!</definedName>
    <definedName name="_______________BTC2" localSheetId="2">#REF!</definedName>
    <definedName name="_______________BTC2" localSheetId="7">#REF!</definedName>
    <definedName name="_______________BTC2" localSheetId="0">#REF!</definedName>
    <definedName name="_______________BTC2">#REF!</definedName>
    <definedName name="_______________BTC20" localSheetId="2">#REF!</definedName>
    <definedName name="_______________BTC20" localSheetId="7">#REF!</definedName>
    <definedName name="_______________BTC20" localSheetId="0">#REF!</definedName>
    <definedName name="_______________BTC20">#REF!</definedName>
    <definedName name="_______________BTC21" localSheetId="2">#REF!</definedName>
    <definedName name="_______________BTC21" localSheetId="7">#REF!</definedName>
    <definedName name="_______________BTC21" localSheetId="0">#REF!</definedName>
    <definedName name="_______________BTC21">#REF!</definedName>
    <definedName name="_______________BTC22" localSheetId="2">#REF!</definedName>
    <definedName name="_______________BTC22" localSheetId="7">#REF!</definedName>
    <definedName name="_______________BTC22" localSheetId="0">#REF!</definedName>
    <definedName name="_______________BTC22">#REF!</definedName>
    <definedName name="_______________BTC23" localSheetId="2">#REF!</definedName>
    <definedName name="_______________BTC23" localSheetId="7">#REF!</definedName>
    <definedName name="_______________BTC23" localSheetId="0">#REF!</definedName>
    <definedName name="_______________BTC23">#REF!</definedName>
    <definedName name="_______________BTC24" localSheetId="2">#REF!</definedName>
    <definedName name="_______________BTC24" localSheetId="7">#REF!</definedName>
    <definedName name="_______________BTC24" localSheetId="0">#REF!</definedName>
    <definedName name="_______________BTC24">#REF!</definedName>
    <definedName name="_______________BTC3" localSheetId="2">#REF!</definedName>
    <definedName name="_______________BTC3" localSheetId="7">#REF!</definedName>
    <definedName name="_______________BTC3" localSheetId="0">#REF!</definedName>
    <definedName name="_______________BTC3">#REF!</definedName>
    <definedName name="_______________BTC4" localSheetId="2">#REF!</definedName>
    <definedName name="_______________BTC4" localSheetId="7">#REF!</definedName>
    <definedName name="_______________BTC4" localSheetId="0">#REF!</definedName>
    <definedName name="_______________BTC4">#REF!</definedName>
    <definedName name="_______________BTC5" localSheetId="2">#REF!</definedName>
    <definedName name="_______________BTC5" localSheetId="7">#REF!</definedName>
    <definedName name="_______________BTC5" localSheetId="0">#REF!</definedName>
    <definedName name="_______________BTC5">#REF!</definedName>
    <definedName name="_______________BTC6" localSheetId="2">#REF!</definedName>
    <definedName name="_______________BTC6" localSheetId="7">#REF!</definedName>
    <definedName name="_______________BTC6" localSheetId="0">#REF!</definedName>
    <definedName name="_______________BTC6">#REF!</definedName>
    <definedName name="_______________BTC7" localSheetId="2">#REF!</definedName>
    <definedName name="_______________BTC7" localSheetId="7">#REF!</definedName>
    <definedName name="_______________BTC7" localSheetId="0">#REF!</definedName>
    <definedName name="_______________BTC7">#REF!</definedName>
    <definedName name="_______________BTC8" localSheetId="2">#REF!</definedName>
    <definedName name="_______________BTC8" localSheetId="7">#REF!</definedName>
    <definedName name="_______________BTC8" localSheetId="0">#REF!</definedName>
    <definedName name="_______________BTC8">#REF!</definedName>
    <definedName name="_______________BTC9" localSheetId="2">#REF!</definedName>
    <definedName name="_______________BTC9" localSheetId="7">#REF!</definedName>
    <definedName name="_______________BTC9" localSheetId="0">#REF!</definedName>
    <definedName name="_______________BTC9">#REF!</definedName>
    <definedName name="_______________BTR1" localSheetId="2">#REF!</definedName>
    <definedName name="_______________BTR1" localSheetId="7">#REF!</definedName>
    <definedName name="_______________BTR1" localSheetId="0">#REF!</definedName>
    <definedName name="_______________BTR1">#REF!</definedName>
    <definedName name="_______________BTR10" localSheetId="2">#REF!</definedName>
    <definedName name="_______________BTR10" localSheetId="7">#REF!</definedName>
    <definedName name="_______________BTR10" localSheetId="0">#REF!</definedName>
    <definedName name="_______________BTR10">#REF!</definedName>
    <definedName name="_______________BTR11" localSheetId="2">#REF!</definedName>
    <definedName name="_______________BTR11" localSheetId="7">#REF!</definedName>
    <definedName name="_______________BTR11" localSheetId="0">#REF!</definedName>
    <definedName name="_______________BTR11">#REF!</definedName>
    <definedName name="_______________BTR12" localSheetId="2">#REF!</definedName>
    <definedName name="_______________BTR12" localSheetId="7">#REF!</definedName>
    <definedName name="_______________BTR12" localSheetId="0">#REF!</definedName>
    <definedName name="_______________BTR12">#REF!</definedName>
    <definedName name="_______________BTR13" localSheetId="2">#REF!</definedName>
    <definedName name="_______________BTR13" localSheetId="7">#REF!</definedName>
    <definedName name="_______________BTR13" localSheetId="0">#REF!</definedName>
    <definedName name="_______________BTR13">#REF!</definedName>
    <definedName name="_______________BTR14" localSheetId="2">#REF!</definedName>
    <definedName name="_______________BTR14" localSheetId="7">#REF!</definedName>
    <definedName name="_______________BTR14" localSheetId="0">#REF!</definedName>
    <definedName name="_______________BTR14">#REF!</definedName>
    <definedName name="_______________BTR15" localSheetId="2">#REF!</definedName>
    <definedName name="_______________BTR15" localSheetId="7">#REF!</definedName>
    <definedName name="_______________BTR15" localSheetId="0">#REF!</definedName>
    <definedName name="_______________BTR15">#REF!</definedName>
    <definedName name="_______________BTR16" localSheetId="2">#REF!</definedName>
    <definedName name="_______________BTR16" localSheetId="7">#REF!</definedName>
    <definedName name="_______________BTR16" localSheetId="0">#REF!</definedName>
    <definedName name="_______________BTR16">#REF!</definedName>
    <definedName name="_______________BTR17" localSheetId="2">#REF!</definedName>
    <definedName name="_______________BTR17" localSheetId="7">#REF!</definedName>
    <definedName name="_______________BTR17" localSheetId="0">#REF!</definedName>
    <definedName name="_______________BTR17">#REF!</definedName>
    <definedName name="_______________BTR18" localSheetId="2">#REF!</definedName>
    <definedName name="_______________BTR18" localSheetId="7">#REF!</definedName>
    <definedName name="_______________BTR18" localSheetId="0">#REF!</definedName>
    <definedName name="_______________BTR18">#REF!</definedName>
    <definedName name="_______________BTR19" localSheetId="2">#REF!</definedName>
    <definedName name="_______________BTR19" localSheetId="7">#REF!</definedName>
    <definedName name="_______________BTR19" localSheetId="0">#REF!</definedName>
    <definedName name="_______________BTR19">#REF!</definedName>
    <definedName name="_______________BTR2" localSheetId="2">#REF!</definedName>
    <definedName name="_______________BTR2" localSheetId="7">#REF!</definedName>
    <definedName name="_______________BTR2" localSheetId="0">#REF!</definedName>
    <definedName name="_______________BTR2">#REF!</definedName>
    <definedName name="_______________BTR20" localSheetId="2">#REF!</definedName>
    <definedName name="_______________BTR20" localSheetId="7">#REF!</definedName>
    <definedName name="_______________BTR20" localSheetId="0">#REF!</definedName>
    <definedName name="_______________BTR20">#REF!</definedName>
    <definedName name="_______________BTR21" localSheetId="2">#REF!</definedName>
    <definedName name="_______________BTR21" localSheetId="7">#REF!</definedName>
    <definedName name="_______________BTR21" localSheetId="0">#REF!</definedName>
    <definedName name="_______________BTR21">#REF!</definedName>
    <definedName name="_______________BTR22" localSheetId="2">#REF!</definedName>
    <definedName name="_______________BTR22" localSheetId="7">#REF!</definedName>
    <definedName name="_______________BTR22" localSheetId="0">#REF!</definedName>
    <definedName name="_______________BTR22">#REF!</definedName>
    <definedName name="_______________BTR23" localSheetId="2">#REF!</definedName>
    <definedName name="_______________BTR23" localSheetId="7">#REF!</definedName>
    <definedName name="_______________BTR23" localSheetId="0">#REF!</definedName>
    <definedName name="_______________BTR23">#REF!</definedName>
    <definedName name="_______________BTR24" localSheetId="2">#REF!</definedName>
    <definedName name="_______________BTR24" localSheetId="7">#REF!</definedName>
    <definedName name="_______________BTR24" localSheetId="0">#REF!</definedName>
    <definedName name="_______________BTR24">#REF!</definedName>
    <definedName name="_______________BTR3" localSheetId="2">#REF!</definedName>
    <definedName name="_______________BTR3" localSheetId="7">#REF!</definedName>
    <definedName name="_______________BTR3" localSheetId="0">#REF!</definedName>
    <definedName name="_______________BTR3">#REF!</definedName>
    <definedName name="_______________BTR4" localSheetId="2">#REF!</definedName>
    <definedName name="_______________BTR4" localSheetId="7">#REF!</definedName>
    <definedName name="_______________BTR4" localSheetId="0">#REF!</definedName>
    <definedName name="_______________BTR4">#REF!</definedName>
    <definedName name="_______________BTR5" localSheetId="2">#REF!</definedName>
    <definedName name="_______________BTR5" localSheetId="7">#REF!</definedName>
    <definedName name="_______________BTR5" localSheetId="0">#REF!</definedName>
    <definedName name="_______________BTR5">#REF!</definedName>
    <definedName name="_______________BTR6" localSheetId="2">#REF!</definedName>
    <definedName name="_______________BTR6" localSheetId="7">#REF!</definedName>
    <definedName name="_______________BTR6" localSheetId="0">#REF!</definedName>
    <definedName name="_______________BTR6">#REF!</definedName>
    <definedName name="_______________BTR7" localSheetId="2">#REF!</definedName>
    <definedName name="_______________BTR7" localSheetId="7">#REF!</definedName>
    <definedName name="_______________BTR7" localSheetId="0">#REF!</definedName>
    <definedName name="_______________BTR7">#REF!</definedName>
    <definedName name="_______________BTR8" localSheetId="2">#REF!</definedName>
    <definedName name="_______________BTR8" localSheetId="7">#REF!</definedName>
    <definedName name="_______________BTR8" localSheetId="0">#REF!</definedName>
    <definedName name="_______________BTR8">#REF!</definedName>
    <definedName name="_______________BTR9" localSheetId="2">#REF!</definedName>
    <definedName name="_______________BTR9" localSheetId="7">#REF!</definedName>
    <definedName name="_______________BTR9" localSheetId="0">#REF!</definedName>
    <definedName name="_______________BTR9">#REF!</definedName>
    <definedName name="_______________BTS1" localSheetId="2">#REF!</definedName>
    <definedName name="_______________BTS1" localSheetId="7">#REF!</definedName>
    <definedName name="_______________BTS1" localSheetId="0">#REF!</definedName>
    <definedName name="_______________BTS1">#REF!</definedName>
    <definedName name="_______________BTS10" localSheetId="2">#REF!</definedName>
    <definedName name="_______________BTS10" localSheetId="7">#REF!</definedName>
    <definedName name="_______________BTS10" localSheetId="0">#REF!</definedName>
    <definedName name="_______________BTS10">#REF!</definedName>
    <definedName name="_______________BTS11" localSheetId="2">#REF!</definedName>
    <definedName name="_______________BTS11" localSheetId="7">#REF!</definedName>
    <definedName name="_______________BTS11" localSheetId="0">#REF!</definedName>
    <definedName name="_______________BTS11">#REF!</definedName>
    <definedName name="_______________BTS12" localSheetId="2">#REF!</definedName>
    <definedName name="_______________BTS12" localSheetId="7">#REF!</definedName>
    <definedName name="_______________BTS12" localSheetId="0">#REF!</definedName>
    <definedName name="_______________BTS12">#REF!</definedName>
    <definedName name="_______________BTS13" localSheetId="2">#REF!</definedName>
    <definedName name="_______________BTS13" localSheetId="7">#REF!</definedName>
    <definedName name="_______________BTS13" localSheetId="0">#REF!</definedName>
    <definedName name="_______________BTS13">#REF!</definedName>
    <definedName name="_______________BTS14" localSheetId="2">#REF!</definedName>
    <definedName name="_______________BTS14" localSheetId="7">#REF!</definedName>
    <definedName name="_______________BTS14" localSheetId="0">#REF!</definedName>
    <definedName name="_______________BTS14">#REF!</definedName>
    <definedName name="_______________BTS15" localSheetId="2">#REF!</definedName>
    <definedName name="_______________BTS15" localSheetId="7">#REF!</definedName>
    <definedName name="_______________BTS15" localSheetId="0">#REF!</definedName>
    <definedName name="_______________BTS15">#REF!</definedName>
    <definedName name="_______________BTS16" localSheetId="2">#REF!</definedName>
    <definedName name="_______________BTS16" localSheetId="7">#REF!</definedName>
    <definedName name="_______________BTS16" localSheetId="0">#REF!</definedName>
    <definedName name="_______________BTS16">#REF!</definedName>
    <definedName name="_______________BTS17" localSheetId="2">#REF!</definedName>
    <definedName name="_______________BTS17" localSheetId="7">#REF!</definedName>
    <definedName name="_______________BTS17" localSheetId="0">#REF!</definedName>
    <definedName name="_______________BTS17">#REF!</definedName>
    <definedName name="_______________BTS18" localSheetId="2">#REF!</definedName>
    <definedName name="_______________BTS18" localSheetId="7">#REF!</definedName>
    <definedName name="_______________BTS18" localSheetId="0">#REF!</definedName>
    <definedName name="_______________BTS18">#REF!</definedName>
    <definedName name="_______________BTS19" localSheetId="2">#REF!</definedName>
    <definedName name="_______________BTS19" localSheetId="7">#REF!</definedName>
    <definedName name="_______________BTS19" localSheetId="0">#REF!</definedName>
    <definedName name="_______________BTS19">#REF!</definedName>
    <definedName name="_______________BTS2" localSheetId="2">#REF!</definedName>
    <definedName name="_______________BTS2" localSheetId="7">#REF!</definedName>
    <definedName name="_______________BTS2" localSheetId="0">#REF!</definedName>
    <definedName name="_______________BTS2">#REF!</definedName>
    <definedName name="_______________BTS20" localSheetId="2">#REF!</definedName>
    <definedName name="_______________BTS20" localSheetId="7">#REF!</definedName>
    <definedName name="_______________BTS20" localSheetId="0">#REF!</definedName>
    <definedName name="_______________BTS20">#REF!</definedName>
    <definedName name="_______________BTS21" localSheetId="2">#REF!</definedName>
    <definedName name="_______________BTS21" localSheetId="7">#REF!</definedName>
    <definedName name="_______________BTS21" localSheetId="0">#REF!</definedName>
    <definedName name="_______________BTS21">#REF!</definedName>
    <definedName name="_______________BTS22" localSheetId="2">#REF!</definedName>
    <definedName name="_______________BTS22" localSheetId="7">#REF!</definedName>
    <definedName name="_______________BTS22" localSheetId="0">#REF!</definedName>
    <definedName name="_______________BTS22">#REF!</definedName>
    <definedName name="_______________BTS23" localSheetId="2">#REF!</definedName>
    <definedName name="_______________BTS23" localSheetId="7">#REF!</definedName>
    <definedName name="_______________BTS23" localSheetId="0">#REF!</definedName>
    <definedName name="_______________BTS23">#REF!</definedName>
    <definedName name="_______________BTS24" localSheetId="2">#REF!</definedName>
    <definedName name="_______________BTS24" localSheetId="7">#REF!</definedName>
    <definedName name="_______________BTS24" localSheetId="0">#REF!</definedName>
    <definedName name="_______________BTS24">#REF!</definedName>
    <definedName name="_______________BTS3" localSheetId="2">#REF!</definedName>
    <definedName name="_______________BTS3" localSheetId="7">#REF!</definedName>
    <definedName name="_______________BTS3" localSheetId="0">#REF!</definedName>
    <definedName name="_______________BTS3">#REF!</definedName>
    <definedName name="_______________BTS4" localSheetId="2">#REF!</definedName>
    <definedName name="_______________BTS4" localSheetId="7">#REF!</definedName>
    <definedName name="_______________BTS4" localSheetId="0">#REF!</definedName>
    <definedName name="_______________BTS4">#REF!</definedName>
    <definedName name="_______________BTS5" localSheetId="2">#REF!</definedName>
    <definedName name="_______________BTS5" localSheetId="7">#REF!</definedName>
    <definedName name="_______________BTS5" localSheetId="0">#REF!</definedName>
    <definedName name="_______________BTS5">#REF!</definedName>
    <definedName name="_______________BTS6" localSheetId="2">#REF!</definedName>
    <definedName name="_______________BTS6" localSheetId="7">#REF!</definedName>
    <definedName name="_______________BTS6" localSheetId="0">#REF!</definedName>
    <definedName name="_______________BTS6">#REF!</definedName>
    <definedName name="_______________BTS7" localSheetId="2">#REF!</definedName>
    <definedName name="_______________BTS7" localSheetId="7">#REF!</definedName>
    <definedName name="_______________BTS7" localSheetId="0">#REF!</definedName>
    <definedName name="_______________BTS7">#REF!</definedName>
    <definedName name="_______________BTS8" localSheetId="2">#REF!</definedName>
    <definedName name="_______________BTS8" localSheetId="7">#REF!</definedName>
    <definedName name="_______________BTS8" localSheetId="0">#REF!</definedName>
    <definedName name="_______________BTS8">#REF!</definedName>
    <definedName name="_______________BTS9" localSheetId="2">#REF!</definedName>
    <definedName name="_______________BTS9" localSheetId="7">#REF!</definedName>
    <definedName name="_______________BTS9" localSheetId="0">#REF!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 localSheetId="2">[16]Data!#REF!</definedName>
    <definedName name="_______________G120907" localSheetId="7">[16]Data!#REF!</definedName>
    <definedName name="_______________G120907" localSheetId="0">[16]Data!#REF!</definedName>
    <definedName name="_______________G120907">[16]Data!#REF!</definedName>
    <definedName name="_______________GBS11">NA()</definedName>
    <definedName name="_______________GBS110" localSheetId="2">#REF!</definedName>
    <definedName name="_______________GBS110" localSheetId="7">#REF!</definedName>
    <definedName name="_______________GBS110" localSheetId="0">#REF!</definedName>
    <definedName name="_______________GBS110">#REF!</definedName>
    <definedName name="_______________GBS111" localSheetId="2">#REF!</definedName>
    <definedName name="_______________GBS111" localSheetId="7">#REF!</definedName>
    <definedName name="_______________GBS111" localSheetId="0">#REF!</definedName>
    <definedName name="_______________GBS111">#REF!</definedName>
    <definedName name="_______________GBS112" localSheetId="2">#REF!</definedName>
    <definedName name="_______________GBS112" localSheetId="7">#REF!</definedName>
    <definedName name="_______________GBS112" localSheetId="0">#REF!</definedName>
    <definedName name="_______________GBS112">#REF!</definedName>
    <definedName name="_______________GBS113" localSheetId="2">#REF!</definedName>
    <definedName name="_______________GBS113" localSheetId="7">#REF!</definedName>
    <definedName name="_______________GBS113" localSheetId="0">#REF!</definedName>
    <definedName name="_______________GBS113">#REF!</definedName>
    <definedName name="_______________GBS114" localSheetId="2">#REF!</definedName>
    <definedName name="_______________GBS114" localSheetId="7">#REF!</definedName>
    <definedName name="_______________GBS114" localSheetId="0">#REF!</definedName>
    <definedName name="_______________GBS114">#REF!</definedName>
    <definedName name="_______________GBS115" localSheetId="2">#REF!</definedName>
    <definedName name="_______________GBS115" localSheetId="7">#REF!</definedName>
    <definedName name="_______________GBS115" localSheetId="0">#REF!</definedName>
    <definedName name="_______________GBS115">#REF!</definedName>
    <definedName name="_______________GBS116" localSheetId="2">#REF!</definedName>
    <definedName name="_______________GBS116" localSheetId="7">#REF!</definedName>
    <definedName name="_______________GBS116" localSheetId="0">#REF!</definedName>
    <definedName name="_______________GBS116">#REF!</definedName>
    <definedName name="_______________GBS117" localSheetId="2">#REF!</definedName>
    <definedName name="_______________GBS117" localSheetId="7">#REF!</definedName>
    <definedName name="_______________GBS117" localSheetId="0">#REF!</definedName>
    <definedName name="_______________GBS117">#REF!</definedName>
    <definedName name="_______________GBS118" localSheetId="2">#REF!</definedName>
    <definedName name="_______________GBS118" localSheetId="7">#REF!</definedName>
    <definedName name="_______________GBS118" localSheetId="0">#REF!</definedName>
    <definedName name="_______________GBS118">#REF!</definedName>
    <definedName name="_______________GBS119" localSheetId="2">#REF!</definedName>
    <definedName name="_______________GBS119" localSheetId="7">#REF!</definedName>
    <definedName name="_______________GBS119" localSheetId="0">#REF!</definedName>
    <definedName name="_______________GBS119">#REF!</definedName>
    <definedName name="_______________GBS12" localSheetId="2">#REF!</definedName>
    <definedName name="_______________GBS12" localSheetId="7">#REF!</definedName>
    <definedName name="_______________GBS12" localSheetId="0">#REF!</definedName>
    <definedName name="_______________GBS12">#REF!</definedName>
    <definedName name="_______________GBS120" localSheetId="2">#REF!</definedName>
    <definedName name="_______________GBS120" localSheetId="7">#REF!</definedName>
    <definedName name="_______________GBS120" localSheetId="0">#REF!</definedName>
    <definedName name="_______________GBS120">#REF!</definedName>
    <definedName name="_______________GBS121" localSheetId="2">#REF!</definedName>
    <definedName name="_______________GBS121" localSheetId="7">#REF!</definedName>
    <definedName name="_______________GBS121" localSheetId="0">#REF!</definedName>
    <definedName name="_______________GBS121">#REF!</definedName>
    <definedName name="_______________GBS122" localSheetId="2">#REF!</definedName>
    <definedName name="_______________GBS122" localSheetId="7">#REF!</definedName>
    <definedName name="_______________GBS122" localSheetId="0">#REF!</definedName>
    <definedName name="_______________GBS122">#REF!</definedName>
    <definedName name="_______________GBS123" localSheetId="2">#REF!</definedName>
    <definedName name="_______________GBS123" localSheetId="7">#REF!</definedName>
    <definedName name="_______________GBS123" localSheetId="0">#REF!</definedName>
    <definedName name="_______________GBS123">#REF!</definedName>
    <definedName name="_______________GBS124" localSheetId="2">#REF!</definedName>
    <definedName name="_______________GBS124" localSheetId="7">#REF!</definedName>
    <definedName name="_______________GBS124" localSheetId="0">#REF!</definedName>
    <definedName name="_______________GBS124">#REF!</definedName>
    <definedName name="_______________GBS13" localSheetId="2">#REF!</definedName>
    <definedName name="_______________GBS13" localSheetId="7">#REF!</definedName>
    <definedName name="_______________GBS13" localSheetId="0">#REF!</definedName>
    <definedName name="_______________GBS13">#REF!</definedName>
    <definedName name="_______________GBS14" localSheetId="2">#REF!</definedName>
    <definedName name="_______________GBS14" localSheetId="7">#REF!</definedName>
    <definedName name="_______________GBS14" localSheetId="0">#REF!</definedName>
    <definedName name="_______________GBS14">#REF!</definedName>
    <definedName name="_______________GBS15" localSheetId="2">#REF!</definedName>
    <definedName name="_______________GBS15" localSheetId="7">#REF!</definedName>
    <definedName name="_______________GBS15" localSheetId="0">#REF!</definedName>
    <definedName name="_______________GBS15">#REF!</definedName>
    <definedName name="_______________GBS16" localSheetId="2">#REF!</definedName>
    <definedName name="_______________GBS16" localSheetId="7">#REF!</definedName>
    <definedName name="_______________GBS16" localSheetId="0">#REF!</definedName>
    <definedName name="_______________GBS16">#REF!</definedName>
    <definedName name="_______________GBS17" localSheetId="2">#REF!</definedName>
    <definedName name="_______________GBS17" localSheetId="7">#REF!</definedName>
    <definedName name="_______________GBS17" localSheetId="0">#REF!</definedName>
    <definedName name="_______________GBS17">#REF!</definedName>
    <definedName name="_______________GBS18" localSheetId="2">#REF!</definedName>
    <definedName name="_______________GBS18" localSheetId="7">#REF!</definedName>
    <definedName name="_______________GBS18" localSheetId="0">#REF!</definedName>
    <definedName name="_______________GBS18">#REF!</definedName>
    <definedName name="_______________GBS19" localSheetId="2">#REF!</definedName>
    <definedName name="_______________GBS19" localSheetId="7">#REF!</definedName>
    <definedName name="_______________GBS19" localSheetId="0">#REF!</definedName>
    <definedName name="_______________GBS19">#REF!</definedName>
    <definedName name="_______________GBS21" localSheetId="2">#REF!</definedName>
    <definedName name="_______________GBS21" localSheetId="7">#REF!</definedName>
    <definedName name="_______________GBS21" localSheetId="0">#REF!</definedName>
    <definedName name="_______________GBS21">#REF!</definedName>
    <definedName name="_______________GBS210" localSheetId="2">#REF!</definedName>
    <definedName name="_______________GBS210" localSheetId="7">#REF!</definedName>
    <definedName name="_______________GBS210" localSheetId="0">#REF!</definedName>
    <definedName name="_______________GBS210">#REF!</definedName>
    <definedName name="_______________GBS211" localSheetId="2">#REF!</definedName>
    <definedName name="_______________GBS211" localSheetId="7">#REF!</definedName>
    <definedName name="_______________GBS211" localSheetId="0">#REF!</definedName>
    <definedName name="_______________GBS211">#REF!</definedName>
    <definedName name="_______________GBS212" localSheetId="2">#REF!</definedName>
    <definedName name="_______________GBS212" localSheetId="7">#REF!</definedName>
    <definedName name="_______________GBS212" localSheetId="0">#REF!</definedName>
    <definedName name="_______________GBS212">#REF!</definedName>
    <definedName name="_______________GBS213" localSheetId="2">#REF!</definedName>
    <definedName name="_______________GBS213" localSheetId="7">#REF!</definedName>
    <definedName name="_______________GBS213" localSheetId="0">#REF!</definedName>
    <definedName name="_______________GBS213">#REF!</definedName>
    <definedName name="_______________GBS214" localSheetId="2">#REF!</definedName>
    <definedName name="_______________GBS214" localSheetId="7">#REF!</definedName>
    <definedName name="_______________GBS214" localSheetId="0">#REF!</definedName>
    <definedName name="_______________GBS214">#REF!</definedName>
    <definedName name="_______________GBS215" localSheetId="2">#REF!</definedName>
    <definedName name="_______________GBS215" localSheetId="7">#REF!</definedName>
    <definedName name="_______________GBS215" localSheetId="0">#REF!</definedName>
    <definedName name="_______________GBS215">#REF!</definedName>
    <definedName name="_______________GBS216" localSheetId="2">#REF!</definedName>
    <definedName name="_______________GBS216" localSheetId="7">#REF!</definedName>
    <definedName name="_______________GBS216" localSheetId="0">#REF!</definedName>
    <definedName name="_______________GBS216">#REF!</definedName>
    <definedName name="_______________GBS217" localSheetId="2">#REF!</definedName>
    <definedName name="_______________GBS217" localSheetId="7">#REF!</definedName>
    <definedName name="_______________GBS217" localSheetId="0">#REF!</definedName>
    <definedName name="_______________GBS217">#REF!</definedName>
    <definedName name="_______________GBS218" localSheetId="2">#REF!</definedName>
    <definedName name="_______________GBS218" localSheetId="7">#REF!</definedName>
    <definedName name="_______________GBS218" localSheetId="0">#REF!</definedName>
    <definedName name="_______________GBS218">#REF!</definedName>
    <definedName name="_______________GBS219" localSheetId="2">#REF!</definedName>
    <definedName name="_______________GBS219" localSheetId="7">#REF!</definedName>
    <definedName name="_______________GBS219" localSheetId="0">#REF!</definedName>
    <definedName name="_______________GBS219">#REF!</definedName>
    <definedName name="_______________GBS22" localSheetId="2">#REF!</definedName>
    <definedName name="_______________GBS22" localSheetId="7">#REF!</definedName>
    <definedName name="_______________GBS22" localSheetId="0">#REF!</definedName>
    <definedName name="_______________GBS22">#REF!</definedName>
    <definedName name="_______________GBS220" localSheetId="2">#REF!</definedName>
    <definedName name="_______________GBS220" localSheetId="7">#REF!</definedName>
    <definedName name="_______________GBS220" localSheetId="0">#REF!</definedName>
    <definedName name="_______________GBS220">#REF!</definedName>
    <definedName name="_______________GBS221" localSheetId="2">#REF!</definedName>
    <definedName name="_______________GBS221" localSheetId="7">#REF!</definedName>
    <definedName name="_______________GBS221" localSheetId="0">#REF!</definedName>
    <definedName name="_______________GBS221">#REF!</definedName>
    <definedName name="_______________GBS222" localSheetId="2">#REF!</definedName>
    <definedName name="_______________GBS222" localSheetId="7">#REF!</definedName>
    <definedName name="_______________GBS222" localSheetId="0">#REF!</definedName>
    <definedName name="_______________GBS222">#REF!</definedName>
    <definedName name="_______________GBS223" localSheetId="2">#REF!</definedName>
    <definedName name="_______________GBS223" localSheetId="7">#REF!</definedName>
    <definedName name="_______________GBS223" localSheetId="0">#REF!</definedName>
    <definedName name="_______________GBS223">#REF!</definedName>
    <definedName name="_______________GBS224" localSheetId="2">#REF!</definedName>
    <definedName name="_______________GBS224" localSheetId="7">#REF!</definedName>
    <definedName name="_______________GBS224" localSheetId="0">#REF!</definedName>
    <definedName name="_______________GBS224">#REF!</definedName>
    <definedName name="_______________GBS23" localSheetId="2">#REF!</definedName>
    <definedName name="_______________GBS23" localSheetId="7">#REF!</definedName>
    <definedName name="_______________GBS23" localSheetId="0">#REF!</definedName>
    <definedName name="_______________GBS23">#REF!</definedName>
    <definedName name="_______________GBS24" localSheetId="2">#REF!</definedName>
    <definedName name="_______________GBS24" localSheetId="7">#REF!</definedName>
    <definedName name="_______________GBS24" localSheetId="0">#REF!</definedName>
    <definedName name="_______________GBS24">#REF!</definedName>
    <definedName name="_______________GBS25" localSheetId="2">#REF!</definedName>
    <definedName name="_______________GBS25" localSheetId="7">#REF!</definedName>
    <definedName name="_______________GBS25" localSheetId="0">#REF!</definedName>
    <definedName name="_______________GBS25">#REF!</definedName>
    <definedName name="_______________GBS26" localSheetId="2">#REF!</definedName>
    <definedName name="_______________GBS26" localSheetId="7">#REF!</definedName>
    <definedName name="_______________GBS26" localSheetId="0">#REF!</definedName>
    <definedName name="_______________GBS26">#REF!</definedName>
    <definedName name="_______________GBS27" localSheetId="2">#REF!</definedName>
    <definedName name="_______________GBS27" localSheetId="7">#REF!</definedName>
    <definedName name="_______________GBS27" localSheetId="0">#REF!</definedName>
    <definedName name="_______________GBS27">#REF!</definedName>
    <definedName name="_______________GBS28" localSheetId="2">#REF!</definedName>
    <definedName name="_______________GBS28" localSheetId="7">#REF!</definedName>
    <definedName name="_______________GBS28" localSheetId="0">#REF!</definedName>
    <definedName name="_______________GBS28">#REF!</definedName>
    <definedName name="_______________GBS29" localSheetId="2">#REF!</definedName>
    <definedName name="_______________GBS29" localSheetId="7">#REF!</definedName>
    <definedName name="_______________GBS29" localSheetId="0">#REF!</definedName>
    <definedName name="_______________GBS29">#REF!</definedName>
    <definedName name="_______________imp1">[11]DATA_PRG!$H$245</definedName>
    <definedName name="_______________knr2" localSheetId="2">#REF!</definedName>
    <definedName name="_______________knr2" localSheetId="7">#REF!</definedName>
    <definedName name="_______________knr2" localSheetId="0">#REF!</definedName>
    <definedName name="_______________knr2">#REF!</definedName>
    <definedName name="_______________l1">[3]leads!$A$3:$E$108</definedName>
    <definedName name="_______________l12" localSheetId="2">#REF!</definedName>
    <definedName name="_______________l12" localSheetId="7">#REF!</definedName>
    <definedName name="_______________l12" localSheetId="0">#REF!</definedName>
    <definedName name="_______________l12">#REF!</definedName>
    <definedName name="_______________l2">[2]r!$F$29</definedName>
    <definedName name="_______________l3" localSheetId="2">#REF!</definedName>
    <definedName name="_______________l3" localSheetId="7">#REF!</definedName>
    <definedName name="_______________l3" localSheetId="0">#REF!</definedName>
    <definedName name="_______________l3">#REF!</definedName>
    <definedName name="_______________l4">[4]Sheet1!$W$2:$Y$103</definedName>
    <definedName name="_______________l5" localSheetId="2">#REF!</definedName>
    <definedName name="_______________l5" localSheetId="7">#REF!</definedName>
    <definedName name="_______________l5" localSheetId="0">#REF!</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 localSheetId="2">#REF!</definedName>
    <definedName name="_______________lj600" localSheetId="7">#REF!</definedName>
    <definedName name="_______________lj600" localSheetId="0">#REF!</definedName>
    <definedName name="_______________lj600">#REF!</definedName>
    <definedName name="_______________lj900" localSheetId="2">#REF!</definedName>
    <definedName name="_______________lj900" localSheetId="7">#REF!</definedName>
    <definedName name="_______________lj900" localSheetId="0">#REF!</definedName>
    <definedName name="_______________lj900">#REF!</definedName>
    <definedName name="_______________LL3" localSheetId="2">#REF!</definedName>
    <definedName name="_______________LL3" localSheetId="7">#REF!</definedName>
    <definedName name="_______________LL3" localSheetId="0">#REF!</definedName>
    <definedName name="_______________LL3">#REF!</definedName>
    <definedName name="_______________LSO24" localSheetId="2">[10]Lead!#REF!</definedName>
    <definedName name="_______________LSO24" localSheetId="7">[10]Lead!#REF!</definedName>
    <definedName name="_______________LSO24" localSheetId="0">[10]Lead!#REF!</definedName>
    <definedName name="_______________LSO24">[10]Lead!#REF!</definedName>
    <definedName name="_______________MA1" localSheetId="2">#REF!</definedName>
    <definedName name="_______________MA1" localSheetId="7">#REF!</definedName>
    <definedName name="_______________MA1" localSheetId="0">#REF!</definedName>
    <definedName name="_______________MA1">#REF!</definedName>
    <definedName name="_______________MA2" localSheetId="2">#REF!</definedName>
    <definedName name="_______________MA2" localSheetId="7">#REF!</definedName>
    <definedName name="_______________MA2" localSheetId="0">#REF!</definedName>
    <definedName name="_______________MA2">#REF!</definedName>
    <definedName name="_______________Met22" localSheetId="2">#REF!</definedName>
    <definedName name="_______________Met22" localSheetId="7">#REF!</definedName>
    <definedName name="_______________Met22" localSheetId="0">#REF!</definedName>
    <definedName name="_______________Met22">#REF!</definedName>
    <definedName name="_______________Met45" localSheetId="2">#REF!</definedName>
    <definedName name="_______________Met45" localSheetId="7">#REF!</definedName>
    <definedName name="_______________Met45" localSheetId="0">#REF!</definedName>
    <definedName name="_______________Met45">#REF!</definedName>
    <definedName name="_______________MEt55" localSheetId="2">#REF!</definedName>
    <definedName name="_______________MEt55" localSheetId="7">#REF!</definedName>
    <definedName name="_______________MEt55" localSheetId="0">#REF!</definedName>
    <definedName name="_______________MEt55">#REF!</definedName>
    <definedName name="_______________Met63" localSheetId="2">#REF!</definedName>
    <definedName name="_______________Met63" localSheetId="7">#REF!</definedName>
    <definedName name="_______________Met63" localSheetId="0">#REF!</definedName>
    <definedName name="_______________Met63">#REF!</definedName>
    <definedName name="_______________ML21" localSheetId="2">#REF!</definedName>
    <definedName name="_______________ML21" localSheetId="7">#REF!</definedName>
    <definedName name="_______________ML21" localSheetId="0">#REF!</definedName>
    <definedName name="_______________ML21">#REF!</definedName>
    <definedName name="_______________ML210" localSheetId="2">#REF!</definedName>
    <definedName name="_______________ML210" localSheetId="7">#REF!</definedName>
    <definedName name="_______________ML210" localSheetId="0">#REF!</definedName>
    <definedName name="_______________ML210">#REF!</definedName>
    <definedName name="_______________ML211" localSheetId="2">#REF!</definedName>
    <definedName name="_______________ML211" localSheetId="7">#REF!</definedName>
    <definedName name="_______________ML211" localSheetId="0">#REF!</definedName>
    <definedName name="_______________ML211">#REF!</definedName>
    <definedName name="_______________ML212" localSheetId="2">#REF!</definedName>
    <definedName name="_______________ML212" localSheetId="7">#REF!</definedName>
    <definedName name="_______________ML212" localSheetId="0">#REF!</definedName>
    <definedName name="_______________ML212">#REF!</definedName>
    <definedName name="_______________ML213" localSheetId="2">#REF!</definedName>
    <definedName name="_______________ML213" localSheetId="7">#REF!</definedName>
    <definedName name="_______________ML213" localSheetId="0">#REF!</definedName>
    <definedName name="_______________ML213">#REF!</definedName>
    <definedName name="_______________ML214" localSheetId="2">#REF!</definedName>
    <definedName name="_______________ML214" localSheetId="7">#REF!</definedName>
    <definedName name="_______________ML214" localSheetId="0">#REF!</definedName>
    <definedName name="_______________ML214">#REF!</definedName>
    <definedName name="_______________ML215" localSheetId="2">#REF!</definedName>
    <definedName name="_______________ML215" localSheetId="7">#REF!</definedName>
    <definedName name="_______________ML215" localSheetId="0">#REF!</definedName>
    <definedName name="_______________ML215">#REF!</definedName>
    <definedName name="_______________ML216" localSheetId="2">#REF!</definedName>
    <definedName name="_______________ML216" localSheetId="7">#REF!</definedName>
    <definedName name="_______________ML216" localSheetId="0">#REF!</definedName>
    <definedName name="_______________ML216">#REF!</definedName>
    <definedName name="_______________ML217" localSheetId="2">#REF!</definedName>
    <definedName name="_______________ML217" localSheetId="7">#REF!</definedName>
    <definedName name="_______________ML217" localSheetId="0">#REF!</definedName>
    <definedName name="_______________ML217">#REF!</definedName>
    <definedName name="_______________ML218" localSheetId="2">#REF!</definedName>
    <definedName name="_______________ML218" localSheetId="7">#REF!</definedName>
    <definedName name="_______________ML218" localSheetId="0">#REF!</definedName>
    <definedName name="_______________ML218">#REF!</definedName>
    <definedName name="_______________ML219" localSheetId="2">#REF!</definedName>
    <definedName name="_______________ML219" localSheetId="7">#REF!</definedName>
    <definedName name="_______________ML219" localSheetId="0">#REF!</definedName>
    <definedName name="_______________ML219">#REF!</definedName>
    <definedName name="_______________ML22" localSheetId="2">#REF!</definedName>
    <definedName name="_______________ML22" localSheetId="7">#REF!</definedName>
    <definedName name="_______________ML22" localSheetId="0">#REF!</definedName>
    <definedName name="_______________ML22">#REF!</definedName>
    <definedName name="_______________ML220" localSheetId="2">#REF!</definedName>
    <definedName name="_______________ML220" localSheetId="7">#REF!</definedName>
    <definedName name="_______________ML220" localSheetId="0">#REF!</definedName>
    <definedName name="_______________ML220">#REF!</definedName>
    <definedName name="_______________ML221" localSheetId="2">#REF!</definedName>
    <definedName name="_______________ML221" localSheetId="7">#REF!</definedName>
    <definedName name="_______________ML221" localSheetId="0">#REF!</definedName>
    <definedName name="_______________ML221">#REF!</definedName>
    <definedName name="_______________ML222" localSheetId="2">#REF!</definedName>
    <definedName name="_______________ML222" localSheetId="7">#REF!</definedName>
    <definedName name="_______________ML222" localSheetId="0">#REF!</definedName>
    <definedName name="_______________ML222">#REF!</definedName>
    <definedName name="_______________ML223" localSheetId="2">#REF!</definedName>
    <definedName name="_______________ML223" localSheetId="7">#REF!</definedName>
    <definedName name="_______________ML223" localSheetId="0">#REF!</definedName>
    <definedName name="_______________ML223">#REF!</definedName>
    <definedName name="_______________ML224" localSheetId="2">#REF!</definedName>
    <definedName name="_______________ML224" localSheetId="7">#REF!</definedName>
    <definedName name="_______________ML224" localSheetId="0">#REF!</definedName>
    <definedName name="_______________ML224">#REF!</definedName>
    <definedName name="_______________ML23" localSheetId="2">#REF!</definedName>
    <definedName name="_______________ML23" localSheetId="7">#REF!</definedName>
    <definedName name="_______________ML23" localSheetId="0">#REF!</definedName>
    <definedName name="_______________ML23">#REF!</definedName>
    <definedName name="_______________ML24" localSheetId="2">#REF!</definedName>
    <definedName name="_______________ML24" localSheetId="7">#REF!</definedName>
    <definedName name="_______________ML24" localSheetId="0">#REF!</definedName>
    <definedName name="_______________ML24">#REF!</definedName>
    <definedName name="_______________ML25" localSheetId="2">#REF!</definedName>
    <definedName name="_______________ML25" localSheetId="7">#REF!</definedName>
    <definedName name="_______________ML25" localSheetId="0">#REF!</definedName>
    <definedName name="_______________ML25">#REF!</definedName>
    <definedName name="_______________ML26" localSheetId="2">#REF!</definedName>
    <definedName name="_______________ML26" localSheetId="7">#REF!</definedName>
    <definedName name="_______________ML26" localSheetId="0">#REF!</definedName>
    <definedName name="_______________ML26">#REF!</definedName>
    <definedName name="_______________ML27" localSheetId="2">#REF!</definedName>
    <definedName name="_______________ML27" localSheetId="7">#REF!</definedName>
    <definedName name="_______________ML27" localSheetId="0">#REF!</definedName>
    <definedName name="_______________ML27">#REF!</definedName>
    <definedName name="_______________ML28" localSheetId="2">#REF!</definedName>
    <definedName name="_______________ML28" localSheetId="7">#REF!</definedName>
    <definedName name="_______________ML28" localSheetId="0">#REF!</definedName>
    <definedName name="_______________ML28">#REF!</definedName>
    <definedName name="_______________ML29" localSheetId="2">#REF!</definedName>
    <definedName name="_______________ML29" localSheetId="7">#REF!</definedName>
    <definedName name="_______________ML29" localSheetId="0">#REF!</definedName>
    <definedName name="_______________ML29">#REF!</definedName>
    <definedName name="_______________ML31" localSheetId="2">#REF!</definedName>
    <definedName name="_______________ML31" localSheetId="7">#REF!</definedName>
    <definedName name="_______________ML31" localSheetId="0">#REF!</definedName>
    <definedName name="_______________ML31">#REF!</definedName>
    <definedName name="_______________ML310" localSheetId="2">#REF!</definedName>
    <definedName name="_______________ML310" localSheetId="7">#REF!</definedName>
    <definedName name="_______________ML310" localSheetId="0">#REF!</definedName>
    <definedName name="_______________ML310">#REF!</definedName>
    <definedName name="_______________ML311" localSheetId="2">#REF!</definedName>
    <definedName name="_______________ML311" localSheetId="7">#REF!</definedName>
    <definedName name="_______________ML311" localSheetId="0">#REF!</definedName>
    <definedName name="_______________ML311">#REF!</definedName>
    <definedName name="_______________ML312" localSheetId="2">#REF!</definedName>
    <definedName name="_______________ML312" localSheetId="7">#REF!</definedName>
    <definedName name="_______________ML312" localSheetId="0">#REF!</definedName>
    <definedName name="_______________ML312">#REF!</definedName>
    <definedName name="_______________ML313" localSheetId="2">#REF!</definedName>
    <definedName name="_______________ML313" localSheetId="7">#REF!</definedName>
    <definedName name="_______________ML313" localSheetId="0">#REF!</definedName>
    <definedName name="_______________ML313">#REF!</definedName>
    <definedName name="_______________ML314" localSheetId="2">#REF!</definedName>
    <definedName name="_______________ML314" localSheetId="7">#REF!</definedName>
    <definedName name="_______________ML314" localSheetId="0">#REF!</definedName>
    <definedName name="_______________ML314">#REF!</definedName>
    <definedName name="_______________ML315" localSheetId="2">#REF!</definedName>
    <definedName name="_______________ML315" localSheetId="7">#REF!</definedName>
    <definedName name="_______________ML315" localSheetId="0">#REF!</definedName>
    <definedName name="_______________ML315">#REF!</definedName>
    <definedName name="_______________ML316" localSheetId="2">#REF!</definedName>
    <definedName name="_______________ML316" localSheetId="7">#REF!</definedName>
    <definedName name="_______________ML316" localSheetId="0">#REF!</definedName>
    <definedName name="_______________ML316">#REF!</definedName>
    <definedName name="_______________ML317" localSheetId="2">#REF!</definedName>
    <definedName name="_______________ML317" localSheetId="7">#REF!</definedName>
    <definedName name="_______________ML317" localSheetId="0">#REF!</definedName>
    <definedName name="_______________ML317">#REF!</definedName>
    <definedName name="_______________ML318" localSheetId="2">#REF!</definedName>
    <definedName name="_______________ML318" localSheetId="7">#REF!</definedName>
    <definedName name="_______________ML318" localSheetId="0">#REF!</definedName>
    <definedName name="_______________ML318">#REF!</definedName>
    <definedName name="_______________ML319" localSheetId="2">#REF!</definedName>
    <definedName name="_______________ML319" localSheetId="7">#REF!</definedName>
    <definedName name="_______________ML319" localSheetId="0">#REF!</definedName>
    <definedName name="_______________ML319">#REF!</definedName>
    <definedName name="_______________ML32" localSheetId="2">#REF!</definedName>
    <definedName name="_______________ML32" localSheetId="7">#REF!</definedName>
    <definedName name="_______________ML32" localSheetId="0">#REF!</definedName>
    <definedName name="_______________ML32">#REF!</definedName>
    <definedName name="_______________ML320" localSheetId="2">#REF!</definedName>
    <definedName name="_______________ML320" localSheetId="7">#REF!</definedName>
    <definedName name="_______________ML320" localSheetId="0">#REF!</definedName>
    <definedName name="_______________ML320">#REF!</definedName>
    <definedName name="_______________ML321" localSheetId="2">#REF!</definedName>
    <definedName name="_______________ML321" localSheetId="7">#REF!</definedName>
    <definedName name="_______________ML321" localSheetId="0">#REF!</definedName>
    <definedName name="_______________ML321">#REF!</definedName>
    <definedName name="_______________ML322" localSheetId="2">#REF!</definedName>
    <definedName name="_______________ML322" localSheetId="7">#REF!</definedName>
    <definedName name="_______________ML322" localSheetId="0">#REF!</definedName>
    <definedName name="_______________ML322">#REF!</definedName>
    <definedName name="_______________ML323" localSheetId="2">#REF!</definedName>
    <definedName name="_______________ML323" localSheetId="7">#REF!</definedName>
    <definedName name="_______________ML323" localSheetId="0">#REF!</definedName>
    <definedName name="_______________ML323">#REF!</definedName>
    <definedName name="_______________ML324" localSheetId="2">#REF!</definedName>
    <definedName name="_______________ML324" localSheetId="7">#REF!</definedName>
    <definedName name="_______________ML324" localSheetId="0">#REF!</definedName>
    <definedName name="_______________ML324">#REF!</definedName>
    <definedName name="_______________ML33" localSheetId="2">#REF!</definedName>
    <definedName name="_______________ML33" localSheetId="7">#REF!</definedName>
    <definedName name="_______________ML33" localSheetId="0">#REF!</definedName>
    <definedName name="_______________ML33">#REF!</definedName>
    <definedName name="_______________ML34" localSheetId="2">#REF!</definedName>
    <definedName name="_______________ML34" localSheetId="7">#REF!</definedName>
    <definedName name="_______________ML34" localSheetId="0">#REF!</definedName>
    <definedName name="_______________ML34">#REF!</definedName>
    <definedName name="_______________ML35" localSheetId="2">#REF!</definedName>
    <definedName name="_______________ML35" localSheetId="7">#REF!</definedName>
    <definedName name="_______________ML35" localSheetId="0">#REF!</definedName>
    <definedName name="_______________ML35">#REF!</definedName>
    <definedName name="_______________ML36" localSheetId="2">#REF!</definedName>
    <definedName name="_______________ML36" localSheetId="7">#REF!</definedName>
    <definedName name="_______________ML36" localSheetId="0">#REF!</definedName>
    <definedName name="_______________ML36">#REF!</definedName>
    <definedName name="_______________ML37" localSheetId="2">#REF!</definedName>
    <definedName name="_______________ML37" localSheetId="7">#REF!</definedName>
    <definedName name="_______________ML37" localSheetId="0">#REF!</definedName>
    <definedName name="_______________ML37">#REF!</definedName>
    <definedName name="_______________ML38" localSheetId="2">#REF!</definedName>
    <definedName name="_______________ML38" localSheetId="7">#REF!</definedName>
    <definedName name="_______________ML38" localSheetId="0">#REF!</definedName>
    <definedName name="_______________ML38">#REF!</definedName>
    <definedName name="_______________ML39" localSheetId="2">#REF!</definedName>
    <definedName name="_______________ML39" localSheetId="7">#REF!</definedName>
    <definedName name="_______________ML39" localSheetId="0">#REF!</definedName>
    <definedName name="_______________ML39">#REF!</definedName>
    <definedName name="_______________ML7" localSheetId="2">#REF!</definedName>
    <definedName name="_______________ML7" localSheetId="7">#REF!</definedName>
    <definedName name="_______________ML7" localSheetId="0">#REF!</definedName>
    <definedName name="_______________ML7">#REF!</definedName>
    <definedName name="_______________ML8" localSheetId="2">#REF!</definedName>
    <definedName name="_______________ML8" localSheetId="7">#REF!</definedName>
    <definedName name="_______________ML8" localSheetId="0">#REF!</definedName>
    <definedName name="_______________ML8">#REF!</definedName>
    <definedName name="_______________ML9" localSheetId="2">#REF!</definedName>
    <definedName name="_______________ML9" localSheetId="7">#REF!</definedName>
    <definedName name="_______________ML9" localSheetId="0">#REF!</definedName>
    <definedName name="_______________ML9">#REF!</definedName>
    <definedName name="_______________mm1">[6]r!$F$4</definedName>
    <definedName name="_______________mm1000" localSheetId="2">#REF!</definedName>
    <definedName name="_______________mm1000" localSheetId="7">#REF!</definedName>
    <definedName name="_______________mm1000" localSheetId="0">#REF!</definedName>
    <definedName name="_______________mm1000">#REF!</definedName>
    <definedName name="_______________mm11">[2]r!$F$4</definedName>
    <definedName name="_______________mm111">[5]r!$F$4</definedName>
    <definedName name="_______________mm600" localSheetId="2">#REF!</definedName>
    <definedName name="_______________mm600" localSheetId="7">#REF!</definedName>
    <definedName name="_______________mm600" localSheetId="0">#REF!</definedName>
    <definedName name="_______________mm600">#REF!</definedName>
    <definedName name="_______________mm800" localSheetId="2">#REF!</definedName>
    <definedName name="_______________mm800" localSheetId="7">#REF!</definedName>
    <definedName name="_______________mm800" localSheetId="0">#REF!</definedName>
    <definedName name="_______________mm800">#REF!</definedName>
    <definedName name="_______________PC1" localSheetId="2">#REF!</definedName>
    <definedName name="_______________PC1" localSheetId="7">#REF!</definedName>
    <definedName name="_______________PC1" localSheetId="0">#REF!</definedName>
    <definedName name="_______________PC1">#REF!</definedName>
    <definedName name="_______________PC10" localSheetId="2">#REF!</definedName>
    <definedName name="_______________PC10" localSheetId="7">#REF!</definedName>
    <definedName name="_______________PC10" localSheetId="0">#REF!</definedName>
    <definedName name="_______________PC10">#REF!</definedName>
    <definedName name="_______________PC11" localSheetId="2">#REF!</definedName>
    <definedName name="_______________PC11" localSheetId="7">#REF!</definedName>
    <definedName name="_______________PC11" localSheetId="0">#REF!</definedName>
    <definedName name="_______________PC11">#REF!</definedName>
    <definedName name="_______________PC12" localSheetId="2">#REF!</definedName>
    <definedName name="_______________PC12" localSheetId="7">#REF!</definedName>
    <definedName name="_______________PC12" localSheetId="0">#REF!</definedName>
    <definedName name="_______________PC12">#REF!</definedName>
    <definedName name="_______________PC13" localSheetId="2">#REF!</definedName>
    <definedName name="_______________PC13" localSheetId="7">#REF!</definedName>
    <definedName name="_______________PC13" localSheetId="0">#REF!</definedName>
    <definedName name="_______________PC13">#REF!</definedName>
    <definedName name="_______________PC14" localSheetId="2">#REF!</definedName>
    <definedName name="_______________PC14" localSheetId="7">#REF!</definedName>
    <definedName name="_______________PC14" localSheetId="0">#REF!</definedName>
    <definedName name="_______________PC14">#REF!</definedName>
    <definedName name="_______________PC15" localSheetId="2">#REF!</definedName>
    <definedName name="_______________PC15" localSheetId="7">#REF!</definedName>
    <definedName name="_______________PC15" localSheetId="0">#REF!</definedName>
    <definedName name="_______________PC15">#REF!</definedName>
    <definedName name="_______________PC16" localSheetId="2">#REF!</definedName>
    <definedName name="_______________PC16" localSheetId="7">#REF!</definedName>
    <definedName name="_______________PC16" localSheetId="0">#REF!</definedName>
    <definedName name="_______________PC16">#REF!</definedName>
    <definedName name="_______________PC17" localSheetId="2">#REF!</definedName>
    <definedName name="_______________PC17" localSheetId="7">#REF!</definedName>
    <definedName name="_______________PC17" localSheetId="0">#REF!</definedName>
    <definedName name="_______________PC17">#REF!</definedName>
    <definedName name="_______________PC18" localSheetId="2">#REF!</definedName>
    <definedName name="_______________PC18" localSheetId="7">#REF!</definedName>
    <definedName name="_______________PC18" localSheetId="0">#REF!</definedName>
    <definedName name="_______________PC18">#REF!</definedName>
    <definedName name="_______________PC19" localSheetId="2">#REF!</definedName>
    <definedName name="_______________PC19" localSheetId="7">#REF!</definedName>
    <definedName name="_______________PC19" localSheetId="0">#REF!</definedName>
    <definedName name="_______________PC19">#REF!</definedName>
    <definedName name="_______________pc2" localSheetId="2">#REF!</definedName>
    <definedName name="_______________pc2" localSheetId="7">#REF!</definedName>
    <definedName name="_______________pc2" localSheetId="0">#REF!</definedName>
    <definedName name="_______________pc2">#REF!</definedName>
    <definedName name="_______________PC20">NA()</definedName>
    <definedName name="_______________PC21" localSheetId="2">#REF!</definedName>
    <definedName name="_______________PC21" localSheetId="7">#REF!</definedName>
    <definedName name="_______________PC21" localSheetId="0">#REF!</definedName>
    <definedName name="_______________PC21">#REF!</definedName>
    <definedName name="_______________PC22" localSheetId="2">#REF!</definedName>
    <definedName name="_______________PC22" localSheetId="7">#REF!</definedName>
    <definedName name="_______________PC22" localSheetId="0">#REF!</definedName>
    <definedName name="_______________PC22">#REF!</definedName>
    <definedName name="_______________PC23" localSheetId="2">#REF!</definedName>
    <definedName name="_______________PC23" localSheetId="7">#REF!</definedName>
    <definedName name="_______________PC23" localSheetId="0">#REF!</definedName>
    <definedName name="_______________PC23">#REF!</definedName>
    <definedName name="_______________PC24" localSheetId="2">#REF!</definedName>
    <definedName name="_______________PC24" localSheetId="7">#REF!</definedName>
    <definedName name="_______________PC24" localSheetId="0">#REF!</definedName>
    <definedName name="_______________PC24">#REF!</definedName>
    <definedName name="_______________PC3" localSheetId="2">#REF!</definedName>
    <definedName name="_______________PC3" localSheetId="7">#REF!</definedName>
    <definedName name="_______________PC3" localSheetId="0">#REF!</definedName>
    <definedName name="_______________PC3">#REF!</definedName>
    <definedName name="_______________PC4" localSheetId="2">#REF!</definedName>
    <definedName name="_______________PC4" localSheetId="7">#REF!</definedName>
    <definedName name="_______________PC4" localSheetId="0">#REF!</definedName>
    <definedName name="_______________PC4">#REF!</definedName>
    <definedName name="_______________PC5" localSheetId="2">#REF!</definedName>
    <definedName name="_______________PC5" localSheetId="7">#REF!</definedName>
    <definedName name="_______________PC5" localSheetId="0">#REF!</definedName>
    <definedName name="_______________PC5">#REF!</definedName>
    <definedName name="_______________PC6" localSheetId="2">#REF!</definedName>
    <definedName name="_______________PC6" localSheetId="7">#REF!</definedName>
    <definedName name="_______________PC6" localSheetId="0">#REF!</definedName>
    <definedName name="_______________PC6">#REF!</definedName>
    <definedName name="_______________pc600" localSheetId="2">#REF!</definedName>
    <definedName name="_______________pc600" localSheetId="7">#REF!</definedName>
    <definedName name="_______________pc600" localSheetId="0">#REF!</definedName>
    <definedName name="_______________pc600">#REF!</definedName>
    <definedName name="_______________PC7" localSheetId="2">#REF!</definedName>
    <definedName name="_______________PC7" localSheetId="7">#REF!</definedName>
    <definedName name="_______________PC7" localSheetId="0">#REF!</definedName>
    <definedName name="_______________PC7">#REF!</definedName>
    <definedName name="_______________PC8" localSheetId="2">#REF!</definedName>
    <definedName name="_______________PC8" localSheetId="7">#REF!</definedName>
    <definedName name="_______________PC8" localSheetId="0">#REF!</definedName>
    <definedName name="_______________PC8">#REF!</definedName>
    <definedName name="_______________PC9" localSheetId="2">#REF!</definedName>
    <definedName name="_______________PC9" localSheetId="7">#REF!</definedName>
    <definedName name="_______________PC9" localSheetId="0">#REF!</definedName>
    <definedName name="_______________PC9">#REF!</definedName>
    <definedName name="_______________pc900" localSheetId="2">#REF!</definedName>
    <definedName name="_______________pc900" localSheetId="7">#REF!</definedName>
    <definedName name="_______________pc900" localSheetId="0">#REF!</definedName>
    <definedName name="_______________pc900">#REF!</definedName>
    <definedName name="_______________pla4">[12]DATA_PRG!$H$269</definedName>
    <definedName name="_______________pv2" localSheetId="2">#REF!</definedName>
    <definedName name="_______________pv2" localSheetId="7">#REF!</definedName>
    <definedName name="_______________pv2" localSheetId="0">#REF!</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 localSheetId="2">#REF!</definedName>
    <definedName name="_______________var1" localSheetId="7">#REF!</definedName>
    <definedName name="_______________var1" localSheetId="0">#REF!</definedName>
    <definedName name="_______________var1">#REF!</definedName>
    <definedName name="_______________var4" localSheetId="2">#REF!</definedName>
    <definedName name="_______________var4" localSheetId="7">#REF!</definedName>
    <definedName name="_______________var4" localSheetId="0">#REF!</definedName>
    <definedName name="_______________var4">#REF!</definedName>
    <definedName name="_______________vat1">NA()</definedName>
    <definedName name="______________bla1">[1]leads!$H$7</definedName>
    <definedName name="______________BSG100" localSheetId="2">#REF!</definedName>
    <definedName name="______________BSG100" localSheetId="7">#REF!</definedName>
    <definedName name="______________BSG100" localSheetId="0">#REF!</definedName>
    <definedName name="______________BSG100">#REF!</definedName>
    <definedName name="______________BSG150" localSheetId="2">#REF!</definedName>
    <definedName name="______________BSG150" localSheetId="7">#REF!</definedName>
    <definedName name="______________BSG150" localSheetId="0">#REF!</definedName>
    <definedName name="______________BSG150">#REF!</definedName>
    <definedName name="______________BSG5" localSheetId="2">#REF!</definedName>
    <definedName name="______________BSG5" localSheetId="7">#REF!</definedName>
    <definedName name="______________BSG5" localSheetId="0">#REF!</definedName>
    <definedName name="______________BSG5">#REF!</definedName>
    <definedName name="______________BSG75" localSheetId="2">#REF!</definedName>
    <definedName name="______________BSG75" localSheetId="7">#REF!</definedName>
    <definedName name="______________BSG75" localSheetId="0">#REF!</definedName>
    <definedName name="______________BSG75">#REF!</definedName>
    <definedName name="______________BTC1" localSheetId="2">#REF!</definedName>
    <definedName name="______________BTC1" localSheetId="7">#REF!</definedName>
    <definedName name="______________BTC1" localSheetId="0">#REF!</definedName>
    <definedName name="______________BTC1">#REF!</definedName>
    <definedName name="______________BTC10" localSheetId="2">#REF!</definedName>
    <definedName name="______________BTC10" localSheetId="7">#REF!</definedName>
    <definedName name="______________BTC10" localSheetId="0">#REF!</definedName>
    <definedName name="______________BTC10">#REF!</definedName>
    <definedName name="______________BTC11" localSheetId="2">#REF!</definedName>
    <definedName name="______________BTC11" localSheetId="7">#REF!</definedName>
    <definedName name="______________BTC11" localSheetId="0">#REF!</definedName>
    <definedName name="______________BTC11">#REF!</definedName>
    <definedName name="______________BTC12" localSheetId="2">#REF!</definedName>
    <definedName name="______________BTC12" localSheetId="7">#REF!</definedName>
    <definedName name="______________BTC12" localSheetId="0">#REF!</definedName>
    <definedName name="______________BTC12">#REF!</definedName>
    <definedName name="______________BTC13" localSheetId="2">#REF!</definedName>
    <definedName name="______________BTC13" localSheetId="7">#REF!</definedName>
    <definedName name="______________BTC13" localSheetId="0">#REF!</definedName>
    <definedName name="______________BTC13">#REF!</definedName>
    <definedName name="______________BTC14" localSheetId="2">#REF!</definedName>
    <definedName name="______________BTC14" localSheetId="7">#REF!</definedName>
    <definedName name="______________BTC14" localSheetId="0">#REF!</definedName>
    <definedName name="______________BTC14">#REF!</definedName>
    <definedName name="______________BTC15" localSheetId="2">#REF!</definedName>
    <definedName name="______________BTC15" localSheetId="7">#REF!</definedName>
    <definedName name="______________BTC15" localSheetId="0">#REF!</definedName>
    <definedName name="______________BTC15">#REF!</definedName>
    <definedName name="______________BTC16" localSheetId="2">#REF!</definedName>
    <definedName name="______________BTC16" localSheetId="7">#REF!</definedName>
    <definedName name="______________BTC16" localSheetId="0">#REF!</definedName>
    <definedName name="______________BTC16">#REF!</definedName>
    <definedName name="______________BTC17" localSheetId="2">#REF!</definedName>
    <definedName name="______________BTC17" localSheetId="7">#REF!</definedName>
    <definedName name="______________BTC17" localSheetId="0">#REF!</definedName>
    <definedName name="______________BTC17">#REF!</definedName>
    <definedName name="______________BTC18" localSheetId="2">#REF!</definedName>
    <definedName name="______________BTC18" localSheetId="7">#REF!</definedName>
    <definedName name="______________BTC18" localSheetId="0">#REF!</definedName>
    <definedName name="______________BTC18">#REF!</definedName>
    <definedName name="______________BTC19" localSheetId="2">#REF!</definedName>
    <definedName name="______________BTC19" localSheetId="7">#REF!</definedName>
    <definedName name="______________BTC19" localSheetId="0">#REF!</definedName>
    <definedName name="______________BTC19">#REF!</definedName>
    <definedName name="______________BTC2" localSheetId="2">#REF!</definedName>
    <definedName name="______________BTC2" localSheetId="7">#REF!</definedName>
    <definedName name="______________BTC2" localSheetId="0">#REF!</definedName>
    <definedName name="______________BTC2">#REF!</definedName>
    <definedName name="______________BTC20" localSheetId="2">#REF!</definedName>
    <definedName name="______________BTC20" localSheetId="7">#REF!</definedName>
    <definedName name="______________BTC20" localSheetId="0">#REF!</definedName>
    <definedName name="______________BTC20">#REF!</definedName>
    <definedName name="______________BTC21" localSheetId="2">#REF!</definedName>
    <definedName name="______________BTC21" localSheetId="7">#REF!</definedName>
    <definedName name="______________BTC21" localSheetId="0">#REF!</definedName>
    <definedName name="______________BTC21">#REF!</definedName>
    <definedName name="______________BTC22" localSheetId="2">#REF!</definedName>
    <definedName name="______________BTC22" localSheetId="7">#REF!</definedName>
    <definedName name="______________BTC22" localSheetId="0">#REF!</definedName>
    <definedName name="______________BTC22">#REF!</definedName>
    <definedName name="______________BTC23" localSheetId="2">#REF!</definedName>
    <definedName name="______________BTC23" localSheetId="7">#REF!</definedName>
    <definedName name="______________BTC23" localSheetId="0">#REF!</definedName>
    <definedName name="______________BTC23">#REF!</definedName>
    <definedName name="______________BTC24" localSheetId="2">#REF!</definedName>
    <definedName name="______________BTC24" localSheetId="7">#REF!</definedName>
    <definedName name="______________BTC24" localSheetId="0">#REF!</definedName>
    <definedName name="______________BTC24">#REF!</definedName>
    <definedName name="______________BTC3" localSheetId="2">#REF!</definedName>
    <definedName name="______________BTC3" localSheetId="7">#REF!</definedName>
    <definedName name="______________BTC3" localSheetId="0">#REF!</definedName>
    <definedName name="______________BTC3">#REF!</definedName>
    <definedName name="______________BTC4" localSheetId="2">#REF!</definedName>
    <definedName name="______________BTC4" localSheetId="7">#REF!</definedName>
    <definedName name="______________BTC4" localSheetId="0">#REF!</definedName>
    <definedName name="______________BTC4">#REF!</definedName>
    <definedName name="______________BTC5" localSheetId="2">#REF!</definedName>
    <definedName name="______________BTC5" localSheetId="7">#REF!</definedName>
    <definedName name="______________BTC5" localSheetId="0">#REF!</definedName>
    <definedName name="______________BTC5">#REF!</definedName>
    <definedName name="______________BTC6" localSheetId="2">#REF!</definedName>
    <definedName name="______________BTC6" localSheetId="7">#REF!</definedName>
    <definedName name="______________BTC6" localSheetId="0">#REF!</definedName>
    <definedName name="______________BTC6">#REF!</definedName>
    <definedName name="______________BTC7" localSheetId="2">#REF!</definedName>
    <definedName name="______________BTC7" localSheetId="7">#REF!</definedName>
    <definedName name="______________BTC7" localSheetId="0">#REF!</definedName>
    <definedName name="______________BTC7">#REF!</definedName>
    <definedName name="______________BTC8" localSheetId="2">#REF!</definedName>
    <definedName name="______________BTC8" localSheetId="7">#REF!</definedName>
    <definedName name="______________BTC8" localSheetId="0">#REF!</definedName>
    <definedName name="______________BTC8">#REF!</definedName>
    <definedName name="______________BTC9" localSheetId="2">#REF!</definedName>
    <definedName name="______________BTC9" localSheetId="7">#REF!</definedName>
    <definedName name="______________BTC9" localSheetId="0">#REF!</definedName>
    <definedName name="______________BTC9">#REF!</definedName>
    <definedName name="______________BTR1" localSheetId="2">#REF!</definedName>
    <definedName name="______________BTR1" localSheetId="7">#REF!</definedName>
    <definedName name="______________BTR1" localSheetId="0">#REF!</definedName>
    <definedName name="______________BTR1">#REF!</definedName>
    <definedName name="______________BTR10" localSheetId="2">#REF!</definedName>
    <definedName name="______________BTR10" localSheetId="7">#REF!</definedName>
    <definedName name="______________BTR10" localSheetId="0">#REF!</definedName>
    <definedName name="______________BTR10">#REF!</definedName>
    <definedName name="______________BTR11" localSheetId="2">#REF!</definedName>
    <definedName name="______________BTR11" localSheetId="7">#REF!</definedName>
    <definedName name="______________BTR11" localSheetId="0">#REF!</definedName>
    <definedName name="______________BTR11">#REF!</definedName>
    <definedName name="______________BTR12" localSheetId="2">#REF!</definedName>
    <definedName name="______________BTR12" localSheetId="7">#REF!</definedName>
    <definedName name="______________BTR12" localSheetId="0">#REF!</definedName>
    <definedName name="______________BTR12">#REF!</definedName>
    <definedName name="______________BTR13" localSheetId="2">#REF!</definedName>
    <definedName name="______________BTR13" localSheetId="7">#REF!</definedName>
    <definedName name="______________BTR13" localSheetId="0">#REF!</definedName>
    <definedName name="______________BTR13">#REF!</definedName>
    <definedName name="______________BTR14" localSheetId="2">#REF!</definedName>
    <definedName name="______________BTR14" localSheetId="7">#REF!</definedName>
    <definedName name="______________BTR14" localSheetId="0">#REF!</definedName>
    <definedName name="______________BTR14">#REF!</definedName>
    <definedName name="______________BTR15" localSheetId="2">#REF!</definedName>
    <definedName name="______________BTR15" localSheetId="7">#REF!</definedName>
    <definedName name="______________BTR15" localSheetId="0">#REF!</definedName>
    <definedName name="______________BTR15">#REF!</definedName>
    <definedName name="______________BTR16" localSheetId="2">#REF!</definedName>
    <definedName name="______________BTR16" localSheetId="7">#REF!</definedName>
    <definedName name="______________BTR16" localSheetId="0">#REF!</definedName>
    <definedName name="______________BTR16">#REF!</definedName>
    <definedName name="______________BTR17" localSheetId="2">#REF!</definedName>
    <definedName name="______________BTR17" localSheetId="7">#REF!</definedName>
    <definedName name="______________BTR17" localSheetId="0">#REF!</definedName>
    <definedName name="______________BTR17">#REF!</definedName>
    <definedName name="______________BTR18" localSheetId="2">#REF!</definedName>
    <definedName name="______________BTR18" localSheetId="7">#REF!</definedName>
    <definedName name="______________BTR18" localSheetId="0">#REF!</definedName>
    <definedName name="______________BTR18">#REF!</definedName>
    <definedName name="______________BTR19" localSheetId="2">#REF!</definedName>
    <definedName name="______________BTR19" localSheetId="7">#REF!</definedName>
    <definedName name="______________BTR19" localSheetId="0">#REF!</definedName>
    <definedName name="______________BTR19">#REF!</definedName>
    <definedName name="______________BTR2" localSheetId="2">#REF!</definedName>
    <definedName name="______________BTR2" localSheetId="7">#REF!</definedName>
    <definedName name="______________BTR2" localSheetId="0">#REF!</definedName>
    <definedName name="______________BTR2">#REF!</definedName>
    <definedName name="______________BTR20" localSheetId="2">#REF!</definedName>
    <definedName name="______________BTR20" localSheetId="7">#REF!</definedName>
    <definedName name="______________BTR20" localSheetId="0">#REF!</definedName>
    <definedName name="______________BTR20">#REF!</definedName>
    <definedName name="______________BTR21" localSheetId="2">#REF!</definedName>
    <definedName name="______________BTR21" localSheetId="7">#REF!</definedName>
    <definedName name="______________BTR21" localSheetId="0">#REF!</definedName>
    <definedName name="______________BTR21">#REF!</definedName>
    <definedName name="______________BTR22" localSheetId="2">#REF!</definedName>
    <definedName name="______________BTR22" localSheetId="7">#REF!</definedName>
    <definedName name="______________BTR22" localSheetId="0">#REF!</definedName>
    <definedName name="______________BTR22">#REF!</definedName>
    <definedName name="______________BTR23" localSheetId="2">#REF!</definedName>
    <definedName name="______________BTR23" localSheetId="7">#REF!</definedName>
    <definedName name="______________BTR23" localSheetId="0">#REF!</definedName>
    <definedName name="______________BTR23">#REF!</definedName>
    <definedName name="______________BTR24" localSheetId="2">#REF!</definedName>
    <definedName name="______________BTR24" localSheetId="7">#REF!</definedName>
    <definedName name="______________BTR24" localSheetId="0">#REF!</definedName>
    <definedName name="______________BTR24">#REF!</definedName>
    <definedName name="______________BTR3" localSheetId="2">#REF!</definedName>
    <definedName name="______________BTR3" localSheetId="7">#REF!</definedName>
    <definedName name="______________BTR3" localSheetId="0">#REF!</definedName>
    <definedName name="______________BTR3">#REF!</definedName>
    <definedName name="______________BTR4" localSheetId="2">#REF!</definedName>
    <definedName name="______________BTR4" localSheetId="7">#REF!</definedName>
    <definedName name="______________BTR4" localSheetId="0">#REF!</definedName>
    <definedName name="______________BTR4">#REF!</definedName>
    <definedName name="______________BTR5" localSheetId="2">#REF!</definedName>
    <definedName name="______________BTR5" localSheetId="7">#REF!</definedName>
    <definedName name="______________BTR5" localSheetId="0">#REF!</definedName>
    <definedName name="______________BTR5">#REF!</definedName>
    <definedName name="______________BTR6" localSheetId="2">#REF!</definedName>
    <definedName name="______________BTR6" localSheetId="7">#REF!</definedName>
    <definedName name="______________BTR6" localSheetId="0">#REF!</definedName>
    <definedName name="______________BTR6">#REF!</definedName>
    <definedName name="______________BTR7" localSheetId="2">#REF!</definedName>
    <definedName name="______________BTR7" localSheetId="7">#REF!</definedName>
    <definedName name="______________BTR7" localSheetId="0">#REF!</definedName>
    <definedName name="______________BTR7">#REF!</definedName>
    <definedName name="______________BTR8" localSheetId="2">#REF!</definedName>
    <definedName name="______________BTR8" localSheetId="7">#REF!</definedName>
    <definedName name="______________BTR8" localSheetId="0">#REF!</definedName>
    <definedName name="______________BTR8">#REF!</definedName>
    <definedName name="______________BTR9" localSheetId="2">#REF!</definedName>
    <definedName name="______________BTR9" localSheetId="7">#REF!</definedName>
    <definedName name="______________BTR9" localSheetId="0">#REF!</definedName>
    <definedName name="______________BTR9">#REF!</definedName>
    <definedName name="______________BTS1" localSheetId="2">#REF!</definedName>
    <definedName name="______________BTS1" localSheetId="7">#REF!</definedName>
    <definedName name="______________BTS1" localSheetId="0">#REF!</definedName>
    <definedName name="______________BTS1">#REF!</definedName>
    <definedName name="______________BTS10" localSheetId="2">#REF!</definedName>
    <definedName name="______________BTS10" localSheetId="7">#REF!</definedName>
    <definedName name="______________BTS10" localSheetId="0">#REF!</definedName>
    <definedName name="______________BTS10">#REF!</definedName>
    <definedName name="______________BTS11" localSheetId="2">#REF!</definedName>
    <definedName name="______________BTS11" localSheetId="7">#REF!</definedName>
    <definedName name="______________BTS11" localSheetId="0">#REF!</definedName>
    <definedName name="______________BTS11">#REF!</definedName>
    <definedName name="______________BTS12" localSheetId="2">#REF!</definedName>
    <definedName name="______________BTS12" localSheetId="7">#REF!</definedName>
    <definedName name="______________BTS12" localSheetId="0">#REF!</definedName>
    <definedName name="______________BTS12">#REF!</definedName>
    <definedName name="______________BTS13" localSheetId="2">#REF!</definedName>
    <definedName name="______________BTS13" localSheetId="7">#REF!</definedName>
    <definedName name="______________BTS13" localSheetId="0">#REF!</definedName>
    <definedName name="______________BTS13">#REF!</definedName>
    <definedName name="______________BTS14" localSheetId="2">#REF!</definedName>
    <definedName name="______________BTS14" localSheetId="7">#REF!</definedName>
    <definedName name="______________BTS14" localSheetId="0">#REF!</definedName>
    <definedName name="______________BTS14">#REF!</definedName>
    <definedName name="______________BTS15" localSheetId="2">#REF!</definedName>
    <definedName name="______________BTS15" localSheetId="7">#REF!</definedName>
    <definedName name="______________BTS15" localSheetId="0">#REF!</definedName>
    <definedName name="______________BTS15">#REF!</definedName>
    <definedName name="______________BTS16" localSheetId="2">#REF!</definedName>
    <definedName name="______________BTS16" localSheetId="7">#REF!</definedName>
    <definedName name="______________BTS16" localSheetId="0">#REF!</definedName>
    <definedName name="______________BTS16">#REF!</definedName>
    <definedName name="______________BTS17" localSheetId="2">#REF!</definedName>
    <definedName name="______________BTS17" localSheetId="7">#REF!</definedName>
    <definedName name="______________BTS17" localSheetId="0">#REF!</definedName>
    <definedName name="______________BTS17">#REF!</definedName>
    <definedName name="______________BTS18" localSheetId="2">#REF!</definedName>
    <definedName name="______________BTS18" localSheetId="7">#REF!</definedName>
    <definedName name="______________BTS18" localSheetId="0">#REF!</definedName>
    <definedName name="______________BTS18">#REF!</definedName>
    <definedName name="______________BTS19" localSheetId="2">#REF!</definedName>
    <definedName name="______________BTS19" localSheetId="7">#REF!</definedName>
    <definedName name="______________BTS19" localSheetId="0">#REF!</definedName>
    <definedName name="______________BTS19">#REF!</definedName>
    <definedName name="______________BTS2" localSheetId="2">#REF!</definedName>
    <definedName name="______________BTS2" localSheetId="7">#REF!</definedName>
    <definedName name="______________BTS2" localSheetId="0">#REF!</definedName>
    <definedName name="______________BTS2">#REF!</definedName>
    <definedName name="______________BTS20" localSheetId="2">#REF!</definedName>
    <definedName name="______________BTS20" localSheetId="7">#REF!</definedName>
    <definedName name="______________BTS20" localSheetId="0">#REF!</definedName>
    <definedName name="______________BTS20">#REF!</definedName>
    <definedName name="______________BTS21" localSheetId="2">#REF!</definedName>
    <definedName name="______________BTS21" localSheetId="7">#REF!</definedName>
    <definedName name="______________BTS21" localSheetId="0">#REF!</definedName>
    <definedName name="______________BTS21">#REF!</definedName>
    <definedName name="______________BTS22" localSheetId="2">#REF!</definedName>
    <definedName name="______________BTS22" localSheetId="7">#REF!</definedName>
    <definedName name="______________BTS22" localSheetId="0">#REF!</definedName>
    <definedName name="______________BTS22">#REF!</definedName>
    <definedName name="______________BTS23" localSheetId="2">#REF!</definedName>
    <definedName name="______________BTS23" localSheetId="7">#REF!</definedName>
    <definedName name="______________BTS23" localSheetId="0">#REF!</definedName>
    <definedName name="______________BTS23">#REF!</definedName>
    <definedName name="______________BTS24" localSheetId="2">#REF!</definedName>
    <definedName name="______________BTS24" localSheetId="7">#REF!</definedName>
    <definedName name="______________BTS24" localSheetId="0">#REF!</definedName>
    <definedName name="______________BTS24">#REF!</definedName>
    <definedName name="______________BTS3" localSheetId="2">#REF!</definedName>
    <definedName name="______________BTS3" localSheetId="7">#REF!</definedName>
    <definedName name="______________BTS3" localSheetId="0">#REF!</definedName>
    <definedName name="______________BTS3">#REF!</definedName>
    <definedName name="______________BTS4" localSheetId="2">#REF!</definedName>
    <definedName name="______________BTS4" localSheetId="7">#REF!</definedName>
    <definedName name="______________BTS4" localSheetId="0">#REF!</definedName>
    <definedName name="______________BTS4">#REF!</definedName>
    <definedName name="______________BTS5" localSheetId="2">#REF!</definedName>
    <definedName name="______________BTS5" localSheetId="7">#REF!</definedName>
    <definedName name="______________BTS5" localSheetId="0">#REF!</definedName>
    <definedName name="______________BTS5">#REF!</definedName>
    <definedName name="______________BTS6" localSheetId="2">#REF!</definedName>
    <definedName name="______________BTS6" localSheetId="7">#REF!</definedName>
    <definedName name="______________BTS6" localSheetId="0">#REF!</definedName>
    <definedName name="______________BTS6">#REF!</definedName>
    <definedName name="______________BTS7" localSheetId="2">#REF!</definedName>
    <definedName name="______________BTS7" localSheetId="7">#REF!</definedName>
    <definedName name="______________BTS7" localSheetId="0">#REF!</definedName>
    <definedName name="______________BTS7">#REF!</definedName>
    <definedName name="______________BTS8" localSheetId="2">#REF!</definedName>
    <definedName name="______________BTS8" localSheetId="7">#REF!</definedName>
    <definedName name="______________BTS8" localSheetId="0">#REF!</definedName>
    <definedName name="______________BTS8">#REF!</definedName>
    <definedName name="______________BTS9" localSheetId="2">#REF!</definedName>
    <definedName name="______________BTS9" localSheetId="7">#REF!</definedName>
    <definedName name="______________BTS9" localSheetId="0">#REF!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 localSheetId="2">[16]Data!#REF!</definedName>
    <definedName name="______________G120907" localSheetId="7">[16]Data!#REF!</definedName>
    <definedName name="______________G120907" localSheetId="0">[16]Data!#REF!</definedName>
    <definedName name="______________G120907">[16]Data!#REF!</definedName>
    <definedName name="______________GBS11">NA()</definedName>
    <definedName name="______________GBS110" localSheetId="2">#REF!</definedName>
    <definedName name="______________GBS110" localSheetId="7">#REF!</definedName>
    <definedName name="______________GBS110" localSheetId="0">#REF!</definedName>
    <definedName name="______________GBS110">#REF!</definedName>
    <definedName name="______________GBS111" localSheetId="2">#REF!</definedName>
    <definedName name="______________GBS111" localSheetId="7">#REF!</definedName>
    <definedName name="______________GBS111" localSheetId="0">#REF!</definedName>
    <definedName name="______________GBS111">#REF!</definedName>
    <definedName name="______________GBS112" localSheetId="2">#REF!</definedName>
    <definedName name="______________GBS112" localSheetId="7">#REF!</definedName>
    <definedName name="______________GBS112" localSheetId="0">#REF!</definedName>
    <definedName name="______________GBS112">#REF!</definedName>
    <definedName name="______________GBS113" localSheetId="2">#REF!</definedName>
    <definedName name="______________GBS113" localSheetId="7">#REF!</definedName>
    <definedName name="______________GBS113" localSheetId="0">#REF!</definedName>
    <definedName name="______________GBS113">#REF!</definedName>
    <definedName name="______________GBS114" localSheetId="2">#REF!</definedName>
    <definedName name="______________GBS114" localSheetId="7">#REF!</definedName>
    <definedName name="______________GBS114" localSheetId="0">#REF!</definedName>
    <definedName name="______________GBS114">#REF!</definedName>
    <definedName name="______________GBS115" localSheetId="2">#REF!</definedName>
    <definedName name="______________GBS115" localSheetId="7">#REF!</definedName>
    <definedName name="______________GBS115" localSheetId="0">#REF!</definedName>
    <definedName name="______________GBS115">#REF!</definedName>
    <definedName name="______________GBS116" localSheetId="2">#REF!</definedName>
    <definedName name="______________GBS116" localSheetId="7">#REF!</definedName>
    <definedName name="______________GBS116" localSheetId="0">#REF!</definedName>
    <definedName name="______________GBS116">#REF!</definedName>
    <definedName name="______________GBS117" localSheetId="2">#REF!</definedName>
    <definedName name="______________GBS117" localSheetId="7">#REF!</definedName>
    <definedName name="______________GBS117" localSheetId="0">#REF!</definedName>
    <definedName name="______________GBS117">#REF!</definedName>
    <definedName name="______________GBS118" localSheetId="2">#REF!</definedName>
    <definedName name="______________GBS118" localSheetId="7">#REF!</definedName>
    <definedName name="______________GBS118" localSheetId="0">#REF!</definedName>
    <definedName name="______________GBS118">#REF!</definedName>
    <definedName name="______________GBS119" localSheetId="2">#REF!</definedName>
    <definedName name="______________GBS119" localSheetId="7">#REF!</definedName>
    <definedName name="______________GBS119" localSheetId="0">#REF!</definedName>
    <definedName name="______________GBS119">#REF!</definedName>
    <definedName name="______________GBS12" localSheetId="2">#REF!</definedName>
    <definedName name="______________GBS12" localSheetId="7">#REF!</definedName>
    <definedName name="______________GBS12" localSheetId="0">#REF!</definedName>
    <definedName name="______________GBS12">#REF!</definedName>
    <definedName name="______________GBS120" localSheetId="2">#REF!</definedName>
    <definedName name="______________GBS120" localSheetId="7">#REF!</definedName>
    <definedName name="______________GBS120" localSheetId="0">#REF!</definedName>
    <definedName name="______________GBS120">#REF!</definedName>
    <definedName name="______________GBS121" localSheetId="2">#REF!</definedName>
    <definedName name="______________GBS121" localSheetId="7">#REF!</definedName>
    <definedName name="______________GBS121" localSheetId="0">#REF!</definedName>
    <definedName name="______________GBS121">#REF!</definedName>
    <definedName name="______________GBS122" localSheetId="2">#REF!</definedName>
    <definedName name="______________GBS122" localSheetId="7">#REF!</definedName>
    <definedName name="______________GBS122" localSheetId="0">#REF!</definedName>
    <definedName name="______________GBS122">#REF!</definedName>
    <definedName name="______________GBS123" localSheetId="2">#REF!</definedName>
    <definedName name="______________GBS123" localSheetId="7">#REF!</definedName>
    <definedName name="______________GBS123" localSheetId="0">#REF!</definedName>
    <definedName name="______________GBS123">#REF!</definedName>
    <definedName name="______________GBS124" localSheetId="2">#REF!</definedName>
    <definedName name="______________GBS124" localSheetId="7">#REF!</definedName>
    <definedName name="______________GBS124" localSheetId="0">#REF!</definedName>
    <definedName name="______________GBS124">#REF!</definedName>
    <definedName name="______________GBS13" localSheetId="2">#REF!</definedName>
    <definedName name="______________GBS13" localSheetId="7">#REF!</definedName>
    <definedName name="______________GBS13" localSheetId="0">#REF!</definedName>
    <definedName name="______________GBS13">#REF!</definedName>
    <definedName name="______________GBS14" localSheetId="2">#REF!</definedName>
    <definedName name="______________GBS14" localSheetId="7">#REF!</definedName>
    <definedName name="______________GBS14" localSheetId="0">#REF!</definedName>
    <definedName name="______________GBS14">#REF!</definedName>
    <definedName name="______________GBS15" localSheetId="2">#REF!</definedName>
    <definedName name="______________GBS15" localSheetId="7">#REF!</definedName>
    <definedName name="______________GBS15" localSheetId="0">#REF!</definedName>
    <definedName name="______________GBS15">#REF!</definedName>
    <definedName name="______________GBS16" localSheetId="2">#REF!</definedName>
    <definedName name="______________GBS16" localSheetId="7">#REF!</definedName>
    <definedName name="______________GBS16" localSheetId="0">#REF!</definedName>
    <definedName name="______________GBS16">#REF!</definedName>
    <definedName name="______________GBS17" localSheetId="2">#REF!</definedName>
    <definedName name="______________GBS17" localSheetId="7">#REF!</definedName>
    <definedName name="______________GBS17" localSheetId="0">#REF!</definedName>
    <definedName name="______________GBS17">#REF!</definedName>
    <definedName name="______________GBS18" localSheetId="2">#REF!</definedName>
    <definedName name="______________GBS18" localSheetId="7">#REF!</definedName>
    <definedName name="______________GBS18" localSheetId="0">#REF!</definedName>
    <definedName name="______________GBS18">#REF!</definedName>
    <definedName name="______________GBS19" localSheetId="2">#REF!</definedName>
    <definedName name="______________GBS19" localSheetId="7">#REF!</definedName>
    <definedName name="______________GBS19" localSheetId="0">#REF!</definedName>
    <definedName name="______________GBS19">#REF!</definedName>
    <definedName name="______________GBS21" localSheetId="2">#REF!</definedName>
    <definedName name="______________GBS21" localSheetId="7">#REF!</definedName>
    <definedName name="______________GBS21" localSheetId="0">#REF!</definedName>
    <definedName name="______________GBS21">#REF!</definedName>
    <definedName name="______________GBS210" localSheetId="2">#REF!</definedName>
    <definedName name="______________GBS210" localSheetId="7">#REF!</definedName>
    <definedName name="______________GBS210" localSheetId="0">#REF!</definedName>
    <definedName name="______________GBS210">#REF!</definedName>
    <definedName name="______________GBS211" localSheetId="2">#REF!</definedName>
    <definedName name="______________GBS211" localSheetId="7">#REF!</definedName>
    <definedName name="______________GBS211" localSheetId="0">#REF!</definedName>
    <definedName name="______________GBS211">#REF!</definedName>
    <definedName name="______________GBS212" localSheetId="2">#REF!</definedName>
    <definedName name="______________GBS212" localSheetId="7">#REF!</definedName>
    <definedName name="______________GBS212" localSheetId="0">#REF!</definedName>
    <definedName name="______________GBS212">#REF!</definedName>
    <definedName name="______________GBS213" localSheetId="2">#REF!</definedName>
    <definedName name="______________GBS213" localSheetId="7">#REF!</definedName>
    <definedName name="______________GBS213" localSheetId="0">#REF!</definedName>
    <definedName name="______________GBS213">#REF!</definedName>
    <definedName name="______________GBS214" localSheetId="2">#REF!</definedName>
    <definedName name="______________GBS214" localSheetId="7">#REF!</definedName>
    <definedName name="______________GBS214" localSheetId="0">#REF!</definedName>
    <definedName name="______________GBS214">#REF!</definedName>
    <definedName name="______________GBS215" localSheetId="2">#REF!</definedName>
    <definedName name="______________GBS215" localSheetId="7">#REF!</definedName>
    <definedName name="______________GBS215" localSheetId="0">#REF!</definedName>
    <definedName name="______________GBS215">#REF!</definedName>
    <definedName name="______________GBS216" localSheetId="2">#REF!</definedName>
    <definedName name="______________GBS216" localSheetId="7">#REF!</definedName>
    <definedName name="______________GBS216" localSheetId="0">#REF!</definedName>
    <definedName name="______________GBS216">#REF!</definedName>
    <definedName name="______________GBS217" localSheetId="2">#REF!</definedName>
    <definedName name="______________GBS217" localSheetId="7">#REF!</definedName>
    <definedName name="______________GBS217" localSheetId="0">#REF!</definedName>
    <definedName name="______________GBS217">#REF!</definedName>
    <definedName name="______________GBS218" localSheetId="2">#REF!</definedName>
    <definedName name="______________GBS218" localSheetId="7">#REF!</definedName>
    <definedName name="______________GBS218" localSheetId="0">#REF!</definedName>
    <definedName name="______________GBS218">#REF!</definedName>
    <definedName name="______________GBS219" localSheetId="2">#REF!</definedName>
    <definedName name="______________GBS219" localSheetId="7">#REF!</definedName>
    <definedName name="______________GBS219" localSheetId="0">#REF!</definedName>
    <definedName name="______________GBS219">#REF!</definedName>
    <definedName name="______________GBS22" localSheetId="2">#REF!</definedName>
    <definedName name="______________GBS22" localSheetId="7">#REF!</definedName>
    <definedName name="______________GBS22" localSheetId="0">#REF!</definedName>
    <definedName name="______________GBS22">#REF!</definedName>
    <definedName name="______________GBS220" localSheetId="2">#REF!</definedName>
    <definedName name="______________GBS220" localSheetId="7">#REF!</definedName>
    <definedName name="______________GBS220" localSheetId="0">#REF!</definedName>
    <definedName name="______________GBS220">#REF!</definedName>
    <definedName name="______________GBS221" localSheetId="2">#REF!</definedName>
    <definedName name="______________GBS221" localSheetId="7">#REF!</definedName>
    <definedName name="______________GBS221" localSheetId="0">#REF!</definedName>
    <definedName name="______________GBS221">#REF!</definedName>
    <definedName name="______________GBS222" localSheetId="2">#REF!</definedName>
    <definedName name="______________GBS222" localSheetId="7">#REF!</definedName>
    <definedName name="______________GBS222" localSheetId="0">#REF!</definedName>
    <definedName name="______________GBS222">#REF!</definedName>
    <definedName name="______________GBS223" localSheetId="2">#REF!</definedName>
    <definedName name="______________GBS223" localSheetId="7">#REF!</definedName>
    <definedName name="______________GBS223" localSheetId="0">#REF!</definedName>
    <definedName name="______________GBS223">#REF!</definedName>
    <definedName name="______________GBS224" localSheetId="2">#REF!</definedName>
    <definedName name="______________GBS224" localSheetId="7">#REF!</definedName>
    <definedName name="______________GBS224" localSheetId="0">#REF!</definedName>
    <definedName name="______________GBS224">#REF!</definedName>
    <definedName name="______________GBS23" localSheetId="2">#REF!</definedName>
    <definedName name="______________GBS23" localSheetId="7">#REF!</definedName>
    <definedName name="______________GBS23" localSheetId="0">#REF!</definedName>
    <definedName name="______________GBS23">#REF!</definedName>
    <definedName name="______________GBS24" localSheetId="2">#REF!</definedName>
    <definedName name="______________GBS24" localSheetId="7">#REF!</definedName>
    <definedName name="______________GBS24" localSheetId="0">#REF!</definedName>
    <definedName name="______________GBS24">#REF!</definedName>
    <definedName name="______________GBS25" localSheetId="2">#REF!</definedName>
    <definedName name="______________GBS25" localSheetId="7">#REF!</definedName>
    <definedName name="______________GBS25" localSheetId="0">#REF!</definedName>
    <definedName name="______________GBS25">#REF!</definedName>
    <definedName name="______________GBS26" localSheetId="2">#REF!</definedName>
    <definedName name="______________GBS26" localSheetId="7">#REF!</definedName>
    <definedName name="______________GBS26" localSheetId="0">#REF!</definedName>
    <definedName name="______________GBS26">#REF!</definedName>
    <definedName name="______________GBS27" localSheetId="2">#REF!</definedName>
    <definedName name="______________GBS27" localSheetId="7">#REF!</definedName>
    <definedName name="______________GBS27" localSheetId="0">#REF!</definedName>
    <definedName name="______________GBS27">#REF!</definedName>
    <definedName name="______________GBS28" localSheetId="2">#REF!</definedName>
    <definedName name="______________GBS28" localSheetId="7">#REF!</definedName>
    <definedName name="______________GBS28" localSheetId="0">#REF!</definedName>
    <definedName name="______________GBS28">#REF!</definedName>
    <definedName name="______________GBS29" localSheetId="2">#REF!</definedName>
    <definedName name="______________GBS29" localSheetId="7">#REF!</definedName>
    <definedName name="______________GBS29" localSheetId="0">#REF!</definedName>
    <definedName name="______________GBS29">#REF!</definedName>
    <definedName name="______________imp1">[11]DATA_PRG!$H$245</definedName>
    <definedName name="______________knr2" localSheetId="2">#REF!</definedName>
    <definedName name="______________knr2" localSheetId="7">#REF!</definedName>
    <definedName name="______________knr2" localSheetId="0">#REF!</definedName>
    <definedName name="______________knr2">#REF!</definedName>
    <definedName name="______________l1">[3]leads!$A$3:$E$108</definedName>
    <definedName name="______________l12" localSheetId="2">#REF!</definedName>
    <definedName name="______________l12" localSheetId="7">#REF!</definedName>
    <definedName name="______________l12" localSheetId="0">#REF!</definedName>
    <definedName name="______________l12">#REF!</definedName>
    <definedName name="______________l2">[2]r!$F$29</definedName>
    <definedName name="______________l3" localSheetId="2">#REF!</definedName>
    <definedName name="______________l3" localSheetId="7">#REF!</definedName>
    <definedName name="______________l3" localSheetId="0">#REF!</definedName>
    <definedName name="______________l3">#REF!</definedName>
    <definedName name="______________l4">[4]Sheet1!$W$2:$Y$103</definedName>
    <definedName name="______________l5" localSheetId="2">#REF!</definedName>
    <definedName name="______________l5" localSheetId="7">#REF!</definedName>
    <definedName name="______________l5" localSheetId="0">#REF!</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 localSheetId="2">#REF!</definedName>
    <definedName name="______________lj600" localSheetId="7">#REF!</definedName>
    <definedName name="______________lj600" localSheetId="0">#REF!</definedName>
    <definedName name="______________lj600">#REF!</definedName>
    <definedName name="______________lj900" localSheetId="2">#REF!</definedName>
    <definedName name="______________lj900" localSheetId="7">#REF!</definedName>
    <definedName name="______________lj900" localSheetId="0">#REF!</definedName>
    <definedName name="______________lj900">#REF!</definedName>
    <definedName name="______________LL3" localSheetId="2">#REF!</definedName>
    <definedName name="______________LL3" localSheetId="7">#REF!</definedName>
    <definedName name="______________LL3" localSheetId="0">#REF!</definedName>
    <definedName name="______________LL3">#REF!</definedName>
    <definedName name="______________LSO24" localSheetId="2">[10]Lead!#REF!</definedName>
    <definedName name="______________LSO24" localSheetId="7">[10]Lead!#REF!</definedName>
    <definedName name="______________LSO24" localSheetId="0">[10]Lead!#REF!</definedName>
    <definedName name="______________LSO24">[10]Lead!#REF!</definedName>
    <definedName name="______________MA1" localSheetId="2">#REF!</definedName>
    <definedName name="______________MA1" localSheetId="7">#REF!</definedName>
    <definedName name="______________MA1" localSheetId="0">#REF!</definedName>
    <definedName name="______________MA1">#REF!</definedName>
    <definedName name="______________MA2" localSheetId="2">#REF!</definedName>
    <definedName name="______________MA2" localSheetId="7">#REF!</definedName>
    <definedName name="______________MA2" localSheetId="0">#REF!</definedName>
    <definedName name="______________MA2">#REF!</definedName>
    <definedName name="______________me12">NA()</definedName>
    <definedName name="______________Met22" localSheetId="2">#REF!</definedName>
    <definedName name="______________Met22" localSheetId="7">#REF!</definedName>
    <definedName name="______________Met22" localSheetId="0">#REF!</definedName>
    <definedName name="______________Met22">#REF!</definedName>
    <definedName name="______________Met45" localSheetId="2">#REF!</definedName>
    <definedName name="______________Met45" localSheetId="7">#REF!</definedName>
    <definedName name="______________Met45" localSheetId="0">#REF!</definedName>
    <definedName name="______________Met45">#REF!</definedName>
    <definedName name="______________MEt55" localSheetId="2">#REF!</definedName>
    <definedName name="______________MEt55" localSheetId="7">#REF!</definedName>
    <definedName name="______________MEt55" localSheetId="0">#REF!</definedName>
    <definedName name="______________MEt55">#REF!</definedName>
    <definedName name="______________Met63" localSheetId="2">#REF!</definedName>
    <definedName name="______________Met63" localSheetId="7">#REF!</definedName>
    <definedName name="______________Met63" localSheetId="0">#REF!</definedName>
    <definedName name="______________Met63">#REF!</definedName>
    <definedName name="______________ML21" localSheetId="2">#REF!</definedName>
    <definedName name="______________ML21" localSheetId="7">#REF!</definedName>
    <definedName name="______________ML21" localSheetId="0">#REF!</definedName>
    <definedName name="______________ML21">#REF!</definedName>
    <definedName name="______________ML210" localSheetId="2">#REF!</definedName>
    <definedName name="______________ML210" localSheetId="7">#REF!</definedName>
    <definedName name="______________ML210" localSheetId="0">#REF!</definedName>
    <definedName name="______________ML210">#REF!</definedName>
    <definedName name="______________ML211" localSheetId="2">#REF!</definedName>
    <definedName name="______________ML211" localSheetId="7">#REF!</definedName>
    <definedName name="______________ML211" localSheetId="0">#REF!</definedName>
    <definedName name="______________ML211">#REF!</definedName>
    <definedName name="______________ML212" localSheetId="2">#REF!</definedName>
    <definedName name="______________ML212" localSheetId="7">#REF!</definedName>
    <definedName name="______________ML212" localSheetId="0">#REF!</definedName>
    <definedName name="______________ML212">#REF!</definedName>
    <definedName name="______________ML213" localSheetId="2">#REF!</definedName>
    <definedName name="______________ML213" localSheetId="7">#REF!</definedName>
    <definedName name="______________ML213" localSheetId="0">#REF!</definedName>
    <definedName name="______________ML213">#REF!</definedName>
    <definedName name="______________ML214" localSheetId="2">#REF!</definedName>
    <definedName name="______________ML214" localSheetId="7">#REF!</definedName>
    <definedName name="______________ML214" localSheetId="0">#REF!</definedName>
    <definedName name="______________ML214">#REF!</definedName>
    <definedName name="______________ML215" localSheetId="2">#REF!</definedName>
    <definedName name="______________ML215" localSheetId="7">#REF!</definedName>
    <definedName name="______________ML215" localSheetId="0">#REF!</definedName>
    <definedName name="______________ML215">#REF!</definedName>
    <definedName name="______________ML216" localSheetId="2">#REF!</definedName>
    <definedName name="______________ML216" localSheetId="7">#REF!</definedName>
    <definedName name="______________ML216" localSheetId="0">#REF!</definedName>
    <definedName name="______________ML216">#REF!</definedName>
    <definedName name="______________ML217" localSheetId="2">#REF!</definedName>
    <definedName name="______________ML217" localSheetId="7">#REF!</definedName>
    <definedName name="______________ML217" localSheetId="0">#REF!</definedName>
    <definedName name="______________ML217">#REF!</definedName>
    <definedName name="______________ML218" localSheetId="2">#REF!</definedName>
    <definedName name="______________ML218" localSheetId="7">#REF!</definedName>
    <definedName name="______________ML218" localSheetId="0">#REF!</definedName>
    <definedName name="______________ML218">#REF!</definedName>
    <definedName name="______________ML219" localSheetId="2">#REF!</definedName>
    <definedName name="______________ML219" localSheetId="7">#REF!</definedName>
    <definedName name="______________ML219" localSheetId="0">#REF!</definedName>
    <definedName name="______________ML219">#REF!</definedName>
    <definedName name="______________ML22" localSheetId="2">#REF!</definedName>
    <definedName name="______________ML22" localSheetId="7">#REF!</definedName>
    <definedName name="______________ML22" localSheetId="0">#REF!</definedName>
    <definedName name="______________ML22">#REF!</definedName>
    <definedName name="______________ML220" localSheetId="2">#REF!</definedName>
    <definedName name="______________ML220" localSheetId="7">#REF!</definedName>
    <definedName name="______________ML220" localSheetId="0">#REF!</definedName>
    <definedName name="______________ML220">#REF!</definedName>
    <definedName name="______________ML221" localSheetId="2">#REF!</definedName>
    <definedName name="______________ML221" localSheetId="7">#REF!</definedName>
    <definedName name="______________ML221" localSheetId="0">#REF!</definedName>
    <definedName name="______________ML221">#REF!</definedName>
    <definedName name="______________ML222" localSheetId="2">#REF!</definedName>
    <definedName name="______________ML222" localSheetId="7">#REF!</definedName>
    <definedName name="______________ML222" localSheetId="0">#REF!</definedName>
    <definedName name="______________ML222">#REF!</definedName>
    <definedName name="______________ML223" localSheetId="2">#REF!</definedName>
    <definedName name="______________ML223" localSheetId="7">#REF!</definedName>
    <definedName name="______________ML223" localSheetId="0">#REF!</definedName>
    <definedName name="______________ML223">#REF!</definedName>
    <definedName name="______________ML224" localSheetId="2">#REF!</definedName>
    <definedName name="______________ML224" localSheetId="7">#REF!</definedName>
    <definedName name="______________ML224" localSheetId="0">#REF!</definedName>
    <definedName name="______________ML224">#REF!</definedName>
    <definedName name="______________ML23" localSheetId="2">#REF!</definedName>
    <definedName name="______________ML23" localSheetId="7">#REF!</definedName>
    <definedName name="______________ML23" localSheetId="0">#REF!</definedName>
    <definedName name="______________ML23">#REF!</definedName>
    <definedName name="______________ML24" localSheetId="2">#REF!</definedName>
    <definedName name="______________ML24" localSheetId="7">#REF!</definedName>
    <definedName name="______________ML24" localSheetId="0">#REF!</definedName>
    <definedName name="______________ML24">#REF!</definedName>
    <definedName name="______________ML25" localSheetId="2">#REF!</definedName>
    <definedName name="______________ML25" localSheetId="7">#REF!</definedName>
    <definedName name="______________ML25" localSheetId="0">#REF!</definedName>
    <definedName name="______________ML25">#REF!</definedName>
    <definedName name="______________ML26" localSheetId="2">#REF!</definedName>
    <definedName name="______________ML26" localSheetId="7">#REF!</definedName>
    <definedName name="______________ML26" localSheetId="0">#REF!</definedName>
    <definedName name="______________ML26">#REF!</definedName>
    <definedName name="______________ML27" localSheetId="2">#REF!</definedName>
    <definedName name="______________ML27" localSheetId="7">#REF!</definedName>
    <definedName name="______________ML27" localSheetId="0">#REF!</definedName>
    <definedName name="______________ML27">#REF!</definedName>
    <definedName name="______________ML28" localSheetId="2">#REF!</definedName>
    <definedName name="______________ML28" localSheetId="7">#REF!</definedName>
    <definedName name="______________ML28" localSheetId="0">#REF!</definedName>
    <definedName name="______________ML28">#REF!</definedName>
    <definedName name="______________ML29" localSheetId="2">#REF!</definedName>
    <definedName name="______________ML29" localSheetId="7">#REF!</definedName>
    <definedName name="______________ML29" localSheetId="0">#REF!</definedName>
    <definedName name="______________ML29">#REF!</definedName>
    <definedName name="______________ML31" localSheetId="2">#REF!</definedName>
    <definedName name="______________ML31" localSheetId="7">#REF!</definedName>
    <definedName name="______________ML31" localSheetId="0">#REF!</definedName>
    <definedName name="______________ML31">#REF!</definedName>
    <definedName name="______________ML310" localSheetId="2">#REF!</definedName>
    <definedName name="______________ML310" localSheetId="7">#REF!</definedName>
    <definedName name="______________ML310" localSheetId="0">#REF!</definedName>
    <definedName name="______________ML310">#REF!</definedName>
    <definedName name="______________ML311" localSheetId="2">#REF!</definedName>
    <definedName name="______________ML311" localSheetId="7">#REF!</definedName>
    <definedName name="______________ML311" localSheetId="0">#REF!</definedName>
    <definedName name="______________ML311">#REF!</definedName>
    <definedName name="______________ML312" localSheetId="2">#REF!</definedName>
    <definedName name="______________ML312" localSheetId="7">#REF!</definedName>
    <definedName name="______________ML312" localSheetId="0">#REF!</definedName>
    <definedName name="______________ML312">#REF!</definedName>
    <definedName name="______________ML313" localSheetId="2">#REF!</definedName>
    <definedName name="______________ML313" localSheetId="7">#REF!</definedName>
    <definedName name="______________ML313" localSheetId="0">#REF!</definedName>
    <definedName name="______________ML313">#REF!</definedName>
    <definedName name="______________ML314" localSheetId="2">#REF!</definedName>
    <definedName name="______________ML314" localSheetId="7">#REF!</definedName>
    <definedName name="______________ML314" localSheetId="0">#REF!</definedName>
    <definedName name="______________ML314">#REF!</definedName>
    <definedName name="______________ML315" localSheetId="2">#REF!</definedName>
    <definedName name="______________ML315" localSheetId="7">#REF!</definedName>
    <definedName name="______________ML315" localSheetId="0">#REF!</definedName>
    <definedName name="______________ML315">#REF!</definedName>
    <definedName name="______________ML316" localSheetId="2">#REF!</definedName>
    <definedName name="______________ML316" localSheetId="7">#REF!</definedName>
    <definedName name="______________ML316" localSheetId="0">#REF!</definedName>
    <definedName name="______________ML316">#REF!</definedName>
    <definedName name="______________ML317" localSheetId="2">#REF!</definedName>
    <definedName name="______________ML317" localSheetId="7">#REF!</definedName>
    <definedName name="______________ML317" localSheetId="0">#REF!</definedName>
    <definedName name="______________ML317">#REF!</definedName>
    <definedName name="______________ML318" localSheetId="2">#REF!</definedName>
    <definedName name="______________ML318" localSheetId="7">#REF!</definedName>
    <definedName name="______________ML318" localSheetId="0">#REF!</definedName>
    <definedName name="______________ML318">#REF!</definedName>
    <definedName name="______________ML319" localSheetId="2">#REF!</definedName>
    <definedName name="______________ML319" localSheetId="7">#REF!</definedName>
    <definedName name="______________ML319" localSheetId="0">#REF!</definedName>
    <definedName name="______________ML319">#REF!</definedName>
    <definedName name="______________ML32" localSheetId="2">#REF!</definedName>
    <definedName name="______________ML32" localSheetId="7">#REF!</definedName>
    <definedName name="______________ML32" localSheetId="0">#REF!</definedName>
    <definedName name="______________ML32">#REF!</definedName>
    <definedName name="______________ML320" localSheetId="2">#REF!</definedName>
    <definedName name="______________ML320" localSheetId="7">#REF!</definedName>
    <definedName name="______________ML320" localSheetId="0">#REF!</definedName>
    <definedName name="______________ML320">#REF!</definedName>
    <definedName name="______________ML321" localSheetId="2">#REF!</definedName>
    <definedName name="______________ML321" localSheetId="7">#REF!</definedName>
    <definedName name="______________ML321" localSheetId="0">#REF!</definedName>
    <definedName name="______________ML321">#REF!</definedName>
    <definedName name="______________ML322" localSheetId="2">#REF!</definedName>
    <definedName name="______________ML322" localSheetId="7">#REF!</definedName>
    <definedName name="______________ML322" localSheetId="0">#REF!</definedName>
    <definedName name="______________ML322">#REF!</definedName>
    <definedName name="______________ML323" localSheetId="2">#REF!</definedName>
    <definedName name="______________ML323" localSheetId="7">#REF!</definedName>
    <definedName name="______________ML323" localSheetId="0">#REF!</definedName>
    <definedName name="______________ML323">#REF!</definedName>
    <definedName name="______________ML324" localSheetId="2">#REF!</definedName>
    <definedName name="______________ML324" localSheetId="7">#REF!</definedName>
    <definedName name="______________ML324" localSheetId="0">#REF!</definedName>
    <definedName name="______________ML324">#REF!</definedName>
    <definedName name="______________ML33" localSheetId="2">#REF!</definedName>
    <definedName name="______________ML33" localSheetId="7">#REF!</definedName>
    <definedName name="______________ML33" localSheetId="0">#REF!</definedName>
    <definedName name="______________ML33">#REF!</definedName>
    <definedName name="______________ML34" localSheetId="2">#REF!</definedName>
    <definedName name="______________ML34" localSheetId="7">#REF!</definedName>
    <definedName name="______________ML34" localSheetId="0">#REF!</definedName>
    <definedName name="______________ML34">#REF!</definedName>
    <definedName name="______________ML35" localSheetId="2">#REF!</definedName>
    <definedName name="______________ML35" localSheetId="7">#REF!</definedName>
    <definedName name="______________ML35" localSheetId="0">#REF!</definedName>
    <definedName name="______________ML35">#REF!</definedName>
    <definedName name="______________ML36" localSheetId="2">#REF!</definedName>
    <definedName name="______________ML36" localSheetId="7">#REF!</definedName>
    <definedName name="______________ML36" localSheetId="0">#REF!</definedName>
    <definedName name="______________ML36">#REF!</definedName>
    <definedName name="______________ML37" localSheetId="2">#REF!</definedName>
    <definedName name="______________ML37" localSheetId="7">#REF!</definedName>
    <definedName name="______________ML37" localSheetId="0">#REF!</definedName>
    <definedName name="______________ML37">#REF!</definedName>
    <definedName name="______________ML38" localSheetId="2">#REF!</definedName>
    <definedName name="______________ML38" localSheetId="7">#REF!</definedName>
    <definedName name="______________ML38" localSheetId="0">#REF!</definedName>
    <definedName name="______________ML38">#REF!</definedName>
    <definedName name="______________ML39" localSheetId="2">#REF!</definedName>
    <definedName name="______________ML39" localSheetId="7">#REF!</definedName>
    <definedName name="______________ML39" localSheetId="0">#REF!</definedName>
    <definedName name="______________ML39">#REF!</definedName>
    <definedName name="______________ML7" localSheetId="2">#REF!</definedName>
    <definedName name="______________ML7" localSheetId="7">#REF!</definedName>
    <definedName name="______________ML7" localSheetId="0">#REF!</definedName>
    <definedName name="______________ML7">#REF!</definedName>
    <definedName name="______________ML8" localSheetId="2">#REF!</definedName>
    <definedName name="______________ML8" localSheetId="7">#REF!</definedName>
    <definedName name="______________ML8" localSheetId="0">#REF!</definedName>
    <definedName name="______________ML8">#REF!</definedName>
    <definedName name="______________ML9" localSheetId="2">#REF!</definedName>
    <definedName name="______________ML9" localSheetId="7">#REF!</definedName>
    <definedName name="______________ML9" localSheetId="0">#REF!</definedName>
    <definedName name="______________ML9">#REF!</definedName>
    <definedName name="______________mm1">[6]r!$F$4</definedName>
    <definedName name="______________mm1000" localSheetId="2">#REF!</definedName>
    <definedName name="______________mm1000" localSheetId="7">#REF!</definedName>
    <definedName name="______________mm1000" localSheetId="0">#REF!</definedName>
    <definedName name="______________mm1000">#REF!</definedName>
    <definedName name="______________mm11">[2]r!$F$4</definedName>
    <definedName name="______________mm111">[5]r!$F$4</definedName>
    <definedName name="______________mm600" localSheetId="2">#REF!</definedName>
    <definedName name="______________mm600" localSheetId="7">#REF!</definedName>
    <definedName name="______________mm600" localSheetId="0">#REF!</definedName>
    <definedName name="______________mm600">#REF!</definedName>
    <definedName name="______________mm800" localSheetId="2">#REF!</definedName>
    <definedName name="______________mm800" localSheetId="7">#REF!</definedName>
    <definedName name="______________mm800" localSheetId="0">#REF!</definedName>
    <definedName name="______________mm800">#REF!</definedName>
    <definedName name="______________PC1" localSheetId="2">#REF!</definedName>
    <definedName name="______________PC1" localSheetId="7">#REF!</definedName>
    <definedName name="______________PC1" localSheetId="0">#REF!</definedName>
    <definedName name="______________PC1">#REF!</definedName>
    <definedName name="______________PC10" localSheetId="2">#REF!</definedName>
    <definedName name="______________PC10" localSheetId="7">#REF!</definedName>
    <definedName name="______________PC10" localSheetId="0">#REF!</definedName>
    <definedName name="______________PC10">#REF!</definedName>
    <definedName name="______________PC11" localSheetId="2">#REF!</definedName>
    <definedName name="______________PC11" localSheetId="7">#REF!</definedName>
    <definedName name="______________PC11" localSheetId="0">#REF!</definedName>
    <definedName name="______________PC11">#REF!</definedName>
    <definedName name="______________PC12" localSheetId="2">#REF!</definedName>
    <definedName name="______________PC12" localSheetId="7">#REF!</definedName>
    <definedName name="______________PC12" localSheetId="0">#REF!</definedName>
    <definedName name="______________PC12">#REF!</definedName>
    <definedName name="______________PC13" localSheetId="2">#REF!</definedName>
    <definedName name="______________PC13" localSheetId="7">#REF!</definedName>
    <definedName name="______________PC13" localSheetId="0">#REF!</definedName>
    <definedName name="______________PC13">#REF!</definedName>
    <definedName name="______________PC14" localSheetId="2">#REF!</definedName>
    <definedName name="______________PC14" localSheetId="7">#REF!</definedName>
    <definedName name="______________PC14" localSheetId="0">#REF!</definedName>
    <definedName name="______________PC14">#REF!</definedName>
    <definedName name="______________PC15" localSheetId="2">#REF!</definedName>
    <definedName name="______________PC15" localSheetId="7">#REF!</definedName>
    <definedName name="______________PC15" localSheetId="0">#REF!</definedName>
    <definedName name="______________PC15">#REF!</definedName>
    <definedName name="______________PC16" localSheetId="2">#REF!</definedName>
    <definedName name="______________PC16" localSheetId="7">#REF!</definedName>
    <definedName name="______________PC16" localSheetId="0">#REF!</definedName>
    <definedName name="______________PC16">#REF!</definedName>
    <definedName name="______________PC17" localSheetId="2">#REF!</definedName>
    <definedName name="______________PC17" localSheetId="7">#REF!</definedName>
    <definedName name="______________PC17" localSheetId="0">#REF!</definedName>
    <definedName name="______________PC17">#REF!</definedName>
    <definedName name="______________PC18" localSheetId="2">#REF!</definedName>
    <definedName name="______________PC18" localSheetId="7">#REF!</definedName>
    <definedName name="______________PC18" localSheetId="0">#REF!</definedName>
    <definedName name="______________PC18">#REF!</definedName>
    <definedName name="______________PC19" localSheetId="2">#REF!</definedName>
    <definedName name="______________PC19" localSheetId="7">#REF!</definedName>
    <definedName name="______________PC19" localSheetId="0">#REF!</definedName>
    <definedName name="______________PC19">#REF!</definedName>
    <definedName name="______________pc2" localSheetId="2">#REF!</definedName>
    <definedName name="______________pc2" localSheetId="7">#REF!</definedName>
    <definedName name="______________pc2" localSheetId="0">#REF!</definedName>
    <definedName name="______________pc2">#REF!</definedName>
    <definedName name="______________PC20">NA()</definedName>
    <definedName name="______________PC21" localSheetId="2">#REF!</definedName>
    <definedName name="______________PC21" localSheetId="7">#REF!</definedName>
    <definedName name="______________PC21" localSheetId="0">#REF!</definedName>
    <definedName name="______________PC21">#REF!</definedName>
    <definedName name="______________PC22" localSheetId="2">#REF!</definedName>
    <definedName name="______________PC22" localSheetId="7">#REF!</definedName>
    <definedName name="______________PC22" localSheetId="0">#REF!</definedName>
    <definedName name="______________PC22">#REF!</definedName>
    <definedName name="______________PC23" localSheetId="2">#REF!</definedName>
    <definedName name="______________PC23" localSheetId="7">#REF!</definedName>
    <definedName name="______________PC23" localSheetId="0">#REF!</definedName>
    <definedName name="______________PC23">#REF!</definedName>
    <definedName name="______________PC24" localSheetId="2">#REF!</definedName>
    <definedName name="______________PC24" localSheetId="7">#REF!</definedName>
    <definedName name="______________PC24" localSheetId="0">#REF!</definedName>
    <definedName name="______________PC24">#REF!</definedName>
    <definedName name="______________PC3" localSheetId="2">#REF!</definedName>
    <definedName name="______________PC3" localSheetId="7">#REF!</definedName>
    <definedName name="______________PC3" localSheetId="0">#REF!</definedName>
    <definedName name="______________PC3">#REF!</definedName>
    <definedName name="______________PC4" localSheetId="2">#REF!</definedName>
    <definedName name="______________PC4" localSheetId="7">#REF!</definedName>
    <definedName name="______________PC4" localSheetId="0">#REF!</definedName>
    <definedName name="______________PC4">#REF!</definedName>
    <definedName name="______________PC5" localSheetId="2">#REF!</definedName>
    <definedName name="______________PC5" localSheetId="7">#REF!</definedName>
    <definedName name="______________PC5" localSheetId="0">#REF!</definedName>
    <definedName name="______________PC5">#REF!</definedName>
    <definedName name="______________PC6" localSheetId="2">#REF!</definedName>
    <definedName name="______________PC6" localSheetId="7">#REF!</definedName>
    <definedName name="______________PC6" localSheetId="0">#REF!</definedName>
    <definedName name="______________PC6">#REF!</definedName>
    <definedName name="______________pc600" localSheetId="2">#REF!</definedName>
    <definedName name="______________pc600" localSheetId="7">#REF!</definedName>
    <definedName name="______________pc600" localSheetId="0">#REF!</definedName>
    <definedName name="______________pc600">#REF!</definedName>
    <definedName name="______________PC7" localSheetId="2">#REF!</definedName>
    <definedName name="______________PC7" localSheetId="7">#REF!</definedName>
    <definedName name="______________PC7" localSheetId="0">#REF!</definedName>
    <definedName name="______________PC7">#REF!</definedName>
    <definedName name="______________PC8" localSheetId="2">#REF!</definedName>
    <definedName name="______________PC8" localSheetId="7">#REF!</definedName>
    <definedName name="______________PC8" localSheetId="0">#REF!</definedName>
    <definedName name="______________PC8">#REF!</definedName>
    <definedName name="______________PC9" localSheetId="2">#REF!</definedName>
    <definedName name="______________PC9" localSheetId="7">#REF!</definedName>
    <definedName name="______________PC9" localSheetId="0">#REF!</definedName>
    <definedName name="______________PC9">#REF!</definedName>
    <definedName name="______________pc900" localSheetId="2">#REF!</definedName>
    <definedName name="______________pc900" localSheetId="7">#REF!</definedName>
    <definedName name="______________pc900" localSheetId="0">#REF!</definedName>
    <definedName name="______________pc900">#REF!</definedName>
    <definedName name="______________pla4">[12]DATA_PRG!$H$269</definedName>
    <definedName name="______________pv2" localSheetId="2">#REF!</definedName>
    <definedName name="______________pv2" localSheetId="7">#REF!</definedName>
    <definedName name="______________pv2" localSheetId="0">#REF!</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 localSheetId="2">#REF!</definedName>
    <definedName name="______________var1" localSheetId="7">#REF!</definedName>
    <definedName name="______________var1" localSheetId="0">#REF!</definedName>
    <definedName name="______________var1">#REF!</definedName>
    <definedName name="______________var4" localSheetId="2">#REF!</definedName>
    <definedName name="______________var4" localSheetId="7">#REF!</definedName>
    <definedName name="______________var4" localSheetId="0">#REF!</definedName>
    <definedName name="______________var4">#REF!</definedName>
    <definedName name="______________vat1">NA()</definedName>
    <definedName name="_____________bla1">[1]leads!$H$7</definedName>
    <definedName name="_____________BSG100" localSheetId="2">#REF!</definedName>
    <definedName name="_____________BSG100" localSheetId="7">#REF!</definedName>
    <definedName name="_____________BSG100" localSheetId="0">#REF!</definedName>
    <definedName name="_____________BSG100">#REF!</definedName>
    <definedName name="_____________BSG150" localSheetId="2">#REF!</definedName>
    <definedName name="_____________BSG150" localSheetId="7">#REF!</definedName>
    <definedName name="_____________BSG150" localSheetId="0">#REF!</definedName>
    <definedName name="_____________BSG150">#REF!</definedName>
    <definedName name="_____________BSG5" localSheetId="2">#REF!</definedName>
    <definedName name="_____________BSG5" localSheetId="7">#REF!</definedName>
    <definedName name="_____________BSG5" localSheetId="0">#REF!</definedName>
    <definedName name="_____________BSG5">#REF!</definedName>
    <definedName name="_____________BSG75" localSheetId="2">#REF!</definedName>
    <definedName name="_____________BSG75" localSheetId="7">#REF!</definedName>
    <definedName name="_____________BSG75" localSheetId="0">#REF!</definedName>
    <definedName name="_____________BSG75">#REF!</definedName>
    <definedName name="_____________BTC1" localSheetId="2">#REF!</definedName>
    <definedName name="_____________BTC1" localSheetId="7">#REF!</definedName>
    <definedName name="_____________BTC1" localSheetId="0">#REF!</definedName>
    <definedName name="_____________BTC1">#REF!</definedName>
    <definedName name="_____________BTC10" localSheetId="2">#REF!</definedName>
    <definedName name="_____________BTC10" localSheetId="7">#REF!</definedName>
    <definedName name="_____________BTC10" localSheetId="0">#REF!</definedName>
    <definedName name="_____________BTC10">#REF!</definedName>
    <definedName name="_____________BTC11" localSheetId="2">#REF!</definedName>
    <definedName name="_____________BTC11" localSheetId="7">#REF!</definedName>
    <definedName name="_____________BTC11" localSheetId="0">#REF!</definedName>
    <definedName name="_____________BTC11">#REF!</definedName>
    <definedName name="_____________BTC12" localSheetId="2">#REF!</definedName>
    <definedName name="_____________BTC12" localSheetId="7">#REF!</definedName>
    <definedName name="_____________BTC12" localSheetId="0">#REF!</definedName>
    <definedName name="_____________BTC12">#REF!</definedName>
    <definedName name="_____________BTC13" localSheetId="2">#REF!</definedName>
    <definedName name="_____________BTC13" localSheetId="7">#REF!</definedName>
    <definedName name="_____________BTC13" localSheetId="0">#REF!</definedName>
    <definedName name="_____________BTC13">#REF!</definedName>
    <definedName name="_____________BTC14" localSheetId="2">#REF!</definedName>
    <definedName name="_____________BTC14" localSheetId="7">#REF!</definedName>
    <definedName name="_____________BTC14" localSheetId="0">#REF!</definedName>
    <definedName name="_____________BTC14">#REF!</definedName>
    <definedName name="_____________BTC15" localSheetId="2">#REF!</definedName>
    <definedName name="_____________BTC15" localSheetId="7">#REF!</definedName>
    <definedName name="_____________BTC15" localSheetId="0">#REF!</definedName>
    <definedName name="_____________BTC15">#REF!</definedName>
    <definedName name="_____________BTC16" localSheetId="2">#REF!</definedName>
    <definedName name="_____________BTC16" localSheetId="7">#REF!</definedName>
    <definedName name="_____________BTC16" localSheetId="0">#REF!</definedName>
    <definedName name="_____________BTC16">#REF!</definedName>
    <definedName name="_____________BTC17" localSheetId="2">#REF!</definedName>
    <definedName name="_____________BTC17" localSheetId="7">#REF!</definedName>
    <definedName name="_____________BTC17" localSheetId="0">#REF!</definedName>
    <definedName name="_____________BTC17">#REF!</definedName>
    <definedName name="_____________BTC18" localSheetId="2">#REF!</definedName>
    <definedName name="_____________BTC18" localSheetId="7">#REF!</definedName>
    <definedName name="_____________BTC18" localSheetId="0">#REF!</definedName>
    <definedName name="_____________BTC18">#REF!</definedName>
    <definedName name="_____________BTC19" localSheetId="2">#REF!</definedName>
    <definedName name="_____________BTC19" localSheetId="7">#REF!</definedName>
    <definedName name="_____________BTC19" localSheetId="0">#REF!</definedName>
    <definedName name="_____________BTC19">#REF!</definedName>
    <definedName name="_____________BTC2" localSheetId="2">#REF!</definedName>
    <definedName name="_____________BTC2" localSheetId="7">#REF!</definedName>
    <definedName name="_____________BTC2" localSheetId="0">#REF!</definedName>
    <definedName name="_____________BTC2">#REF!</definedName>
    <definedName name="_____________BTC20" localSheetId="2">#REF!</definedName>
    <definedName name="_____________BTC20" localSheetId="7">#REF!</definedName>
    <definedName name="_____________BTC20" localSheetId="0">#REF!</definedName>
    <definedName name="_____________BTC20">#REF!</definedName>
    <definedName name="_____________BTC21" localSheetId="2">#REF!</definedName>
    <definedName name="_____________BTC21" localSheetId="7">#REF!</definedName>
    <definedName name="_____________BTC21" localSheetId="0">#REF!</definedName>
    <definedName name="_____________BTC21">#REF!</definedName>
    <definedName name="_____________BTC22" localSheetId="2">#REF!</definedName>
    <definedName name="_____________BTC22" localSheetId="7">#REF!</definedName>
    <definedName name="_____________BTC22" localSheetId="0">#REF!</definedName>
    <definedName name="_____________BTC22">#REF!</definedName>
    <definedName name="_____________BTC23" localSheetId="2">#REF!</definedName>
    <definedName name="_____________BTC23" localSheetId="7">#REF!</definedName>
    <definedName name="_____________BTC23" localSheetId="0">#REF!</definedName>
    <definedName name="_____________BTC23">#REF!</definedName>
    <definedName name="_____________BTC24" localSheetId="2">#REF!</definedName>
    <definedName name="_____________BTC24" localSheetId="7">#REF!</definedName>
    <definedName name="_____________BTC24" localSheetId="0">#REF!</definedName>
    <definedName name="_____________BTC24">#REF!</definedName>
    <definedName name="_____________BTC3" localSheetId="2">#REF!</definedName>
    <definedName name="_____________BTC3" localSheetId="7">#REF!</definedName>
    <definedName name="_____________BTC3" localSheetId="0">#REF!</definedName>
    <definedName name="_____________BTC3">#REF!</definedName>
    <definedName name="_____________BTC4" localSheetId="2">#REF!</definedName>
    <definedName name="_____________BTC4" localSheetId="7">#REF!</definedName>
    <definedName name="_____________BTC4" localSheetId="0">#REF!</definedName>
    <definedName name="_____________BTC4">#REF!</definedName>
    <definedName name="_____________BTC5" localSheetId="2">#REF!</definedName>
    <definedName name="_____________BTC5" localSheetId="7">#REF!</definedName>
    <definedName name="_____________BTC5" localSheetId="0">#REF!</definedName>
    <definedName name="_____________BTC5">#REF!</definedName>
    <definedName name="_____________BTC6" localSheetId="2">#REF!</definedName>
    <definedName name="_____________BTC6" localSheetId="7">#REF!</definedName>
    <definedName name="_____________BTC6" localSheetId="0">#REF!</definedName>
    <definedName name="_____________BTC6">#REF!</definedName>
    <definedName name="_____________BTC7" localSheetId="2">#REF!</definedName>
    <definedName name="_____________BTC7" localSheetId="7">#REF!</definedName>
    <definedName name="_____________BTC7" localSheetId="0">#REF!</definedName>
    <definedName name="_____________BTC7">#REF!</definedName>
    <definedName name="_____________BTC8" localSheetId="2">#REF!</definedName>
    <definedName name="_____________BTC8" localSheetId="7">#REF!</definedName>
    <definedName name="_____________BTC8" localSheetId="0">#REF!</definedName>
    <definedName name="_____________BTC8">#REF!</definedName>
    <definedName name="_____________BTC9" localSheetId="2">#REF!</definedName>
    <definedName name="_____________BTC9" localSheetId="7">#REF!</definedName>
    <definedName name="_____________BTC9" localSheetId="0">#REF!</definedName>
    <definedName name="_____________BTC9">#REF!</definedName>
    <definedName name="_____________BTR1" localSheetId="2">#REF!</definedName>
    <definedName name="_____________BTR1" localSheetId="7">#REF!</definedName>
    <definedName name="_____________BTR1" localSheetId="0">#REF!</definedName>
    <definedName name="_____________BTR1">#REF!</definedName>
    <definedName name="_____________BTR10" localSheetId="2">#REF!</definedName>
    <definedName name="_____________BTR10" localSheetId="7">#REF!</definedName>
    <definedName name="_____________BTR10" localSheetId="0">#REF!</definedName>
    <definedName name="_____________BTR10">#REF!</definedName>
    <definedName name="_____________BTR11" localSheetId="2">#REF!</definedName>
    <definedName name="_____________BTR11" localSheetId="7">#REF!</definedName>
    <definedName name="_____________BTR11" localSheetId="0">#REF!</definedName>
    <definedName name="_____________BTR11">#REF!</definedName>
    <definedName name="_____________BTR12" localSheetId="2">#REF!</definedName>
    <definedName name="_____________BTR12" localSheetId="7">#REF!</definedName>
    <definedName name="_____________BTR12" localSheetId="0">#REF!</definedName>
    <definedName name="_____________BTR12">#REF!</definedName>
    <definedName name="_____________BTR13" localSheetId="2">#REF!</definedName>
    <definedName name="_____________BTR13" localSheetId="7">#REF!</definedName>
    <definedName name="_____________BTR13" localSheetId="0">#REF!</definedName>
    <definedName name="_____________BTR13">#REF!</definedName>
    <definedName name="_____________BTR14" localSheetId="2">#REF!</definedName>
    <definedName name="_____________BTR14" localSheetId="7">#REF!</definedName>
    <definedName name="_____________BTR14" localSheetId="0">#REF!</definedName>
    <definedName name="_____________BTR14">#REF!</definedName>
    <definedName name="_____________BTR15" localSheetId="2">#REF!</definedName>
    <definedName name="_____________BTR15" localSheetId="7">#REF!</definedName>
    <definedName name="_____________BTR15" localSheetId="0">#REF!</definedName>
    <definedName name="_____________BTR15">#REF!</definedName>
    <definedName name="_____________BTR16" localSheetId="2">#REF!</definedName>
    <definedName name="_____________BTR16" localSheetId="7">#REF!</definedName>
    <definedName name="_____________BTR16" localSheetId="0">#REF!</definedName>
    <definedName name="_____________BTR16">#REF!</definedName>
    <definedName name="_____________BTR17" localSheetId="2">#REF!</definedName>
    <definedName name="_____________BTR17" localSheetId="7">#REF!</definedName>
    <definedName name="_____________BTR17" localSheetId="0">#REF!</definedName>
    <definedName name="_____________BTR17">#REF!</definedName>
    <definedName name="_____________BTR18" localSheetId="2">#REF!</definedName>
    <definedName name="_____________BTR18" localSheetId="7">#REF!</definedName>
    <definedName name="_____________BTR18" localSheetId="0">#REF!</definedName>
    <definedName name="_____________BTR18">#REF!</definedName>
    <definedName name="_____________BTR19" localSheetId="2">#REF!</definedName>
    <definedName name="_____________BTR19" localSheetId="7">#REF!</definedName>
    <definedName name="_____________BTR19" localSheetId="0">#REF!</definedName>
    <definedName name="_____________BTR19">#REF!</definedName>
    <definedName name="_____________BTR2" localSheetId="2">#REF!</definedName>
    <definedName name="_____________BTR2" localSheetId="7">#REF!</definedName>
    <definedName name="_____________BTR2" localSheetId="0">#REF!</definedName>
    <definedName name="_____________BTR2">#REF!</definedName>
    <definedName name="_____________BTR20" localSheetId="2">#REF!</definedName>
    <definedName name="_____________BTR20" localSheetId="7">#REF!</definedName>
    <definedName name="_____________BTR20" localSheetId="0">#REF!</definedName>
    <definedName name="_____________BTR20">#REF!</definedName>
    <definedName name="_____________BTR21" localSheetId="2">#REF!</definedName>
    <definedName name="_____________BTR21" localSheetId="7">#REF!</definedName>
    <definedName name="_____________BTR21" localSheetId="0">#REF!</definedName>
    <definedName name="_____________BTR21">#REF!</definedName>
    <definedName name="_____________BTR22" localSheetId="2">#REF!</definedName>
    <definedName name="_____________BTR22" localSheetId="7">#REF!</definedName>
    <definedName name="_____________BTR22" localSheetId="0">#REF!</definedName>
    <definedName name="_____________BTR22">#REF!</definedName>
    <definedName name="_____________BTR23" localSheetId="2">#REF!</definedName>
    <definedName name="_____________BTR23" localSheetId="7">#REF!</definedName>
    <definedName name="_____________BTR23" localSheetId="0">#REF!</definedName>
    <definedName name="_____________BTR23">#REF!</definedName>
    <definedName name="_____________BTR24" localSheetId="2">#REF!</definedName>
    <definedName name="_____________BTR24" localSheetId="7">#REF!</definedName>
    <definedName name="_____________BTR24" localSheetId="0">#REF!</definedName>
    <definedName name="_____________BTR24">#REF!</definedName>
    <definedName name="_____________BTR3" localSheetId="2">#REF!</definedName>
    <definedName name="_____________BTR3" localSheetId="7">#REF!</definedName>
    <definedName name="_____________BTR3" localSheetId="0">#REF!</definedName>
    <definedName name="_____________BTR3">#REF!</definedName>
    <definedName name="_____________BTR4" localSheetId="2">#REF!</definedName>
    <definedName name="_____________BTR4" localSheetId="7">#REF!</definedName>
    <definedName name="_____________BTR4" localSheetId="0">#REF!</definedName>
    <definedName name="_____________BTR4">#REF!</definedName>
    <definedName name="_____________BTR5" localSheetId="2">#REF!</definedName>
    <definedName name="_____________BTR5" localSheetId="7">#REF!</definedName>
    <definedName name="_____________BTR5" localSheetId="0">#REF!</definedName>
    <definedName name="_____________BTR5">#REF!</definedName>
    <definedName name="_____________BTR6" localSheetId="2">#REF!</definedName>
    <definedName name="_____________BTR6" localSheetId="7">#REF!</definedName>
    <definedName name="_____________BTR6" localSheetId="0">#REF!</definedName>
    <definedName name="_____________BTR6">#REF!</definedName>
    <definedName name="_____________BTR7" localSheetId="2">#REF!</definedName>
    <definedName name="_____________BTR7" localSheetId="7">#REF!</definedName>
    <definedName name="_____________BTR7" localSheetId="0">#REF!</definedName>
    <definedName name="_____________BTR7">#REF!</definedName>
    <definedName name="_____________BTR8" localSheetId="2">#REF!</definedName>
    <definedName name="_____________BTR8" localSheetId="7">#REF!</definedName>
    <definedName name="_____________BTR8" localSheetId="0">#REF!</definedName>
    <definedName name="_____________BTR8">#REF!</definedName>
    <definedName name="_____________BTR9" localSheetId="2">#REF!</definedName>
    <definedName name="_____________BTR9" localSheetId="7">#REF!</definedName>
    <definedName name="_____________BTR9" localSheetId="0">#REF!</definedName>
    <definedName name="_____________BTR9">#REF!</definedName>
    <definedName name="_____________BTS1" localSheetId="2">#REF!</definedName>
    <definedName name="_____________BTS1" localSheetId="7">#REF!</definedName>
    <definedName name="_____________BTS1" localSheetId="0">#REF!</definedName>
    <definedName name="_____________BTS1">#REF!</definedName>
    <definedName name="_____________BTS10" localSheetId="2">#REF!</definedName>
    <definedName name="_____________BTS10" localSheetId="7">#REF!</definedName>
    <definedName name="_____________BTS10" localSheetId="0">#REF!</definedName>
    <definedName name="_____________BTS10">#REF!</definedName>
    <definedName name="_____________BTS11" localSheetId="2">#REF!</definedName>
    <definedName name="_____________BTS11" localSheetId="7">#REF!</definedName>
    <definedName name="_____________BTS11" localSheetId="0">#REF!</definedName>
    <definedName name="_____________BTS11">#REF!</definedName>
    <definedName name="_____________BTS12" localSheetId="2">#REF!</definedName>
    <definedName name="_____________BTS12" localSheetId="7">#REF!</definedName>
    <definedName name="_____________BTS12" localSheetId="0">#REF!</definedName>
    <definedName name="_____________BTS12">#REF!</definedName>
    <definedName name="_____________BTS13" localSheetId="2">#REF!</definedName>
    <definedName name="_____________BTS13" localSheetId="7">#REF!</definedName>
    <definedName name="_____________BTS13" localSheetId="0">#REF!</definedName>
    <definedName name="_____________BTS13">#REF!</definedName>
    <definedName name="_____________BTS14" localSheetId="2">#REF!</definedName>
    <definedName name="_____________BTS14" localSheetId="7">#REF!</definedName>
    <definedName name="_____________BTS14" localSheetId="0">#REF!</definedName>
    <definedName name="_____________BTS14">#REF!</definedName>
    <definedName name="_____________BTS15" localSheetId="2">#REF!</definedName>
    <definedName name="_____________BTS15" localSheetId="7">#REF!</definedName>
    <definedName name="_____________BTS15" localSheetId="0">#REF!</definedName>
    <definedName name="_____________BTS15">#REF!</definedName>
    <definedName name="_____________BTS16" localSheetId="2">#REF!</definedName>
    <definedName name="_____________BTS16" localSheetId="7">#REF!</definedName>
    <definedName name="_____________BTS16" localSheetId="0">#REF!</definedName>
    <definedName name="_____________BTS16">#REF!</definedName>
    <definedName name="_____________BTS17" localSheetId="2">#REF!</definedName>
    <definedName name="_____________BTS17" localSheetId="7">#REF!</definedName>
    <definedName name="_____________BTS17" localSheetId="0">#REF!</definedName>
    <definedName name="_____________BTS17">#REF!</definedName>
    <definedName name="_____________BTS18" localSheetId="2">#REF!</definedName>
    <definedName name="_____________BTS18" localSheetId="7">#REF!</definedName>
    <definedName name="_____________BTS18" localSheetId="0">#REF!</definedName>
    <definedName name="_____________BTS18">#REF!</definedName>
    <definedName name="_____________BTS19" localSheetId="2">#REF!</definedName>
    <definedName name="_____________BTS19" localSheetId="7">#REF!</definedName>
    <definedName name="_____________BTS19" localSheetId="0">#REF!</definedName>
    <definedName name="_____________BTS19">#REF!</definedName>
    <definedName name="_____________BTS2" localSheetId="2">#REF!</definedName>
    <definedName name="_____________BTS2" localSheetId="7">#REF!</definedName>
    <definedName name="_____________BTS2" localSheetId="0">#REF!</definedName>
    <definedName name="_____________BTS2">#REF!</definedName>
    <definedName name="_____________BTS20" localSheetId="2">#REF!</definedName>
    <definedName name="_____________BTS20" localSheetId="7">#REF!</definedName>
    <definedName name="_____________BTS20" localSheetId="0">#REF!</definedName>
    <definedName name="_____________BTS20">#REF!</definedName>
    <definedName name="_____________BTS21" localSheetId="2">#REF!</definedName>
    <definedName name="_____________BTS21" localSheetId="7">#REF!</definedName>
    <definedName name="_____________BTS21" localSheetId="0">#REF!</definedName>
    <definedName name="_____________BTS21">#REF!</definedName>
    <definedName name="_____________BTS22" localSheetId="2">#REF!</definedName>
    <definedName name="_____________BTS22" localSheetId="7">#REF!</definedName>
    <definedName name="_____________BTS22" localSheetId="0">#REF!</definedName>
    <definedName name="_____________BTS22">#REF!</definedName>
    <definedName name="_____________BTS23" localSheetId="2">#REF!</definedName>
    <definedName name="_____________BTS23" localSheetId="7">#REF!</definedName>
    <definedName name="_____________BTS23" localSheetId="0">#REF!</definedName>
    <definedName name="_____________BTS23">#REF!</definedName>
    <definedName name="_____________BTS24" localSheetId="2">#REF!</definedName>
    <definedName name="_____________BTS24" localSheetId="7">#REF!</definedName>
    <definedName name="_____________BTS24" localSheetId="0">#REF!</definedName>
    <definedName name="_____________BTS24">#REF!</definedName>
    <definedName name="_____________BTS3" localSheetId="2">#REF!</definedName>
    <definedName name="_____________BTS3" localSheetId="7">#REF!</definedName>
    <definedName name="_____________BTS3" localSheetId="0">#REF!</definedName>
    <definedName name="_____________BTS3">#REF!</definedName>
    <definedName name="_____________BTS4" localSheetId="2">#REF!</definedName>
    <definedName name="_____________BTS4" localSheetId="7">#REF!</definedName>
    <definedName name="_____________BTS4" localSheetId="0">#REF!</definedName>
    <definedName name="_____________BTS4">#REF!</definedName>
    <definedName name="_____________BTS5" localSheetId="2">#REF!</definedName>
    <definedName name="_____________BTS5" localSheetId="7">#REF!</definedName>
    <definedName name="_____________BTS5" localSheetId="0">#REF!</definedName>
    <definedName name="_____________BTS5">#REF!</definedName>
    <definedName name="_____________BTS6" localSheetId="2">#REF!</definedName>
    <definedName name="_____________BTS6" localSheetId="7">#REF!</definedName>
    <definedName name="_____________BTS6" localSheetId="0">#REF!</definedName>
    <definedName name="_____________BTS6">#REF!</definedName>
    <definedName name="_____________BTS7" localSheetId="2">#REF!</definedName>
    <definedName name="_____________BTS7" localSheetId="7">#REF!</definedName>
    <definedName name="_____________BTS7" localSheetId="0">#REF!</definedName>
    <definedName name="_____________BTS7">#REF!</definedName>
    <definedName name="_____________BTS8" localSheetId="2">#REF!</definedName>
    <definedName name="_____________BTS8" localSheetId="7">#REF!</definedName>
    <definedName name="_____________BTS8" localSheetId="0">#REF!</definedName>
    <definedName name="_____________BTS8">#REF!</definedName>
    <definedName name="_____________BTS9" localSheetId="2">#REF!</definedName>
    <definedName name="_____________BTS9" localSheetId="7">#REF!</definedName>
    <definedName name="_____________BTS9" localSheetId="0">#REF!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 localSheetId="2">[17]Data!#REF!</definedName>
    <definedName name="_____________G120907" localSheetId="7">[17]Data!#REF!</definedName>
    <definedName name="_____________G120907" localSheetId="0">[17]Data!#REF!</definedName>
    <definedName name="_____________G120907">[17]Data!#REF!</definedName>
    <definedName name="_____________GBS11">NA()</definedName>
    <definedName name="_____________GBS110" localSheetId="2">#REF!</definedName>
    <definedName name="_____________GBS110" localSheetId="7">#REF!</definedName>
    <definedName name="_____________GBS110" localSheetId="0">#REF!</definedName>
    <definedName name="_____________GBS110">#REF!</definedName>
    <definedName name="_____________GBS111" localSheetId="2">#REF!</definedName>
    <definedName name="_____________GBS111" localSheetId="7">#REF!</definedName>
    <definedName name="_____________GBS111" localSheetId="0">#REF!</definedName>
    <definedName name="_____________GBS111">#REF!</definedName>
    <definedName name="_____________GBS112" localSheetId="2">#REF!</definedName>
    <definedName name="_____________GBS112" localSheetId="7">#REF!</definedName>
    <definedName name="_____________GBS112" localSheetId="0">#REF!</definedName>
    <definedName name="_____________GBS112">#REF!</definedName>
    <definedName name="_____________GBS113" localSheetId="2">#REF!</definedName>
    <definedName name="_____________GBS113" localSheetId="7">#REF!</definedName>
    <definedName name="_____________GBS113" localSheetId="0">#REF!</definedName>
    <definedName name="_____________GBS113">#REF!</definedName>
    <definedName name="_____________GBS114" localSheetId="2">#REF!</definedName>
    <definedName name="_____________GBS114" localSheetId="7">#REF!</definedName>
    <definedName name="_____________GBS114" localSheetId="0">#REF!</definedName>
    <definedName name="_____________GBS114">#REF!</definedName>
    <definedName name="_____________GBS115" localSheetId="2">#REF!</definedName>
    <definedName name="_____________GBS115" localSheetId="7">#REF!</definedName>
    <definedName name="_____________GBS115" localSheetId="0">#REF!</definedName>
    <definedName name="_____________GBS115">#REF!</definedName>
    <definedName name="_____________GBS116" localSheetId="2">#REF!</definedName>
    <definedName name="_____________GBS116" localSheetId="7">#REF!</definedName>
    <definedName name="_____________GBS116" localSheetId="0">#REF!</definedName>
    <definedName name="_____________GBS116">#REF!</definedName>
    <definedName name="_____________GBS117" localSheetId="2">#REF!</definedName>
    <definedName name="_____________GBS117" localSheetId="7">#REF!</definedName>
    <definedName name="_____________GBS117" localSheetId="0">#REF!</definedName>
    <definedName name="_____________GBS117">#REF!</definedName>
    <definedName name="_____________GBS118" localSheetId="2">#REF!</definedName>
    <definedName name="_____________GBS118" localSheetId="7">#REF!</definedName>
    <definedName name="_____________GBS118" localSheetId="0">#REF!</definedName>
    <definedName name="_____________GBS118">#REF!</definedName>
    <definedName name="_____________GBS119" localSheetId="2">#REF!</definedName>
    <definedName name="_____________GBS119" localSheetId="7">#REF!</definedName>
    <definedName name="_____________GBS119" localSheetId="0">#REF!</definedName>
    <definedName name="_____________GBS119">#REF!</definedName>
    <definedName name="_____________GBS12" localSheetId="2">#REF!</definedName>
    <definedName name="_____________GBS12" localSheetId="7">#REF!</definedName>
    <definedName name="_____________GBS12" localSheetId="0">#REF!</definedName>
    <definedName name="_____________GBS12">#REF!</definedName>
    <definedName name="_____________GBS120" localSheetId="2">#REF!</definedName>
    <definedName name="_____________GBS120" localSheetId="7">#REF!</definedName>
    <definedName name="_____________GBS120" localSheetId="0">#REF!</definedName>
    <definedName name="_____________GBS120">#REF!</definedName>
    <definedName name="_____________GBS121" localSheetId="2">#REF!</definedName>
    <definedName name="_____________GBS121" localSheetId="7">#REF!</definedName>
    <definedName name="_____________GBS121" localSheetId="0">#REF!</definedName>
    <definedName name="_____________GBS121">#REF!</definedName>
    <definedName name="_____________GBS122" localSheetId="2">#REF!</definedName>
    <definedName name="_____________GBS122" localSheetId="7">#REF!</definedName>
    <definedName name="_____________GBS122" localSheetId="0">#REF!</definedName>
    <definedName name="_____________GBS122">#REF!</definedName>
    <definedName name="_____________GBS123" localSheetId="2">#REF!</definedName>
    <definedName name="_____________GBS123" localSheetId="7">#REF!</definedName>
    <definedName name="_____________GBS123" localSheetId="0">#REF!</definedName>
    <definedName name="_____________GBS123">#REF!</definedName>
    <definedName name="_____________GBS124" localSheetId="2">#REF!</definedName>
    <definedName name="_____________GBS124" localSheetId="7">#REF!</definedName>
    <definedName name="_____________GBS124" localSheetId="0">#REF!</definedName>
    <definedName name="_____________GBS124">#REF!</definedName>
    <definedName name="_____________GBS13" localSheetId="2">#REF!</definedName>
    <definedName name="_____________GBS13" localSheetId="7">#REF!</definedName>
    <definedName name="_____________GBS13" localSheetId="0">#REF!</definedName>
    <definedName name="_____________GBS13">#REF!</definedName>
    <definedName name="_____________GBS14" localSheetId="2">#REF!</definedName>
    <definedName name="_____________GBS14" localSheetId="7">#REF!</definedName>
    <definedName name="_____________GBS14" localSheetId="0">#REF!</definedName>
    <definedName name="_____________GBS14">#REF!</definedName>
    <definedName name="_____________GBS15" localSheetId="2">#REF!</definedName>
    <definedName name="_____________GBS15" localSheetId="7">#REF!</definedName>
    <definedName name="_____________GBS15" localSheetId="0">#REF!</definedName>
    <definedName name="_____________GBS15">#REF!</definedName>
    <definedName name="_____________GBS16" localSheetId="2">#REF!</definedName>
    <definedName name="_____________GBS16" localSheetId="7">#REF!</definedName>
    <definedName name="_____________GBS16" localSheetId="0">#REF!</definedName>
    <definedName name="_____________GBS16">#REF!</definedName>
    <definedName name="_____________GBS17" localSheetId="2">#REF!</definedName>
    <definedName name="_____________GBS17" localSheetId="7">#REF!</definedName>
    <definedName name="_____________GBS17" localSheetId="0">#REF!</definedName>
    <definedName name="_____________GBS17">#REF!</definedName>
    <definedName name="_____________GBS18" localSheetId="2">#REF!</definedName>
    <definedName name="_____________GBS18" localSheetId="7">#REF!</definedName>
    <definedName name="_____________GBS18" localSheetId="0">#REF!</definedName>
    <definedName name="_____________GBS18">#REF!</definedName>
    <definedName name="_____________GBS19" localSheetId="2">#REF!</definedName>
    <definedName name="_____________GBS19" localSheetId="7">#REF!</definedName>
    <definedName name="_____________GBS19" localSheetId="0">#REF!</definedName>
    <definedName name="_____________GBS19">#REF!</definedName>
    <definedName name="_____________GBS21" localSheetId="2">#REF!</definedName>
    <definedName name="_____________GBS21" localSheetId="7">#REF!</definedName>
    <definedName name="_____________GBS21" localSheetId="0">#REF!</definedName>
    <definedName name="_____________GBS21">#REF!</definedName>
    <definedName name="_____________GBS210" localSheetId="2">#REF!</definedName>
    <definedName name="_____________GBS210" localSheetId="7">#REF!</definedName>
    <definedName name="_____________GBS210" localSheetId="0">#REF!</definedName>
    <definedName name="_____________GBS210">#REF!</definedName>
    <definedName name="_____________GBS211" localSheetId="2">#REF!</definedName>
    <definedName name="_____________GBS211" localSheetId="7">#REF!</definedName>
    <definedName name="_____________GBS211" localSheetId="0">#REF!</definedName>
    <definedName name="_____________GBS211">#REF!</definedName>
    <definedName name="_____________GBS212" localSheetId="2">#REF!</definedName>
    <definedName name="_____________GBS212" localSheetId="7">#REF!</definedName>
    <definedName name="_____________GBS212" localSheetId="0">#REF!</definedName>
    <definedName name="_____________GBS212">#REF!</definedName>
    <definedName name="_____________GBS213" localSheetId="2">#REF!</definedName>
    <definedName name="_____________GBS213" localSheetId="7">#REF!</definedName>
    <definedName name="_____________GBS213" localSheetId="0">#REF!</definedName>
    <definedName name="_____________GBS213">#REF!</definedName>
    <definedName name="_____________GBS214" localSheetId="2">#REF!</definedName>
    <definedName name="_____________GBS214" localSheetId="7">#REF!</definedName>
    <definedName name="_____________GBS214" localSheetId="0">#REF!</definedName>
    <definedName name="_____________GBS214">#REF!</definedName>
    <definedName name="_____________GBS215" localSheetId="2">#REF!</definedName>
    <definedName name="_____________GBS215" localSheetId="7">#REF!</definedName>
    <definedName name="_____________GBS215" localSheetId="0">#REF!</definedName>
    <definedName name="_____________GBS215">#REF!</definedName>
    <definedName name="_____________GBS216" localSheetId="2">#REF!</definedName>
    <definedName name="_____________GBS216" localSheetId="7">#REF!</definedName>
    <definedName name="_____________GBS216" localSheetId="0">#REF!</definedName>
    <definedName name="_____________GBS216">#REF!</definedName>
    <definedName name="_____________GBS217" localSheetId="2">#REF!</definedName>
    <definedName name="_____________GBS217" localSheetId="7">#REF!</definedName>
    <definedName name="_____________GBS217" localSheetId="0">#REF!</definedName>
    <definedName name="_____________GBS217">#REF!</definedName>
    <definedName name="_____________GBS218" localSheetId="2">#REF!</definedName>
    <definedName name="_____________GBS218" localSheetId="7">#REF!</definedName>
    <definedName name="_____________GBS218" localSheetId="0">#REF!</definedName>
    <definedName name="_____________GBS218">#REF!</definedName>
    <definedName name="_____________GBS219" localSheetId="2">#REF!</definedName>
    <definedName name="_____________GBS219" localSheetId="7">#REF!</definedName>
    <definedName name="_____________GBS219" localSheetId="0">#REF!</definedName>
    <definedName name="_____________GBS219">#REF!</definedName>
    <definedName name="_____________GBS22" localSheetId="2">#REF!</definedName>
    <definedName name="_____________GBS22" localSheetId="7">#REF!</definedName>
    <definedName name="_____________GBS22" localSheetId="0">#REF!</definedName>
    <definedName name="_____________GBS22">#REF!</definedName>
    <definedName name="_____________GBS220" localSheetId="2">#REF!</definedName>
    <definedName name="_____________GBS220" localSheetId="7">#REF!</definedName>
    <definedName name="_____________GBS220" localSheetId="0">#REF!</definedName>
    <definedName name="_____________GBS220">#REF!</definedName>
    <definedName name="_____________GBS221" localSheetId="2">#REF!</definedName>
    <definedName name="_____________GBS221" localSheetId="7">#REF!</definedName>
    <definedName name="_____________GBS221" localSheetId="0">#REF!</definedName>
    <definedName name="_____________GBS221">#REF!</definedName>
    <definedName name="_____________GBS222" localSheetId="2">#REF!</definedName>
    <definedName name="_____________GBS222" localSheetId="7">#REF!</definedName>
    <definedName name="_____________GBS222" localSheetId="0">#REF!</definedName>
    <definedName name="_____________GBS222">#REF!</definedName>
    <definedName name="_____________GBS223" localSheetId="2">#REF!</definedName>
    <definedName name="_____________GBS223" localSheetId="7">#REF!</definedName>
    <definedName name="_____________GBS223" localSheetId="0">#REF!</definedName>
    <definedName name="_____________GBS223">#REF!</definedName>
    <definedName name="_____________GBS224" localSheetId="2">#REF!</definedName>
    <definedName name="_____________GBS224" localSheetId="7">#REF!</definedName>
    <definedName name="_____________GBS224" localSheetId="0">#REF!</definedName>
    <definedName name="_____________GBS224">#REF!</definedName>
    <definedName name="_____________GBS23" localSheetId="2">#REF!</definedName>
    <definedName name="_____________GBS23" localSheetId="7">#REF!</definedName>
    <definedName name="_____________GBS23" localSheetId="0">#REF!</definedName>
    <definedName name="_____________GBS23">#REF!</definedName>
    <definedName name="_____________GBS24" localSheetId="2">#REF!</definedName>
    <definedName name="_____________GBS24" localSheetId="7">#REF!</definedName>
    <definedName name="_____________GBS24" localSheetId="0">#REF!</definedName>
    <definedName name="_____________GBS24">#REF!</definedName>
    <definedName name="_____________GBS25" localSheetId="2">#REF!</definedName>
    <definedName name="_____________GBS25" localSheetId="7">#REF!</definedName>
    <definedName name="_____________GBS25" localSheetId="0">#REF!</definedName>
    <definedName name="_____________GBS25">#REF!</definedName>
    <definedName name="_____________GBS26" localSheetId="2">#REF!</definedName>
    <definedName name="_____________GBS26" localSheetId="7">#REF!</definedName>
    <definedName name="_____________GBS26" localSheetId="0">#REF!</definedName>
    <definedName name="_____________GBS26">#REF!</definedName>
    <definedName name="_____________GBS27" localSheetId="2">#REF!</definedName>
    <definedName name="_____________GBS27" localSheetId="7">#REF!</definedName>
    <definedName name="_____________GBS27" localSheetId="0">#REF!</definedName>
    <definedName name="_____________GBS27">#REF!</definedName>
    <definedName name="_____________GBS28" localSheetId="2">#REF!</definedName>
    <definedName name="_____________GBS28" localSheetId="7">#REF!</definedName>
    <definedName name="_____________GBS28" localSheetId="0">#REF!</definedName>
    <definedName name="_____________GBS28">#REF!</definedName>
    <definedName name="_____________GBS29" localSheetId="2">#REF!</definedName>
    <definedName name="_____________GBS29" localSheetId="7">#REF!</definedName>
    <definedName name="_____________GBS29" localSheetId="0">#REF!</definedName>
    <definedName name="_____________GBS29">#REF!</definedName>
    <definedName name="_____________imp1">[11]DATA_PRG!$H$245</definedName>
    <definedName name="_____________knr2" localSheetId="2">#REF!</definedName>
    <definedName name="_____________knr2" localSheetId="7">#REF!</definedName>
    <definedName name="_____________knr2" localSheetId="0">#REF!</definedName>
    <definedName name="_____________knr2">#REF!</definedName>
    <definedName name="_____________l1">[3]leads!$A$3:$E$108</definedName>
    <definedName name="_____________l12" localSheetId="2">#REF!</definedName>
    <definedName name="_____________l12" localSheetId="7">#REF!</definedName>
    <definedName name="_____________l12" localSheetId="0">#REF!</definedName>
    <definedName name="_____________l12">#REF!</definedName>
    <definedName name="_____________l2">[2]r!$F$29</definedName>
    <definedName name="_____________l3" localSheetId="2">#REF!</definedName>
    <definedName name="_____________l3" localSheetId="7">#REF!</definedName>
    <definedName name="_____________l3" localSheetId="0">#REF!</definedName>
    <definedName name="_____________l3">#REF!</definedName>
    <definedName name="_____________l4">[4]Sheet1!$W$2:$Y$103</definedName>
    <definedName name="_____________l5" localSheetId="2">#REF!</definedName>
    <definedName name="_____________l5" localSheetId="7">#REF!</definedName>
    <definedName name="_____________l5" localSheetId="0">#REF!</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 localSheetId="2">#REF!</definedName>
    <definedName name="_____________lj600" localSheetId="7">#REF!</definedName>
    <definedName name="_____________lj600" localSheetId="0">#REF!</definedName>
    <definedName name="_____________lj600">#REF!</definedName>
    <definedName name="_____________lj900" localSheetId="2">#REF!</definedName>
    <definedName name="_____________lj900" localSheetId="7">#REF!</definedName>
    <definedName name="_____________lj900" localSheetId="0">#REF!</definedName>
    <definedName name="_____________lj900">#REF!</definedName>
    <definedName name="_____________LL3" localSheetId="2">#REF!</definedName>
    <definedName name="_____________LL3" localSheetId="7">#REF!</definedName>
    <definedName name="_____________LL3" localSheetId="0">#REF!</definedName>
    <definedName name="_____________LL3">#REF!</definedName>
    <definedName name="_____________LSO24" localSheetId="2">[10]Lead!#REF!</definedName>
    <definedName name="_____________LSO24" localSheetId="7">[10]Lead!#REF!</definedName>
    <definedName name="_____________LSO24" localSheetId="0">[10]Lead!#REF!</definedName>
    <definedName name="_____________LSO24">[10]Lead!#REF!</definedName>
    <definedName name="_____________MA1" localSheetId="2">#REF!</definedName>
    <definedName name="_____________MA1" localSheetId="7">#REF!</definedName>
    <definedName name="_____________MA1" localSheetId="0">#REF!</definedName>
    <definedName name="_____________MA1">#REF!</definedName>
    <definedName name="_____________MA2" localSheetId="2">#REF!</definedName>
    <definedName name="_____________MA2" localSheetId="7">#REF!</definedName>
    <definedName name="_____________MA2" localSheetId="0">#REF!</definedName>
    <definedName name="_____________MA2">#REF!</definedName>
    <definedName name="_____________me12">NA()</definedName>
    <definedName name="_____________Met22" localSheetId="2">#REF!</definedName>
    <definedName name="_____________Met22" localSheetId="7">#REF!</definedName>
    <definedName name="_____________Met22" localSheetId="0">#REF!</definedName>
    <definedName name="_____________Met22">#REF!</definedName>
    <definedName name="_____________Met45" localSheetId="2">#REF!</definedName>
    <definedName name="_____________Met45" localSheetId="7">#REF!</definedName>
    <definedName name="_____________Met45" localSheetId="0">#REF!</definedName>
    <definedName name="_____________Met45">#REF!</definedName>
    <definedName name="_____________MEt55" localSheetId="2">#REF!</definedName>
    <definedName name="_____________MEt55" localSheetId="7">#REF!</definedName>
    <definedName name="_____________MEt55" localSheetId="0">#REF!</definedName>
    <definedName name="_____________MEt55">#REF!</definedName>
    <definedName name="_____________Met63" localSheetId="2">#REF!</definedName>
    <definedName name="_____________Met63" localSheetId="7">#REF!</definedName>
    <definedName name="_____________Met63" localSheetId="0">#REF!</definedName>
    <definedName name="_____________Met63">#REF!</definedName>
    <definedName name="_____________ML21" localSheetId="2">#REF!</definedName>
    <definedName name="_____________ML21" localSheetId="7">#REF!</definedName>
    <definedName name="_____________ML21" localSheetId="0">#REF!</definedName>
    <definedName name="_____________ML21">#REF!</definedName>
    <definedName name="_____________ML210" localSheetId="2">#REF!</definedName>
    <definedName name="_____________ML210" localSheetId="7">#REF!</definedName>
    <definedName name="_____________ML210" localSheetId="0">#REF!</definedName>
    <definedName name="_____________ML210">#REF!</definedName>
    <definedName name="_____________ML211" localSheetId="2">#REF!</definedName>
    <definedName name="_____________ML211" localSheetId="7">#REF!</definedName>
    <definedName name="_____________ML211" localSheetId="0">#REF!</definedName>
    <definedName name="_____________ML211">#REF!</definedName>
    <definedName name="_____________ML212" localSheetId="2">#REF!</definedName>
    <definedName name="_____________ML212" localSheetId="7">#REF!</definedName>
    <definedName name="_____________ML212" localSheetId="0">#REF!</definedName>
    <definedName name="_____________ML212">#REF!</definedName>
    <definedName name="_____________ML213" localSheetId="2">#REF!</definedName>
    <definedName name="_____________ML213" localSheetId="7">#REF!</definedName>
    <definedName name="_____________ML213" localSheetId="0">#REF!</definedName>
    <definedName name="_____________ML213">#REF!</definedName>
    <definedName name="_____________ML214" localSheetId="2">#REF!</definedName>
    <definedName name="_____________ML214" localSheetId="7">#REF!</definedName>
    <definedName name="_____________ML214" localSheetId="0">#REF!</definedName>
    <definedName name="_____________ML214">#REF!</definedName>
    <definedName name="_____________ML215" localSheetId="2">#REF!</definedName>
    <definedName name="_____________ML215" localSheetId="7">#REF!</definedName>
    <definedName name="_____________ML215" localSheetId="0">#REF!</definedName>
    <definedName name="_____________ML215">#REF!</definedName>
    <definedName name="_____________ML216" localSheetId="2">#REF!</definedName>
    <definedName name="_____________ML216" localSheetId="7">#REF!</definedName>
    <definedName name="_____________ML216" localSheetId="0">#REF!</definedName>
    <definedName name="_____________ML216">#REF!</definedName>
    <definedName name="_____________ML217" localSheetId="2">#REF!</definedName>
    <definedName name="_____________ML217" localSheetId="7">#REF!</definedName>
    <definedName name="_____________ML217" localSheetId="0">#REF!</definedName>
    <definedName name="_____________ML217">#REF!</definedName>
    <definedName name="_____________ML218" localSheetId="2">#REF!</definedName>
    <definedName name="_____________ML218" localSheetId="7">#REF!</definedName>
    <definedName name="_____________ML218" localSheetId="0">#REF!</definedName>
    <definedName name="_____________ML218">#REF!</definedName>
    <definedName name="_____________ML219" localSheetId="2">#REF!</definedName>
    <definedName name="_____________ML219" localSheetId="7">#REF!</definedName>
    <definedName name="_____________ML219" localSheetId="0">#REF!</definedName>
    <definedName name="_____________ML219">#REF!</definedName>
    <definedName name="_____________ML22" localSheetId="2">#REF!</definedName>
    <definedName name="_____________ML22" localSheetId="7">#REF!</definedName>
    <definedName name="_____________ML22" localSheetId="0">#REF!</definedName>
    <definedName name="_____________ML22">#REF!</definedName>
    <definedName name="_____________ML220" localSheetId="2">#REF!</definedName>
    <definedName name="_____________ML220" localSheetId="7">#REF!</definedName>
    <definedName name="_____________ML220" localSheetId="0">#REF!</definedName>
    <definedName name="_____________ML220">#REF!</definedName>
    <definedName name="_____________ML221" localSheetId="2">#REF!</definedName>
    <definedName name="_____________ML221" localSheetId="7">#REF!</definedName>
    <definedName name="_____________ML221" localSheetId="0">#REF!</definedName>
    <definedName name="_____________ML221">#REF!</definedName>
    <definedName name="_____________ML222" localSheetId="2">#REF!</definedName>
    <definedName name="_____________ML222" localSheetId="7">#REF!</definedName>
    <definedName name="_____________ML222" localSheetId="0">#REF!</definedName>
    <definedName name="_____________ML222">#REF!</definedName>
    <definedName name="_____________ML223" localSheetId="2">#REF!</definedName>
    <definedName name="_____________ML223" localSheetId="7">#REF!</definedName>
    <definedName name="_____________ML223" localSheetId="0">#REF!</definedName>
    <definedName name="_____________ML223">#REF!</definedName>
    <definedName name="_____________ML224" localSheetId="2">#REF!</definedName>
    <definedName name="_____________ML224" localSheetId="7">#REF!</definedName>
    <definedName name="_____________ML224" localSheetId="0">#REF!</definedName>
    <definedName name="_____________ML224">#REF!</definedName>
    <definedName name="_____________ML23" localSheetId="2">#REF!</definedName>
    <definedName name="_____________ML23" localSheetId="7">#REF!</definedName>
    <definedName name="_____________ML23" localSheetId="0">#REF!</definedName>
    <definedName name="_____________ML23">#REF!</definedName>
    <definedName name="_____________ML24" localSheetId="2">#REF!</definedName>
    <definedName name="_____________ML24" localSheetId="7">#REF!</definedName>
    <definedName name="_____________ML24" localSheetId="0">#REF!</definedName>
    <definedName name="_____________ML24">#REF!</definedName>
    <definedName name="_____________ML25" localSheetId="2">#REF!</definedName>
    <definedName name="_____________ML25" localSheetId="7">#REF!</definedName>
    <definedName name="_____________ML25" localSheetId="0">#REF!</definedName>
    <definedName name="_____________ML25">#REF!</definedName>
    <definedName name="_____________ML26" localSheetId="2">#REF!</definedName>
    <definedName name="_____________ML26" localSheetId="7">#REF!</definedName>
    <definedName name="_____________ML26" localSheetId="0">#REF!</definedName>
    <definedName name="_____________ML26">#REF!</definedName>
    <definedName name="_____________ML27" localSheetId="2">#REF!</definedName>
    <definedName name="_____________ML27" localSheetId="7">#REF!</definedName>
    <definedName name="_____________ML27" localSheetId="0">#REF!</definedName>
    <definedName name="_____________ML27">#REF!</definedName>
    <definedName name="_____________ML28" localSheetId="2">#REF!</definedName>
    <definedName name="_____________ML28" localSheetId="7">#REF!</definedName>
    <definedName name="_____________ML28" localSheetId="0">#REF!</definedName>
    <definedName name="_____________ML28">#REF!</definedName>
    <definedName name="_____________ML29" localSheetId="2">#REF!</definedName>
    <definedName name="_____________ML29" localSheetId="7">#REF!</definedName>
    <definedName name="_____________ML29" localSheetId="0">#REF!</definedName>
    <definedName name="_____________ML29">#REF!</definedName>
    <definedName name="_____________ML31" localSheetId="2">#REF!</definedName>
    <definedName name="_____________ML31" localSheetId="7">#REF!</definedName>
    <definedName name="_____________ML31" localSheetId="0">#REF!</definedName>
    <definedName name="_____________ML31">#REF!</definedName>
    <definedName name="_____________ML310" localSheetId="2">#REF!</definedName>
    <definedName name="_____________ML310" localSheetId="7">#REF!</definedName>
    <definedName name="_____________ML310" localSheetId="0">#REF!</definedName>
    <definedName name="_____________ML310">#REF!</definedName>
    <definedName name="_____________ML311" localSheetId="2">#REF!</definedName>
    <definedName name="_____________ML311" localSheetId="7">#REF!</definedName>
    <definedName name="_____________ML311" localSheetId="0">#REF!</definedName>
    <definedName name="_____________ML311">#REF!</definedName>
    <definedName name="_____________ML312" localSheetId="2">#REF!</definedName>
    <definedName name="_____________ML312" localSheetId="7">#REF!</definedName>
    <definedName name="_____________ML312" localSheetId="0">#REF!</definedName>
    <definedName name="_____________ML312">#REF!</definedName>
    <definedName name="_____________ML313" localSheetId="2">#REF!</definedName>
    <definedName name="_____________ML313" localSheetId="7">#REF!</definedName>
    <definedName name="_____________ML313" localSheetId="0">#REF!</definedName>
    <definedName name="_____________ML313">#REF!</definedName>
    <definedName name="_____________ML314" localSheetId="2">#REF!</definedName>
    <definedName name="_____________ML314" localSheetId="7">#REF!</definedName>
    <definedName name="_____________ML314" localSheetId="0">#REF!</definedName>
    <definedName name="_____________ML314">#REF!</definedName>
    <definedName name="_____________ML315" localSheetId="2">#REF!</definedName>
    <definedName name="_____________ML315" localSheetId="7">#REF!</definedName>
    <definedName name="_____________ML315" localSheetId="0">#REF!</definedName>
    <definedName name="_____________ML315">#REF!</definedName>
    <definedName name="_____________ML316" localSheetId="2">#REF!</definedName>
    <definedName name="_____________ML316" localSheetId="7">#REF!</definedName>
    <definedName name="_____________ML316" localSheetId="0">#REF!</definedName>
    <definedName name="_____________ML316">#REF!</definedName>
    <definedName name="_____________ML317" localSheetId="2">#REF!</definedName>
    <definedName name="_____________ML317" localSheetId="7">#REF!</definedName>
    <definedName name="_____________ML317" localSheetId="0">#REF!</definedName>
    <definedName name="_____________ML317">#REF!</definedName>
    <definedName name="_____________ML318" localSheetId="2">#REF!</definedName>
    <definedName name="_____________ML318" localSheetId="7">#REF!</definedName>
    <definedName name="_____________ML318" localSheetId="0">#REF!</definedName>
    <definedName name="_____________ML318">#REF!</definedName>
    <definedName name="_____________ML319" localSheetId="2">#REF!</definedName>
    <definedName name="_____________ML319" localSheetId="7">#REF!</definedName>
    <definedName name="_____________ML319" localSheetId="0">#REF!</definedName>
    <definedName name="_____________ML319">#REF!</definedName>
    <definedName name="_____________ML32" localSheetId="2">#REF!</definedName>
    <definedName name="_____________ML32" localSheetId="7">#REF!</definedName>
    <definedName name="_____________ML32" localSheetId="0">#REF!</definedName>
    <definedName name="_____________ML32">#REF!</definedName>
    <definedName name="_____________ML320" localSheetId="2">#REF!</definedName>
    <definedName name="_____________ML320" localSheetId="7">#REF!</definedName>
    <definedName name="_____________ML320" localSheetId="0">#REF!</definedName>
    <definedName name="_____________ML320">#REF!</definedName>
    <definedName name="_____________ML321" localSheetId="2">#REF!</definedName>
    <definedName name="_____________ML321" localSheetId="7">#REF!</definedName>
    <definedName name="_____________ML321" localSheetId="0">#REF!</definedName>
    <definedName name="_____________ML321">#REF!</definedName>
    <definedName name="_____________ML322" localSheetId="2">#REF!</definedName>
    <definedName name="_____________ML322" localSheetId="7">#REF!</definedName>
    <definedName name="_____________ML322" localSheetId="0">#REF!</definedName>
    <definedName name="_____________ML322">#REF!</definedName>
    <definedName name="_____________ML323" localSheetId="2">#REF!</definedName>
    <definedName name="_____________ML323" localSheetId="7">#REF!</definedName>
    <definedName name="_____________ML323" localSheetId="0">#REF!</definedName>
    <definedName name="_____________ML323">#REF!</definedName>
    <definedName name="_____________ML324" localSheetId="2">#REF!</definedName>
    <definedName name="_____________ML324" localSheetId="7">#REF!</definedName>
    <definedName name="_____________ML324" localSheetId="0">#REF!</definedName>
    <definedName name="_____________ML324">#REF!</definedName>
    <definedName name="_____________ML33" localSheetId="2">#REF!</definedName>
    <definedName name="_____________ML33" localSheetId="7">#REF!</definedName>
    <definedName name="_____________ML33" localSheetId="0">#REF!</definedName>
    <definedName name="_____________ML33">#REF!</definedName>
    <definedName name="_____________ML34" localSheetId="2">#REF!</definedName>
    <definedName name="_____________ML34" localSheetId="7">#REF!</definedName>
    <definedName name="_____________ML34" localSheetId="0">#REF!</definedName>
    <definedName name="_____________ML34">#REF!</definedName>
    <definedName name="_____________ML35" localSheetId="2">#REF!</definedName>
    <definedName name="_____________ML35" localSheetId="7">#REF!</definedName>
    <definedName name="_____________ML35" localSheetId="0">#REF!</definedName>
    <definedName name="_____________ML35">#REF!</definedName>
    <definedName name="_____________ML36" localSheetId="2">#REF!</definedName>
    <definedName name="_____________ML36" localSheetId="7">#REF!</definedName>
    <definedName name="_____________ML36" localSheetId="0">#REF!</definedName>
    <definedName name="_____________ML36">#REF!</definedName>
    <definedName name="_____________ML37" localSheetId="2">#REF!</definedName>
    <definedName name="_____________ML37" localSheetId="7">#REF!</definedName>
    <definedName name="_____________ML37" localSheetId="0">#REF!</definedName>
    <definedName name="_____________ML37">#REF!</definedName>
    <definedName name="_____________ML38" localSheetId="2">#REF!</definedName>
    <definedName name="_____________ML38" localSheetId="7">#REF!</definedName>
    <definedName name="_____________ML38" localSheetId="0">#REF!</definedName>
    <definedName name="_____________ML38">#REF!</definedName>
    <definedName name="_____________ML39" localSheetId="2">#REF!</definedName>
    <definedName name="_____________ML39" localSheetId="7">#REF!</definedName>
    <definedName name="_____________ML39" localSheetId="0">#REF!</definedName>
    <definedName name="_____________ML39">#REF!</definedName>
    <definedName name="_____________ML7" localSheetId="2">#REF!</definedName>
    <definedName name="_____________ML7" localSheetId="7">#REF!</definedName>
    <definedName name="_____________ML7" localSheetId="0">#REF!</definedName>
    <definedName name="_____________ML7">#REF!</definedName>
    <definedName name="_____________ML8" localSheetId="2">#REF!</definedName>
    <definedName name="_____________ML8" localSheetId="7">#REF!</definedName>
    <definedName name="_____________ML8" localSheetId="0">#REF!</definedName>
    <definedName name="_____________ML8">#REF!</definedName>
    <definedName name="_____________ML9" localSheetId="2">#REF!</definedName>
    <definedName name="_____________ML9" localSheetId="7">#REF!</definedName>
    <definedName name="_____________ML9" localSheetId="0">#REF!</definedName>
    <definedName name="_____________ML9">#REF!</definedName>
    <definedName name="_____________mm1">[6]r!$F$4</definedName>
    <definedName name="_____________mm1000" localSheetId="2">#REF!</definedName>
    <definedName name="_____________mm1000" localSheetId="7">#REF!</definedName>
    <definedName name="_____________mm1000" localSheetId="0">#REF!</definedName>
    <definedName name="_____________mm1000">#REF!</definedName>
    <definedName name="_____________mm11">[2]r!$F$4</definedName>
    <definedName name="_____________mm111">[5]r!$F$4</definedName>
    <definedName name="_____________mm600" localSheetId="2">#REF!</definedName>
    <definedName name="_____________mm600" localSheetId="7">#REF!</definedName>
    <definedName name="_____________mm600" localSheetId="0">#REF!</definedName>
    <definedName name="_____________mm600">#REF!</definedName>
    <definedName name="_____________mm800" localSheetId="2">#REF!</definedName>
    <definedName name="_____________mm800" localSheetId="7">#REF!</definedName>
    <definedName name="_____________mm800" localSheetId="0">#REF!</definedName>
    <definedName name="_____________mm800">#REF!</definedName>
    <definedName name="_____________PC1" localSheetId="2">#REF!</definedName>
    <definedName name="_____________PC1" localSheetId="7">#REF!</definedName>
    <definedName name="_____________PC1" localSheetId="0">#REF!</definedName>
    <definedName name="_____________PC1">#REF!</definedName>
    <definedName name="_____________PC10" localSheetId="2">#REF!</definedName>
    <definedName name="_____________PC10" localSheetId="7">#REF!</definedName>
    <definedName name="_____________PC10" localSheetId="0">#REF!</definedName>
    <definedName name="_____________PC10">#REF!</definedName>
    <definedName name="_____________PC11" localSheetId="2">#REF!</definedName>
    <definedName name="_____________PC11" localSheetId="7">#REF!</definedName>
    <definedName name="_____________PC11" localSheetId="0">#REF!</definedName>
    <definedName name="_____________PC11">#REF!</definedName>
    <definedName name="_____________PC12" localSheetId="2">#REF!</definedName>
    <definedName name="_____________PC12" localSheetId="7">#REF!</definedName>
    <definedName name="_____________PC12" localSheetId="0">#REF!</definedName>
    <definedName name="_____________PC12">#REF!</definedName>
    <definedName name="_____________PC13" localSheetId="2">#REF!</definedName>
    <definedName name="_____________PC13" localSheetId="7">#REF!</definedName>
    <definedName name="_____________PC13" localSheetId="0">#REF!</definedName>
    <definedName name="_____________PC13">#REF!</definedName>
    <definedName name="_____________PC14" localSheetId="2">#REF!</definedName>
    <definedName name="_____________PC14" localSheetId="7">#REF!</definedName>
    <definedName name="_____________PC14" localSheetId="0">#REF!</definedName>
    <definedName name="_____________PC14">#REF!</definedName>
    <definedName name="_____________PC15" localSheetId="2">#REF!</definedName>
    <definedName name="_____________PC15" localSheetId="7">#REF!</definedName>
    <definedName name="_____________PC15" localSheetId="0">#REF!</definedName>
    <definedName name="_____________PC15">#REF!</definedName>
    <definedName name="_____________PC16" localSheetId="2">#REF!</definedName>
    <definedName name="_____________PC16" localSheetId="7">#REF!</definedName>
    <definedName name="_____________PC16" localSheetId="0">#REF!</definedName>
    <definedName name="_____________PC16">#REF!</definedName>
    <definedName name="_____________PC17" localSheetId="2">#REF!</definedName>
    <definedName name="_____________PC17" localSheetId="7">#REF!</definedName>
    <definedName name="_____________PC17" localSheetId="0">#REF!</definedName>
    <definedName name="_____________PC17">#REF!</definedName>
    <definedName name="_____________PC18" localSheetId="2">#REF!</definedName>
    <definedName name="_____________PC18" localSheetId="7">#REF!</definedName>
    <definedName name="_____________PC18" localSheetId="0">#REF!</definedName>
    <definedName name="_____________PC18">#REF!</definedName>
    <definedName name="_____________PC19" localSheetId="2">#REF!</definedName>
    <definedName name="_____________PC19" localSheetId="7">#REF!</definedName>
    <definedName name="_____________PC19" localSheetId="0">#REF!</definedName>
    <definedName name="_____________PC19">#REF!</definedName>
    <definedName name="_____________pc2" localSheetId="2">#REF!</definedName>
    <definedName name="_____________pc2" localSheetId="7">#REF!</definedName>
    <definedName name="_____________pc2" localSheetId="0">#REF!</definedName>
    <definedName name="_____________pc2">#REF!</definedName>
    <definedName name="_____________PC20">NA()</definedName>
    <definedName name="_____________PC21" localSheetId="2">#REF!</definedName>
    <definedName name="_____________PC21" localSheetId="7">#REF!</definedName>
    <definedName name="_____________PC21" localSheetId="0">#REF!</definedName>
    <definedName name="_____________PC21">#REF!</definedName>
    <definedName name="_____________PC22" localSheetId="2">#REF!</definedName>
    <definedName name="_____________PC22" localSheetId="7">#REF!</definedName>
    <definedName name="_____________PC22" localSheetId="0">#REF!</definedName>
    <definedName name="_____________PC22">#REF!</definedName>
    <definedName name="_____________PC23" localSheetId="2">#REF!</definedName>
    <definedName name="_____________PC23" localSheetId="7">#REF!</definedName>
    <definedName name="_____________PC23" localSheetId="0">#REF!</definedName>
    <definedName name="_____________PC23">#REF!</definedName>
    <definedName name="_____________PC24" localSheetId="2">#REF!</definedName>
    <definedName name="_____________PC24" localSheetId="7">#REF!</definedName>
    <definedName name="_____________PC24" localSheetId="0">#REF!</definedName>
    <definedName name="_____________PC24">#REF!</definedName>
    <definedName name="_____________PC3" localSheetId="2">#REF!</definedName>
    <definedName name="_____________PC3" localSheetId="7">#REF!</definedName>
    <definedName name="_____________PC3" localSheetId="0">#REF!</definedName>
    <definedName name="_____________PC3">#REF!</definedName>
    <definedName name="_____________PC4" localSheetId="2">#REF!</definedName>
    <definedName name="_____________PC4" localSheetId="7">#REF!</definedName>
    <definedName name="_____________PC4" localSheetId="0">#REF!</definedName>
    <definedName name="_____________PC4">#REF!</definedName>
    <definedName name="_____________PC5" localSheetId="2">#REF!</definedName>
    <definedName name="_____________PC5" localSheetId="7">#REF!</definedName>
    <definedName name="_____________PC5" localSheetId="0">#REF!</definedName>
    <definedName name="_____________PC5">#REF!</definedName>
    <definedName name="_____________PC6" localSheetId="2">#REF!</definedName>
    <definedName name="_____________PC6" localSheetId="7">#REF!</definedName>
    <definedName name="_____________PC6" localSheetId="0">#REF!</definedName>
    <definedName name="_____________PC6">#REF!</definedName>
    <definedName name="_____________pc600" localSheetId="2">#REF!</definedName>
    <definedName name="_____________pc600" localSheetId="7">#REF!</definedName>
    <definedName name="_____________pc600" localSheetId="0">#REF!</definedName>
    <definedName name="_____________pc600">#REF!</definedName>
    <definedName name="_____________PC7" localSheetId="2">#REF!</definedName>
    <definedName name="_____________PC7" localSheetId="7">#REF!</definedName>
    <definedName name="_____________PC7" localSheetId="0">#REF!</definedName>
    <definedName name="_____________PC7">#REF!</definedName>
    <definedName name="_____________PC8" localSheetId="2">#REF!</definedName>
    <definedName name="_____________PC8" localSheetId="7">#REF!</definedName>
    <definedName name="_____________PC8" localSheetId="0">#REF!</definedName>
    <definedName name="_____________PC8">#REF!</definedName>
    <definedName name="_____________PC9" localSheetId="2">#REF!</definedName>
    <definedName name="_____________PC9" localSheetId="7">#REF!</definedName>
    <definedName name="_____________PC9" localSheetId="0">#REF!</definedName>
    <definedName name="_____________PC9">#REF!</definedName>
    <definedName name="_____________pc900" localSheetId="2">#REF!</definedName>
    <definedName name="_____________pc900" localSheetId="7">#REF!</definedName>
    <definedName name="_____________pc900" localSheetId="0">#REF!</definedName>
    <definedName name="_____________pc900">#REF!</definedName>
    <definedName name="_____________pla4">[12]DATA_PRG!$H$269</definedName>
    <definedName name="_____________pv2" localSheetId="2">#REF!</definedName>
    <definedName name="_____________pv2" localSheetId="7">#REF!</definedName>
    <definedName name="_____________pv2" localSheetId="0">#REF!</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 localSheetId="2">#REF!</definedName>
    <definedName name="_____________var1" localSheetId="7">#REF!</definedName>
    <definedName name="_____________var1" localSheetId="0">#REF!</definedName>
    <definedName name="_____________var1">#REF!</definedName>
    <definedName name="_____________var4" localSheetId="2">#REF!</definedName>
    <definedName name="_____________var4" localSheetId="7">#REF!</definedName>
    <definedName name="_____________var4" localSheetId="0">#REF!</definedName>
    <definedName name="_____________var4">#REF!</definedName>
    <definedName name="_____________vat1">NA()</definedName>
    <definedName name="____________bla1">[1]leads!$H$7</definedName>
    <definedName name="____________BSG100" localSheetId="2">#REF!</definedName>
    <definedName name="____________BSG100" localSheetId="7">#REF!</definedName>
    <definedName name="____________BSG100" localSheetId="0">#REF!</definedName>
    <definedName name="____________BSG100">#REF!</definedName>
    <definedName name="____________BSG150" localSheetId="2">#REF!</definedName>
    <definedName name="____________BSG150" localSheetId="7">#REF!</definedName>
    <definedName name="____________BSG150" localSheetId="0">#REF!</definedName>
    <definedName name="____________BSG150">#REF!</definedName>
    <definedName name="____________BSG5" localSheetId="2">#REF!</definedName>
    <definedName name="____________BSG5" localSheetId="7">#REF!</definedName>
    <definedName name="____________BSG5" localSheetId="0">#REF!</definedName>
    <definedName name="____________BSG5">#REF!</definedName>
    <definedName name="____________BSG75" localSheetId="2">#REF!</definedName>
    <definedName name="____________BSG75" localSheetId="7">#REF!</definedName>
    <definedName name="____________BSG75" localSheetId="0">#REF!</definedName>
    <definedName name="____________BSG75">#REF!</definedName>
    <definedName name="____________BTC1" localSheetId="2">#REF!</definedName>
    <definedName name="____________BTC1" localSheetId="7">#REF!</definedName>
    <definedName name="____________BTC1" localSheetId="0">#REF!</definedName>
    <definedName name="____________BTC1">#REF!</definedName>
    <definedName name="____________BTC10" localSheetId="2">#REF!</definedName>
    <definedName name="____________BTC10" localSheetId="7">#REF!</definedName>
    <definedName name="____________BTC10" localSheetId="0">#REF!</definedName>
    <definedName name="____________BTC10">#REF!</definedName>
    <definedName name="____________BTC11" localSheetId="2">#REF!</definedName>
    <definedName name="____________BTC11" localSheetId="7">#REF!</definedName>
    <definedName name="____________BTC11" localSheetId="0">#REF!</definedName>
    <definedName name="____________BTC11">#REF!</definedName>
    <definedName name="____________BTC12" localSheetId="2">#REF!</definedName>
    <definedName name="____________BTC12" localSheetId="7">#REF!</definedName>
    <definedName name="____________BTC12" localSheetId="0">#REF!</definedName>
    <definedName name="____________BTC12">#REF!</definedName>
    <definedName name="____________BTC13" localSheetId="2">#REF!</definedName>
    <definedName name="____________BTC13" localSheetId="7">#REF!</definedName>
    <definedName name="____________BTC13" localSheetId="0">#REF!</definedName>
    <definedName name="____________BTC13">#REF!</definedName>
    <definedName name="____________BTC14" localSheetId="2">#REF!</definedName>
    <definedName name="____________BTC14" localSheetId="7">#REF!</definedName>
    <definedName name="____________BTC14" localSheetId="0">#REF!</definedName>
    <definedName name="____________BTC14">#REF!</definedName>
    <definedName name="____________BTC15" localSheetId="2">#REF!</definedName>
    <definedName name="____________BTC15" localSheetId="7">#REF!</definedName>
    <definedName name="____________BTC15" localSheetId="0">#REF!</definedName>
    <definedName name="____________BTC15">#REF!</definedName>
    <definedName name="____________BTC16" localSheetId="2">#REF!</definedName>
    <definedName name="____________BTC16" localSheetId="7">#REF!</definedName>
    <definedName name="____________BTC16" localSheetId="0">#REF!</definedName>
    <definedName name="____________BTC16">#REF!</definedName>
    <definedName name="____________BTC17" localSheetId="2">#REF!</definedName>
    <definedName name="____________BTC17" localSheetId="7">#REF!</definedName>
    <definedName name="____________BTC17" localSheetId="0">#REF!</definedName>
    <definedName name="____________BTC17">#REF!</definedName>
    <definedName name="____________BTC18" localSheetId="2">#REF!</definedName>
    <definedName name="____________BTC18" localSheetId="7">#REF!</definedName>
    <definedName name="____________BTC18" localSheetId="0">#REF!</definedName>
    <definedName name="____________BTC18">#REF!</definedName>
    <definedName name="____________BTC19" localSheetId="2">#REF!</definedName>
    <definedName name="____________BTC19" localSheetId="7">#REF!</definedName>
    <definedName name="____________BTC19" localSheetId="0">#REF!</definedName>
    <definedName name="____________BTC19">#REF!</definedName>
    <definedName name="____________BTC2" localSheetId="2">#REF!</definedName>
    <definedName name="____________BTC2" localSheetId="7">#REF!</definedName>
    <definedName name="____________BTC2" localSheetId="0">#REF!</definedName>
    <definedName name="____________BTC2">#REF!</definedName>
    <definedName name="____________BTC20" localSheetId="2">#REF!</definedName>
    <definedName name="____________BTC20" localSheetId="7">#REF!</definedName>
    <definedName name="____________BTC20" localSheetId="0">#REF!</definedName>
    <definedName name="____________BTC20">#REF!</definedName>
    <definedName name="____________BTC21" localSheetId="2">#REF!</definedName>
    <definedName name="____________BTC21" localSheetId="7">#REF!</definedName>
    <definedName name="____________BTC21" localSheetId="0">#REF!</definedName>
    <definedName name="____________BTC21">#REF!</definedName>
    <definedName name="____________BTC22" localSheetId="2">#REF!</definedName>
    <definedName name="____________BTC22" localSheetId="7">#REF!</definedName>
    <definedName name="____________BTC22" localSheetId="0">#REF!</definedName>
    <definedName name="____________BTC22">#REF!</definedName>
    <definedName name="____________BTC23" localSheetId="2">#REF!</definedName>
    <definedName name="____________BTC23" localSheetId="7">#REF!</definedName>
    <definedName name="____________BTC23" localSheetId="0">#REF!</definedName>
    <definedName name="____________BTC23">#REF!</definedName>
    <definedName name="____________BTC24" localSheetId="2">#REF!</definedName>
    <definedName name="____________BTC24" localSheetId="7">#REF!</definedName>
    <definedName name="____________BTC24" localSheetId="0">#REF!</definedName>
    <definedName name="____________BTC24">#REF!</definedName>
    <definedName name="____________BTC3" localSheetId="2">#REF!</definedName>
    <definedName name="____________BTC3" localSheetId="7">#REF!</definedName>
    <definedName name="____________BTC3" localSheetId="0">#REF!</definedName>
    <definedName name="____________BTC3">#REF!</definedName>
    <definedName name="____________BTC4" localSheetId="2">#REF!</definedName>
    <definedName name="____________BTC4" localSheetId="7">#REF!</definedName>
    <definedName name="____________BTC4" localSheetId="0">#REF!</definedName>
    <definedName name="____________BTC4">#REF!</definedName>
    <definedName name="____________BTC5" localSheetId="2">#REF!</definedName>
    <definedName name="____________BTC5" localSheetId="7">#REF!</definedName>
    <definedName name="____________BTC5" localSheetId="0">#REF!</definedName>
    <definedName name="____________BTC5">#REF!</definedName>
    <definedName name="____________BTC6" localSheetId="2">#REF!</definedName>
    <definedName name="____________BTC6" localSheetId="7">#REF!</definedName>
    <definedName name="____________BTC6" localSheetId="0">#REF!</definedName>
    <definedName name="____________BTC6">#REF!</definedName>
    <definedName name="____________BTC7" localSheetId="2">#REF!</definedName>
    <definedName name="____________BTC7" localSheetId="7">#REF!</definedName>
    <definedName name="____________BTC7" localSheetId="0">#REF!</definedName>
    <definedName name="____________BTC7">#REF!</definedName>
    <definedName name="____________BTC8" localSheetId="2">#REF!</definedName>
    <definedName name="____________BTC8" localSheetId="7">#REF!</definedName>
    <definedName name="____________BTC8" localSheetId="0">#REF!</definedName>
    <definedName name="____________BTC8">#REF!</definedName>
    <definedName name="____________BTC9" localSheetId="2">#REF!</definedName>
    <definedName name="____________BTC9" localSheetId="7">#REF!</definedName>
    <definedName name="____________BTC9" localSheetId="0">#REF!</definedName>
    <definedName name="____________BTC9">#REF!</definedName>
    <definedName name="____________BTR1" localSheetId="2">#REF!</definedName>
    <definedName name="____________BTR1" localSheetId="7">#REF!</definedName>
    <definedName name="____________BTR1" localSheetId="0">#REF!</definedName>
    <definedName name="____________BTR1">#REF!</definedName>
    <definedName name="____________BTR10" localSheetId="2">#REF!</definedName>
    <definedName name="____________BTR10" localSheetId="7">#REF!</definedName>
    <definedName name="____________BTR10" localSheetId="0">#REF!</definedName>
    <definedName name="____________BTR10">#REF!</definedName>
    <definedName name="____________BTR11" localSheetId="2">#REF!</definedName>
    <definedName name="____________BTR11" localSheetId="7">#REF!</definedName>
    <definedName name="____________BTR11" localSheetId="0">#REF!</definedName>
    <definedName name="____________BTR11">#REF!</definedName>
    <definedName name="____________BTR12" localSheetId="2">#REF!</definedName>
    <definedName name="____________BTR12" localSheetId="7">#REF!</definedName>
    <definedName name="____________BTR12" localSheetId="0">#REF!</definedName>
    <definedName name="____________BTR12">#REF!</definedName>
    <definedName name="____________BTR13" localSheetId="2">#REF!</definedName>
    <definedName name="____________BTR13" localSheetId="7">#REF!</definedName>
    <definedName name="____________BTR13" localSheetId="0">#REF!</definedName>
    <definedName name="____________BTR13">#REF!</definedName>
    <definedName name="____________BTR14" localSheetId="2">#REF!</definedName>
    <definedName name="____________BTR14" localSheetId="7">#REF!</definedName>
    <definedName name="____________BTR14" localSheetId="0">#REF!</definedName>
    <definedName name="____________BTR14">#REF!</definedName>
    <definedName name="____________BTR15" localSheetId="2">#REF!</definedName>
    <definedName name="____________BTR15" localSheetId="7">#REF!</definedName>
    <definedName name="____________BTR15" localSheetId="0">#REF!</definedName>
    <definedName name="____________BTR15">#REF!</definedName>
    <definedName name="____________BTR16" localSheetId="2">#REF!</definedName>
    <definedName name="____________BTR16" localSheetId="7">#REF!</definedName>
    <definedName name="____________BTR16" localSheetId="0">#REF!</definedName>
    <definedName name="____________BTR16">#REF!</definedName>
    <definedName name="____________BTR17" localSheetId="2">#REF!</definedName>
    <definedName name="____________BTR17" localSheetId="7">#REF!</definedName>
    <definedName name="____________BTR17" localSheetId="0">#REF!</definedName>
    <definedName name="____________BTR17">#REF!</definedName>
    <definedName name="____________BTR18" localSheetId="2">#REF!</definedName>
    <definedName name="____________BTR18" localSheetId="7">#REF!</definedName>
    <definedName name="____________BTR18" localSheetId="0">#REF!</definedName>
    <definedName name="____________BTR18">#REF!</definedName>
    <definedName name="____________BTR19" localSheetId="2">#REF!</definedName>
    <definedName name="____________BTR19" localSheetId="7">#REF!</definedName>
    <definedName name="____________BTR19" localSheetId="0">#REF!</definedName>
    <definedName name="____________BTR19">#REF!</definedName>
    <definedName name="____________BTR2" localSheetId="2">#REF!</definedName>
    <definedName name="____________BTR2" localSheetId="7">#REF!</definedName>
    <definedName name="____________BTR2" localSheetId="0">#REF!</definedName>
    <definedName name="____________BTR2">#REF!</definedName>
    <definedName name="____________BTR20" localSheetId="2">#REF!</definedName>
    <definedName name="____________BTR20" localSheetId="7">#REF!</definedName>
    <definedName name="____________BTR20" localSheetId="0">#REF!</definedName>
    <definedName name="____________BTR20">#REF!</definedName>
    <definedName name="____________BTR21" localSheetId="2">#REF!</definedName>
    <definedName name="____________BTR21" localSheetId="7">#REF!</definedName>
    <definedName name="____________BTR21" localSheetId="0">#REF!</definedName>
    <definedName name="____________BTR21">#REF!</definedName>
    <definedName name="____________BTR22" localSheetId="2">#REF!</definedName>
    <definedName name="____________BTR22" localSheetId="7">#REF!</definedName>
    <definedName name="____________BTR22" localSheetId="0">#REF!</definedName>
    <definedName name="____________BTR22">#REF!</definedName>
    <definedName name="____________BTR23" localSheetId="2">#REF!</definedName>
    <definedName name="____________BTR23" localSheetId="7">#REF!</definedName>
    <definedName name="____________BTR23" localSheetId="0">#REF!</definedName>
    <definedName name="____________BTR23">#REF!</definedName>
    <definedName name="____________BTR24" localSheetId="2">#REF!</definedName>
    <definedName name="____________BTR24" localSheetId="7">#REF!</definedName>
    <definedName name="____________BTR24" localSheetId="0">#REF!</definedName>
    <definedName name="____________BTR24">#REF!</definedName>
    <definedName name="____________BTR3" localSheetId="2">#REF!</definedName>
    <definedName name="____________BTR3" localSheetId="7">#REF!</definedName>
    <definedName name="____________BTR3" localSheetId="0">#REF!</definedName>
    <definedName name="____________BTR3">#REF!</definedName>
    <definedName name="____________BTR4" localSheetId="2">#REF!</definedName>
    <definedName name="____________BTR4" localSheetId="7">#REF!</definedName>
    <definedName name="____________BTR4" localSheetId="0">#REF!</definedName>
    <definedName name="____________BTR4">#REF!</definedName>
    <definedName name="____________BTR5" localSheetId="2">#REF!</definedName>
    <definedName name="____________BTR5" localSheetId="7">#REF!</definedName>
    <definedName name="____________BTR5" localSheetId="0">#REF!</definedName>
    <definedName name="____________BTR5">#REF!</definedName>
    <definedName name="____________BTR6" localSheetId="2">#REF!</definedName>
    <definedName name="____________BTR6" localSheetId="7">#REF!</definedName>
    <definedName name="____________BTR6" localSheetId="0">#REF!</definedName>
    <definedName name="____________BTR6">#REF!</definedName>
    <definedName name="____________BTR7" localSheetId="2">#REF!</definedName>
    <definedName name="____________BTR7" localSheetId="7">#REF!</definedName>
    <definedName name="____________BTR7" localSheetId="0">#REF!</definedName>
    <definedName name="____________BTR7">#REF!</definedName>
    <definedName name="____________BTR8" localSheetId="2">#REF!</definedName>
    <definedName name="____________BTR8" localSheetId="7">#REF!</definedName>
    <definedName name="____________BTR8" localSheetId="0">#REF!</definedName>
    <definedName name="____________BTR8">#REF!</definedName>
    <definedName name="____________BTR9" localSheetId="2">#REF!</definedName>
    <definedName name="____________BTR9" localSheetId="7">#REF!</definedName>
    <definedName name="____________BTR9" localSheetId="0">#REF!</definedName>
    <definedName name="____________BTR9">#REF!</definedName>
    <definedName name="____________BTS1" localSheetId="2">#REF!</definedName>
    <definedName name="____________BTS1" localSheetId="7">#REF!</definedName>
    <definedName name="____________BTS1" localSheetId="0">#REF!</definedName>
    <definedName name="____________BTS1">#REF!</definedName>
    <definedName name="____________BTS10" localSheetId="2">#REF!</definedName>
    <definedName name="____________BTS10" localSheetId="7">#REF!</definedName>
    <definedName name="____________BTS10" localSheetId="0">#REF!</definedName>
    <definedName name="____________BTS10">#REF!</definedName>
    <definedName name="____________BTS11" localSheetId="2">#REF!</definedName>
    <definedName name="____________BTS11" localSheetId="7">#REF!</definedName>
    <definedName name="____________BTS11" localSheetId="0">#REF!</definedName>
    <definedName name="____________BTS11">#REF!</definedName>
    <definedName name="____________BTS12" localSheetId="2">#REF!</definedName>
    <definedName name="____________BTS12" localSheetId="7">#REF!</definedName>
    <definedName name="____________BTS12" localSheetId="0">#REF!</definedName>
    <definedName name="____________BTS12">#REF!</definedName>
    <definedName name="____________BTS13" localSheetId="2">#REF!</definedName>
    <definedName name="____________BTS13" localSheetId="7">#REF!</definedName>
    <definedName name="____________BTS13" localSheetId="0">#REF!</definedName>
    <definedName name="____________BTS13">#REF!</definedName>
    <definedName name="____________BTS14" localSheetId="2">#REF!</definedName>
    <definedName name="____________BTS14" localSheetId="7">#REF!</definedName>
    <definedName name="____________BTS14" localSheetId="0">#REF!</definedName>
    <definedName name="____________BTS14">#REF!</definedName>
    <definedName name="____________BTS15" localSheetId="2">#REF!</definedName>
    <definedName name="____________BTS15" localSheetId="7">#REF!</definedName>
    <definedName name="____________BTS15" localSheetId="0">#REF!</definedName>
    <definedName name="____________BTS15">#REF!</definedName>
    <definedName name="____________BTS16" localSheetId="2">#REF!</definedName>
    <definedName name="____________BTS16" localSheetId="7">#REF!</definedName>
    <definedName name="____________BTS16" localSheetId="0">#REF!</definedName>
    <definedName name="____________BTS16">#REF!</definedName>
    <definedName name="____________BTS17" localSheetId="2">#REF!</definedName>
    <definedName name="____________BTS17" localSheetId="7">#REF!</definedName>
    <definedName name="____________BTS17" localSheetId="0">#REF!</definedName>
    <definedName name="____________BTS17">#REF!</definedName>
    <definedName name="____________BTS18" localSheetId="2">#REF!</definedName>
    <definedName name="____________BTS18" localSheetId="7">#REF!</definedName>
    <definedName name="____________BTS18" localSheetId="0">#REF!</definedName>
    <definedName name="____________BTS18">#REF!</definedName>
    <definedName name="____________BTS19" localSheetId="2">#REF!</definedName>
    <definedName name="____________BTS19" localSheetId="7">#REF!</definedName>
    <definedName name="____________BTS19" localSheetId="0">#REF!</definedName>
    <definedName name="____________BTS19">#REF!</definedName>
    <definedName name="____________BTS2" localSheetId="2">#REF!</definedName>
    <definedName name="____________BTS2" localSheetId="7">#REF!</definedName>
    <definedName name="____________BTS2" localSheetId="0">#REF!</definedName>
    <definedName name="____________BTS2">#REF!</definedName>
    <definedName name="____________BTS20" localSheetId="2">#REF!</definedName>
    <definedName name="____________BTS20" localSheetId="7">#REF!</definedName>
    <definedName name="____________BTS20" localSheetId="0">#REF!</definedName>
    <definedName name="____________BTS20">#REF!</definedName>
    <definedName name="____________BTS21" localSheetId="2">#REF!</definedName>
    <definedName name="____________BTS21" localSheetId="7">#REF!</definedName>
    <definedName name="____________BTS21" localSheetId="0">#REF!</definedName>
    <definedName name="____________BTS21">#REF!</definedName>
    <definedName name="____________BTS22" localSheetId="2">#REF!</definedName>
    <definedName name="____________BTS22" localSheetId="7">#REF!</definedName>
    <definedName name="____________BTS22" localSheetId="0">#REF!</definedName>
    <definedName name="____________BTS22">#REF!</definedName>
    <definedName name="____________BTS23" localSheetId="2">#REF!</definedName>
    <definedName name="____________BTS23" localSheetId="7">#REF!</definedName>
    <definedName name="____________BTS23" localSheetId="0">#REF!</definedName>
    <definedName name="____________BTS23">#REF!</definedName>
    <definedName name="____________BTS24" localSheetId="2">#REF!</definedName>
    <definedName name="____________BTS24" localSheetId="7">#REF!</definedName>
    <definedName name="____________BTS24" localSheetId="0">#REF!</definedName>
    <definedName name="____________BTS24">#REF!</definedName>
    <definedName name="____________BTS3" localSheetId="2">#REF!</definedName>
    <definedName name="____________BTS3" localSheetId="7">#REF!</definedName>
    <definedName name="____________BTS3" localSheetId="0">#REF!</definedName>
    <definedName name="____________BTS3">#REF!</definedName>
    <definedName name="____________BTS4" localSheetId="2">#REF!</definedName>
    <definedName name="____________BTS4" localSheetId="7">#REF!</definedName>
    <definedName name="____________BTS4" localSheetId="0">#REF!</definedName>
    <definedName name="____________BTS4">#REF!</definedName>
    <definedName name="____________BTS5" localSheetId="2">#REF!</definedName>
    <definedName name="____________BTS5" localSheetId="7">#REF!</definedName>
    <definedName name="____________BTS5" localSheetId="0">#REF!</definedName>
    <definedName name="____________BTS5">#REF!</definedName>
    <definedName name="____________BTS6" localSheetId="2">#REF!</definedName>
    <definedName name="____________BTS6" localSheetId="7">#REF!</definedName>
    <definedName name="____________BTS6" localSheetId="0">#REF!</definedName>
    <definedName name="____________BTS6">#REF!</definedName>
    <definedName name="____________BTS7" localSheetId="2">#REF!</definedName>
    <definedName name="____________BTS7" localSheetId="7">#REF!</definedName>
    <definedName name="____________BTS7" localSheetId="0">#REF!</definedName>
    <definedName name="____________BTS7">#REF!</definedName>
    <definedName name="____________BTS8" localSheetId="2">#REF!</definedName>
    <definedName name="____________BTS8" localSheetId="7">#REF!</definedName>
    <definedName name="____________BTS8" localSheetId="0">#REF!</definedName>
    <definedName name="____________BTS8">#REF!</definedName>
    <definedName name="____________BTS9" localSheetId="2">#REF!</definedName>
    <definedName name="____________BTS9" localSheetId="7">#REF!</definedName>
    <definedName name="____________BTS9" localSheetId="0">#REF!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 localSheetId="2">[18]Data!#REF!</definedName>
    <definedName name="____________G120907" localSheetId="7">[18]Data!#REF!</definedName>
    <definedName name="____________G120907" localSheetId="0">[18]Data!#REF!</definedName>
    <definedName name="____________G120907">[18]Data!#REF!</definedName>
    <definedName name="____________GBS11">NA()</definedName>
    <definedName name="____________GBS110" localSheetId="2">#REF!</definedName>
    <definedName name="____________GBS110" localSheetId="7">#REF!</definedName>
    <definedName name="____________GBS110" localSheetId="0">#REF!</definedName>
    <definedName name="____________GBS110">#REF!</definedName>
    <definedName name="____________GBS111" localSheetId="2">#REF!</definedName>
    <definedName name="____________GBS111" localSheetId="7">#REF!</definedName>
    <definedName name="____________GBS111" localSheetId="0">#REF!</definedName>
    <definedName name="____________GBS111">#REF!</definedName>
    <definedName name="____________GBS112" localSheetId="2">#REF!</definedName>
    <definedName name="____________GBS112" localSheetId="7">#REF!</definedName>
    <definedName name="____________GBS112" localSheetId="0">#REF!</definedName>
    <definedName name="____________GBS112">#REF!</definedName>
    <definedName name="____________GBS113" localSheetId="2">#REF!</definedName>
    <definedName name="____________GBS113" localSheetId="7">#REF!</definedName>
    <definedName name="____________GBS113" localSheetId="0">#REF!</definedName>
    <definedName name="____________GBS113">#REF!</definedName>
    <definedName name="____________GBS114" localSheetId="2">#REF!</definedName>
    <definedName name="____________GBS114" localSheetId="7">#REF!</definedName>
    <definedName name="____________GBS114" localSheetId="0">#REF!</definedName>
    <definedName name="____________GBS114">#REF!</definedName>
    <definedName name="____________GBS115" localSheetId="2">#REF!</definedName>
    <definedName name="____________GBS115" localSheetId="7">#REF!</definedName>
    <definedName name="____________GBS115" localSheetId="0">#REF!</definedName>
    <definedName name="____________GBS115">#REF!</definedName>
    <definedName name="____________GBS116" localSheetId="2">#REF!</definedName>
    <definedName name="____________GBS116" localSheetId="7">#REF!</definedName>
    <definedName name="____________GBS116" localSheetId="0">#REF!</definedName>
    <definedName name="____________GBS116">#REF!</definedName>
    <definedName name="____________GBS117" localSheetId="2">#REF!</definedName>
    <definedName name="____________GBS117" localSheetId="7">#REF!</definedName>
    <definedName name="____________GBS117" localSheetId="0">#REF!</definedName>
    <definedName name="____________GBS117">#REF!</definedName>
    <definedName name="____________GBS118" localSheetId="2">#REF!</definedName>
    <definedName name="____________GBS118" localSheetId="7">#REF!</definedName>
    <definedName name="____________GBS118" localSheetId="0">#REF!</definedName>
    <definedName name="____________GBS118">#REF!</definedName>
    <definedName name="____________GBS119" localSheetId="2">#REF!</definedName>
    <definedName name="____________GBS119" localSheetId="7">#REF!</definedName>
    <definedName name="____________GBS119" localSheetId="0">#REF!</definedName>
    <definedName name="____________GBS119">#REF!</definedName>
    <definedName name="____________GBS12" localSheetId="2">#REF!</definedName>
    <definedName name="____________GBS12" localSheetId="7">#REF!</definedName>
    <definedName name="____________GBS12" localSheetId="0">#REF!</definedName>
    <definedName name="____________GBS12">#REF!</definedName>
    <definedName name="____________GBS120" localSheetId="2">#REF!</definedName>
    <definedName name="____________GBS120" localSheetId="7">#REF!</definedName>
    <definedName name="____________GBS120" localSheetId="0">#REF!</definedName>
    <definedName name="____________GBS120">#REF!</definedName>
    <definedName name="____________GBS121" localSheetId="2">#REF!</definedName>
    <definedName name="____________GBS121" localSheetId="7">#REF!</definedName>
    <definedName name="____________GBS121" localSheetId="0">#REF!</definedName>
    <definedName name="____________GBS121">#REF!</definedName>
    <definedName name="____________GBS122" localSheetId="2">#REF!</definedName>
    <definedName name="____________GBS122" localSheetId="7">#REF!</definedName>
    <definedName name="____________GBS122" localSheetId="0">#REF!</definedName>
    <definedName name="____________GBS122">#REF!</definedName>
    <definedName name="____________GBS123" localSheetId="2">#REF!</definedName>
    <definedName name="____________GBS123" localSheetId="7">#REF!</definedName>
    <definedName name="____________GBS123" localSheetId="0">#REF!</definedName>
    <definedName name="____________GBS123">#REF!</definedName>
    <definedName name="____________GBS124" localSheetId="2">#REF!</definedName>
    <definedName name="____________GBS124" localSheetId="7">#REF!</definedName>
    <definedName name="____________GBS124" localSheetId="0">#REF!</definedName>
    <definedName name="____________GBS124">#REF!</definedName>
    <definedName name="____________GBS13" localSheetId="2">#REF!</definedName>
    <definedName name="____________GBS13" localSheetId="7">#REF!</definedName>
    <definedName name="____________GBS13" localSheetId="0">#REF!</definedName>
    <definedName name="____________GBS13">#REF!</definedName>
    <definedName name="____________GBS14" localSheetId="2">#REF!</definedName>
    <definedName name="____________GBS14" localSheetId="7">#REF!</definedName>
    <definedName name="____________GBS14" localSheetId="0">#REF!</definedName>
    <definedName name="____________GBS14">#REF!</definedName>
    <definedName name="____________GBS15" localSheetId="2">#REF!</definedName>
    <definedName name="____________GBS15" localSheetId="7">#REF!</definedName>
    <definedName name="____________GBS15" localSheetId="0">#REF!</definedName>
    <definedName name="____________GBS15">#REF!</definedName>
    <definedName name="____________GBS16" localSheetId="2">#REF!</definedName>
    <definedName name="____________GBS16" localSheetId="7">#REF!</definedName>
    <definedName name="____________GBS16" localSheetId="0">#REF!</definedName>
    <definedName name="____________GBS16">#REF!</definedName>
    <definedName name="____________GBS17" localSheetId="2">#REF!</definedName>
    <definedName name="____________GBS17" localSheetId="7">#REF!</definedName>
    <definedName name="____________GBS17" localSheetId="0">#REF!</definedName>
    <definedName name="____________GBS17">#REF!</definedName>
    <definedName name="____________GBS18" localSheetId="2">#REF!</definedName>
    <definedName name="____________GBS18" localSheetId="7">#REF!</definedName>
    <definedName name="____________GBS18" localSheetId="0">#REF!</definedName>
    <definedName name="____________GBS18">#REF!</definedName>
    <definedName name="____________GBS19" localSheetId="2">#REF!</definedName>
    <definedName name="____________GBS19" localSheetId="7">#REF!</definedName>
    <definedName name="____________GBS19" localSheetId="0">#REF!</definedName>
    <definedName name="____________GBS19">#REF!</definedName>
    <definedName name="____________GBS21" localSheetId="2">#REF!</definedName>
    <definedName name="____________GBS21" localSheetId="7">#REF!</definedName>
    <definedName name="____________GBS21" localSheetId="0">#REF!</definedName>
    <definedName name="____________GBS21">#REF!</definedName>
    <definedName name="____________GBS210" localSheetId="2">#REF!</definedName>
    <definedName name="____________GBS210" localSheetId="7">#REF!</definedName>
    <definedName name="____________GBS210" localSheetId="0">#REF!</definedName>
    <definedName name="____________GBS210">#REF!</definedName>
    <definedName name="____________GBS211" localSheetId="2">#REF!</definedName>
    <definedName name="____________GBS211" localSheetId="7">#REF!</definedName>
    <definedName name="____________GBS211" localSheetId="0">#REF!</definedName>
    <definedName name="____________GBS211">#REF!</definedName>
    <definedName name="____________GBS212" localSheetId="2">#REF!</definedName>
    <definedName name="____________GBS212" localSheetId="7">#REF!</definedName>
    <definedName name="____________GBS212" localSheetId="0">#REF!</definedName>
    <definedName name="____________GBS212">#REF!</definedName>
    <definedName name="____________GBS213" localSheetId="2">#REF!</definedName>
    <definedName name="____________GBS213" localSheetId="7">#REF!</definedName>
    <definedName name="____________GBS213" localSheetId="0">#REF!</definedName>
    <definedName name="____________GBS213">#REF!</definedName>
    <definedName name="____________GBS214" localSheetId="2">#REF!</definedName>
    <definedName name="____________GBS214" localSheetId="7">#REF!</definedName>
    <definedName name="____________GBS214" localSheetId="0">#REF!</definedName>
    <definedName name="____________GBS214">#REF!</definedName>
    <definedName name="____________GBS215" localSheetId="2">#REF!</definedName>
    <definedName name="____________GBS215" localSheetId="7">#REF!</definedName>
    <definedName name="____________GBS215" localSheetId="0">#REF!</definedName>
    <definedName name="____________GBS215">#REF!</definedName>
    <definedName name="____________GBS216" localSheetId="2">#REF!</definedName>
    <definedName name="____________GBS216" localSheetId="7">#REF!</definedName>
    <definedName name="____________GBS216" localSheetId="0">#REF!</definedName>
    <definedName name="____________GBS216">#REF!</definedName>
    <definedName name="____________GBS217" localSheetId="2">#REF!</definedName>
    <definedName name="____________GBS217" localSheetId="7">#REF!</definedName>
    <definedName name="____________GBS217" localSheetId="0">#REF!</definedName>
    <definedName name="____________GBS217">#REF!</definedName>
    <definedName name="____________GBS218" localSheetId="2">#REF!</definedName>
    <definedName name="____________GBS218" localSheetId="7">#REF!</definedName>
    <definedName name="____________GBS218" localSheetId="0">#REF!</definedName>
    <definedName name="____________GBS218">#REF!</definedName>
    <definedName name="____________GBS219" localSheetId="2">#REF!</definedName>
    <definedName name="____________GBS219" localSheetId="7">#REF!</definedName>
    <definedName name="____________GBS219" localSheetId="0">#REF!</definedName>
    <definedName name="____________GBS219">#REF!</definedName>
    <definedName name="____________GBS22" localSheetId="2">#REF!</definedName>
    <definedName name="____________GBS22" localSheetId="7">#REF!</definedName>
    <definedName name="____________GBS22" localSheetId="0">#REF!</definedName>
    <definedName name="____________GBS22">#REF!</definedName>
    <definedName name="____________GBS220" localSheetId="2">#REF!</definedName>
    <definedName name="____________GBS220" localSheetId="7">#REF!</definedName>
    <definedName name="____________GBS220" localSheetId="0">#REF!</definedName>
    <definedName name="____________GBS220">#REF!</definedName>
    <definedName name="____________GBS221" localSheetId="2">#REF!</definedName>
    <definedName name="____________GBS221" localSheetId="7">#REF!</definedName>
    <definedName name="____________GBS221" localSheetId="0">#REF!</definedName>
    <definedName name="____________GBS221">#REF!</definedName>
    <definedName name="____________GBS222" localSheetId="2">#REF!</definedName>
    <definedName name="____________GBS222" localSheetId="7">#REF!</definedName>
    <definedName name="____________GBS222" localSheetId="0">#REF!</definedName>
    <definedName name="____________GBS222">#REF!</definedName>
    <definedName name="____________GBS223" localSheetId="2">#REF!</definedName>
    <definedName name="____________GBS223" localSheetId="7">#REF!</definedName>
    <definedName name="____________GBS223" localSheetId="0">#REF!</definedName>
    <definedName name="____________GBS223">#REF!</definedName>
    <definedName name="____________GBS224" localSheetId="2">#REF!</definedName>
    <definedName name="____________GBS224" localSheetId="7">#REF!</definedName>
    <definedName name="____________GBS224" localSheetId="0">#REF!</definedName>
    <definedName name="____________GBS224">#REF!</definedName>
    <definedName name="____________GBS23" localSheetId="2">#REF!</definedName>
    <definedName name="____________GBS23" localSheetId="7">#REF!</definedName>
    <definedName name="____________GBS23" localSheetId="0">#REF!</definedName>
    <definedName name="____________GBS23">#REF!</definedName>
    <definedName name="____________GBS24" localSheetId="2">#REF!</definedName>
    <definedName name="____________GBS24" localSheetId="7">#REF!</definedName>
    <definedName name="____________GBS24" localSheetId="0">#REF!</definedName>
    <definedName name="____________GBS24">#REF!</definedName>
    <definedName name="____________GBS25" localSheetId="2">#REF!</definedName>
    <definedName name="____________GBS25" localSheetId="7">#REF!</definedName>
    <definedName name="____________GBS25" localSheetId="0">#REF!</definedName>
    <definedName name="____________GBS25">#REF!</definedName>
    <definedName name="____________GBS26" localSheetId="2">#REF!</definedName>
    <definedName name="____________GBS26" localSheetId="7">#REF!</definedName>
    <definedName name="____________GBS26" localSheetId="0">#REF!</definedName>
    <definedName name="____________GBS26">#REF!</definedName>
    <definedName name="____________GBS27" localSheetId="2">#REF!</definedName>
    <definedName name="____________GBS27" localSheetId="7">#REF!</definedName>
    <definedName name="____________GBS27" localSheetId="0">#REF!</definedName>
    <definedName name="____________GBS27">#REF!</definedName>
    <definedName name="____________GBS28" localSheetId="2">#REF!</definedName>
    <definedName name="____________GBS28" localSheetId="7">#REF!</definedName>
    <definedName name="____________GBS28" localSheetId="0">#REF!</definedName>
    <definedName name="____________GBS28">#REF!</definedName>
    <definedName name="____________GBS29" localSheetId="2">#REF!</definedName>
    <definedName name="____________GBS29" localSheetId="7">#REF!</definedName>
    <definedName name="____________GBS29" localSheetId="0">#REF!</definedName>
    <definedName name="____________GBS29">#REF!</definedName>
    <definedName name="____________imp1">[11]DATA_PRG!$H$245</definedName>
    <definedName name="____________knr2">NA()</definedName>
    <definedName name="____________l1">[3]leads!$A$3:$E$108</definedName>
    <definedName name="____________l12" localSheetId="2">#REF!</definedName>
    <definedName name="____________l12" localSheetId="7">#REF!</definedName>
    <definedName name="____________l12" localSheetId="0">#REF!</definedName>
    <definedName name="____________l12">#REF!</definedName>
    <definedName name="____________l2">[2]r!$F$29</definedName>
    <definedName name="____________l3" localSheetId="2">#REF!</definedName>
    <definedName name="____________l3" localSheetId="7">#REF!</definedName>
    <definedName name="____________l3" localSheetId="0">#REF!</definedName>
    <definedName name="____________l3">#REF!</definedName>
    <definedName name="____________l4">[4]Sheet1!$W$2:$Y$103</definedName>
    <definedName name="____________l5" localSheetId="2">#REF!</definedName>
    <definedName name="____________l5" localSheetId="7">#REF!</definedName>
    <definedName name="____________l5" localSheetId="0">#REF!</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 localSheetId="2">#REF!</definedName>
    <definedName name="____________lj600" localSheetId="7">#REF!</definedName>
    <definedName name="____________lj600" localSheetId="0">#REF!</definedName>
    <definedName name="____________lj600">#REF!</definedName>
    <definedName name="____________lj900" localSheetId="2">#REF!</definedName>
    <definedName name="____________lj900" localSheetId="7">#REF!</definedName>
    <definedName name="____________lj900" localSheetId="0">#REF!</definedName>
    <definedName name="____________lj900">#REF!</definedName>
    <definedName name="____________LL3" localSheetId="2">#REF!</definedName>
    <definedName name="____________LL3" localSheetId="7">#REF!</definedName>
    <definedName name="____________LL3" localSheetId="0">#REF!</definedName>
    <definedName name="____________LL3">#REF!</definedName>
    <definedName name="____________LSO24" localSheetId="2">[10]Lead!#REF!</definedName>
    <definedName name="____________LSO24" localSheetId="7">[10]Lead!#REF!</definedName>
    <definedName name="____________LSO24" localSheetId="0">[10]Lead!#REF!</definedName>
    <definedName name="____________LSO24">[10]Lead!#REF!</definedName>
    <definedName name="____________MA1" localSheetId="2">#REF!</definedName>
    <definedName name="____________MA1" localSheetId="7">#REF!</definedName>
    <definedName name="____________MA1" localSheetId="0">#REF!</definedName>
    <definedName name="____________MA1">#REF!</definedName>
    <definedName name="____________MA2">NA()</definedName>
    <definedName name="____________me12">NA()</definedName>
    <definedName name="____________Met22">NA()</definedName>
    <definedName name="____________Met45" localSheetId="2">#REF!</definedName>
    <definedName name="____________Met45" localSheetId="7">#REF!</definedName>
    <definedName name="____________Met45" localSheetId="0">#REF!</definedName>
    <definedName name="____________Met45">#REF!</definedName>
    <definedName name="____________Met54" localSheetId="2">#REF!</definedName>
    <definedName name="____________Met54" localSheetId="7">#REF!</definedName>
    <definedName name="____________Met54" localSheetId="0">#REF!</definedName>
    <definedName name="____________Met54">#REF!</definedName>
    <definedName name="____________MEt55" localSheetId="2">#REF!</definedName>
    <definedName name="____________MEt55" localSheetId="7">#REF!</definedName>
    <definedName name="____________MEt55" localSheetId="0">#REF!</definedName>
    <definedName name="____________MEt55">#REF!</definedName>
    <definedName name="____________Met63" localSheetId="2">#REF!</definedName>
    <definedName name="____________Met63" localSheetId="7">#REF!</definedName>
    <definedName name="____________Met63" localSheetId="0">#REF!</definedName>
    <definedName name="____________Met63">#REF!</definedName>
    <definedName name="____________ML21" localSheetId="2">#REF!</definedName>
    <definedName name="____________ML21" localSheetId="7">#REF!</definedName>
    <definedName name="____________ML21" localSheetId="0">#REF!</definedName>
    <definedName name="____________ML21">#REF!</definedName>
    <definedName name="____________ML210" localSheetId="2">#REF!</definedName>
    <definedName name="____________ML210" localSheetId="7">#REF!</definedName>
    <definedName name="____________ML210" localSheetId="0">#REF!</definedName>
    <definedName name="____________ML210">#REF!</definedName>
    <definedName name="____________ML211" localSheetId="2">#REF!</definedName>
    <definedName name="____________ML211" localSheetId="7">#REF!</definedName>
    <definedName name="____________ML211" localSheetId="0">#REF!</definedName>
    <definedName name="____________ML211">#REF!</definedName>
    <definedName name="____________ML212" localSheetId="2">#REF!</definedName>
    <definedName name="____________ML212" localSheetId="7">#REF!</definedName>
    <definedName name="____________ML212" localSheetId="0">#REF!</definedName>
    <definedName name="____________ML212">#REF!</definedName>
    <definedName name="____________ML213" localSheetId="2">#REF!</definedName>
    <definedName name="____________ML213" localSheetId="7">#REF!</definedName>
    <definedName name="____________ML213" localSheetId="0">#REF!</definedName>
    <definedName name="____________ML213">#REF!</definedName>
    <definedName name="____________ML214" localSheetId="2">#REF!</definedName>
    <definedName name="____________ML214" localSheetId="7">#REF!</definedName>
    <definedName name="____________ML214" localSheetId="0">#REF!</definedName>
    <definedName name="____________ML214">#REF!</definedName>
    <definedName name="____________ML215" localSheetId="2">#REF!</definedName>
    <definedName name="____________ML215" localSheetId="7">#REF!</definedName>
    <definedName name="____________ML215" localSheetId="0">#REF!</definedName>
    <definedName name="____________ML215">#REF!</definedName>
    <definedName name="____________ML216" localSheetId="2">#REF!</definedName>
    <definedName name="____________ML216" localSheetId="7">#REF!</definedName>
    <definedName name="____________ML216" localSheetId="0">#REF!</definedName>
    <definedName name="____________ML216">#REF!</definedName>
    <definedName name="____________ML217" localSheetId="2">#REF!</definedName>
    <definedName name="____________ML217" localSheetId="7">#REF!</definedName>
    <definedName name="____________ML217" localSheetId="0">#REF!</definedName>
    <definedName name="____________ML217">#REF!</definedName>
    <definedName name="____________ML218" localSheetId="2">#REF!</definedName>
    <definedName name="____________ML218" localSheetId="7">#REF!</definedName>
    <definedName name="____________ML218" localSheetId="0">#REF!</definedName>
    <definedName name="____________ML218">#REF!</definedName>
    <definedName name="____________ML219" localSheetId="2">#REF!</definedName>
    <definedName name="____________ML219" localSheetId="7">#REF!</definedName>
    <definedName name="____________ML219" localSheetId="0">#REF!</definedName>
    <definedName name="____________ML219">#REF!</definedName>
    <definedName name="____________ML22" localSheetId="2">#REF!</definedName>
    <definedName name="____________ML22" localSheetId="7">#REF!</definedName>
    <definedName name="____________ML22" localSheetId="0">#REF!</definedName>
    <definedName name="____________ML22">#REF!</definedName>
    <definedName name="____________ML220" localSheetId="2">#REF!</definedName>
    <definedName name="____________ML220" localSheetId="7">#REF!</definedName>
    <definedName name="____________ML220" localSheetId="0">#REF!</definedName>
    <definedName name="____________ML220">#REF!</definedName>
    <definedName name="____________ML221" localSheetId="2">#REF!</definedName>
    <definedName name="____________ML221" localSheetId="7">#REF!</definedName>
    <definedName name="____________ML221" localSheetId="0">#REF!</definedName>
    <definedName name="____________ML221">#REF!</definedName>
    <definedName name="____________ML222" localSheetId="2">#REF!</definedName>
    <definedName name="____________ML222" localSheetId="7">#REF!</definedName>
    <definedName name="____________ML222" localSheetId="0">#REF!</definedName>
    <definedName name="____________ML222">#REF!</definedName>
    <definedName name="____________ML223" localSheetId="2">#REF!</definedName>
    <definedName name="____________ML223" localSheetId="7">#REF!</definedName>
    <definedName name="____________ML223" localSheetId="0">#REF!</definedName>
    <definedName name="____________ML223">#REF!</definedName>
    <definedName name="____________ML224" localSheetId="2">#REF!</definedName>
    <definedName name="____________ML224" localSheetId="7">#REF!</definedName>
    <definedName name="____________ML224" localSheetId="0">#REF!</definedName>
    <definedName name="____________ML224">#REF!</definedName>
    <definedName name="____________ML23" localSheetId="2">#REF!</definedName>
    <definedName name="____________ML23" localSheetId="7">#REF!</definedName>
    <definedName name="____________ML23" localSheetId="0">#REF!</definedName>
    <definedName name="____________ML23">#REF!</definedName>
    <definedName name="____________ML24" localSheetId="2">#REF!</definedName>
    <definedName name="____________ML24" localSheetId="7">#REF!</definedName>
    <definedName name="____________ML24" localSheetId="0">#REF!</definedName>
    <definedName name="____________ML24">#REF!</definedName>
    <definedName name="____________ML25" localSheetId="2">#REF!</definedName>
    <definedName name="____________ML25" localSheetId="7">#REF!</definedName>
    <definedName name="____________ML25" localSheetId="0">#REF!</definedName>
    <definedName name="____________ML25">#REF!</definedName>
    <definedName name="____________ML26" localSheetId="2">#REF!</definedName>
    <definedName name="____________ML26" localSheetId="7">#REF!</definedName>
    <definedName name="____________ML26" localSheetId="0">#REF!</definedName>
    <definedName name="____________ML26">#REF!</definedName>
    <definedName name="____________ML27" localSheetId="2">#REF!</definedName>
    <definedName name="____________ML27" localSheetId="7">#REF!</definedName>
    <definedName name="____________ML27" localSheetId="0">#REF!</definedName>
    <definedName name="____________ML27">#REF!</definedName>
    <definedName name="____________ML28" localSheetId="2">#REF!</definedName>
    <definedName name="____________ML28" localSheetId="7">#REF!</definedName>
    <definedName name="____________ML28" localSheetId="0">#REF!</definedName>
    <definedName name="____________ML28">#REF!</definedName>
    <definedName name="____________ML29" localSheetId="2">#REF!</definedName>
    <definedName name="____________ML29" localSheetId="7">#REF!</definedName>
    <definedName name="____________ML29" localSheetId="0">#REF!</definedName>
    <definedName name="____________ML29">#REF!</definedName>
    <definedName name="____________ML31" localSheetId="2">#REF!</definedName>
    <definedName name="____________ML31" localSheetId="7">#REF!</definedName>
    <definedName name="____________ML31" localSheetId="0">#REF!</definedName>
    <definedName name="____________ML31">#REF!</definedName>
    <definedName name="____________ML310" localSheetId="2">#REF!</definedName>
    <definedName name="____________ML310" localSheetId="7">#REF!</definedName>
    <definedName name="____________ML310" localSheetId="0">#REF!</definedName>
    <definedName name="____________ML310">#REF!</definedName>
    <definedName name="____________ML311" localSheetId="2">#REF!</definedName>
    <definedName name="____________ML311" localSheetId="7">#REF!</definedName>
    <definedName name="____________ML311" localSheetId="0">#REF!</definedName>
    <definedName name="____________ML311">#REF!</definedName>
    <definedName name="____________ML312" localSheetId="2">#REF!</definedName>
    <definedName name="____________ML312" localSheetId="7">#REF!</definedName>
    <definedName name="____________ML312" localSheetId="0">#REF!</definedName>
    <definedName name="____________ML312">#REF!</definedName>
    <definedName name="____________ML313" localSheetId="2">#REF!</definedName>
    <definedName name="____________ML313" localSheetId="7">#REF!</definedName>
    <definedName name="____________ML313" localSheetId="0">#REF!</definedName>
    <definedName name="____________ML313">#REF!</definedName>
    <definedName name="____________ML314" localSheetId="2">#REF!</definedName>
    <definedName name="____________ML314" localSheetId="7">#REF!</definedName>
    <definedName name="____________ML314" localSheetId="0">#REF!</definedName>
    <definedName name="____________ML314">#REF!</definedName>
    <definedName name="____________ML315" localSheetId="2">#REF!</definedName>
    <definedName name="____________ML315" localSheetId="7">#REF!</definedName>
    <definedName name="____________ML315" localSheetId="0">#REF!</definedName>
    <definedName name="____________ML315">#REF!</definedName>
    <definedName name="____________ML316" localSheetId="2">#REF!</definedName>
    <definedName name="____________ML316" localSheetId="7">#REF!</definedName>
    <definedName name="____________ML316" localSheetId="0">#REF!</definedName>
    <definedName name="____________ML316">#REF!</definedName>
    <definedName name="____________ML317" localSheetId="2">#REF!</definedName>
    <definedName name="____________ML317" localSheetId="7">#REF!</definedName>
    <definedName name="____________ML317" localSheetId="0">#REF!</definedName>
    <definedName name="____________ML317">#REF!</definedName>
    <definedName name="____________ML318" localSheetId="2">#REF!</definedName>
    <definedName name="____________ML318" localSheetId="7">#REF!</definedName>
    <definedName name="____________ML318" localSheetId="0">#REF!</definedName>
    <definedName name="____________ML318">#REF!</definedName>
    <definedName name="____________ML319" localSheetId="2">#REF!</definedName>
    <definedName name="____________ML319" localSheetId="7">#REF!</definedName>
    <definedName name="____________ML319" localSheetId="0">#REF!</definedName>
    <definedName name="____________ML319">#REF!</definedName>
    <definedName name="____________ML32" localSheetId="2">#REF!</definedName>
    <definedName name="____________ML32" localSheetId="7">#REF!</definedName>
    <definedName name="____________ML32" localSheetId="0">#REF!</definedName>
    <definedName name="____________ML32">#REF!</definedName>
    <definedName name="____________ML320" localSheetId="2">#REF!</definedName>
    <definedName name="____________ML320" localSheetId="7">#REF!</definedName>
    <definedName name="____________ML320" localSheetId="0">#REF!</definedName>
    <definedName name="____________ML320">#REF!</definedName>
    <definedName name="____________ML321" localSheetId="2">#REF!</definedName>
    <definedName name="____________ML321" localSheetId="7">#REF!</definedName>
    <definedName name="____________ML321" localSheetId="0">#REF!</definedName>
    <definedName name="____________ML321">#REF!</definedName>
    <definedName name="____________ML322" localSheetId="2">#REF!</definedName>
    <definedName name="____________ML322" localSheetId="7">#REF!</definedName>
    <definedName name="____________ML322" localSheetId="0">#REF!</definedName>
    <definedName name="____________ML322">#REF!</definedName>
    <definedName name="____________ML323" localSheetId="2">#REF!</definedName>
    <definedName name="____________ML323" localSheetId="7">#REF!</definedName>
    <definedName name="____________ML323" localSheetId="0">#REF!</definedName>
    <definedName name="____________ML323">#REF!</definedName>
    <definedName name="____________ML324" localSheetId="2">#REF!</definedName>
    <definedName name="____________ML324" localSheetId="7">#REF!</definedName>
    <definedName name="____________ML324" localSheetId="0">#REF!</definedName>
    <definedName name="____________ML324">#REF!</definedName>
    <definedName name="____________ML33" localSheetId="2">#REF!</definedName>
    <definedName name="____________ML33" localSheetId="7">#REF!</definedName>
    <definedName name="____________ML33" localSheetId="0">#REF!</definedName>
    <definedName name="____________ML33">#REF!</definedName>
    <definedName name="____________ML34" localSheetId="2">#REF!</definedName>
    <definedName name="____________ML34" localSheetId="7">#REF!</definedName>
    <definedName name="____________ML34" localSheetId="0">#REF!</definedName>
    <definedName name="____________ML34">#REF!</definedName>
    <definedName name="____________ML35" localSheetId="2">#REF!</definedName>
    <definedName name="____________ML35" localSheetId="7">#REF!</definedName>
    <definedName name="____________ML35" localSheetId="0">#REF!</definedName>
    <definedName name="____________ML35">#REF!</definedName>
    <definedName name="____________ML36" localSheetId="2">#REF!</definedName>
    <definedName name="____________ML36" localSheetId="7">#REF!</definedName>
    <definedName name="____________ML36" localSheetId="0">#REF!</definedName>
    <definedName name="____________ML36">#REF!</definedName>
    <definedName name="____________ML37" localSheetId="2">#REF!</definedName>
    <definedName name="____________ML37" localSheetId="7">#REF!</definedName>
    <definedName name="____________ML37" localSheetId="0">#REF!</definedName>
    <definedName name="____________ML37">#REF!</definedName>
    <definedName name="____________ML38" localSheetId="2">#REF!</definedName>
    <definedName name="____________ML38" localSheetId="7">#REF!</definedName>
    <definedName name="____________ML38" localSheetId="0">#REF!</definedName>
    <definedName name="____________ML38">#REF!</definedName>
    <definedName name="____________ML39" localSheetId="2">#REF!</definedName>
    <definedName name="____________ML39" localSheetId="7">#REF!</definedName>
    <definedName name="____________ML39" localSheetId="0">#REF!</definedName>
    <definedName name="____________ML39">#REF!</definedName>
    <definedName name="____________ML7" localSheetId="2">#REF!</definedName>
    <definedName name="____________ML7" localSheetId="7">#REF!</definedName>
    <definedName name="____________ML7" localSheetId="0">#REF!</definedName>
    <definedName name="____________ML7">#REF!</definedName>
    <definedName name="____________ML8" localSheetId="2">#REF!</definedName>
    <definedName name="____________ML8" localSheetId="7">#REF!</definedName>
    <definedName name="____________ML8" localSheetId="0">#REF!</definedName>
    <definedName name="____________ML8">#REF!</definedName>
    <definedName name="____________ML9" localSheetId="2">#REF!</definedName>
    <definedName name="____________ML9" localSheetId="7">#REF!</definedName>
    <definedName name="____________ML9" localSheetId="0">#REF!</definedName>
    <definedName name="____________ML9">#REF!</definedName>
    <definedName name="____________mm1">[6]r!$F$4</definedName>
    <definedName name="____________mm1000" localSheetId="2">#REF!</definedName>
    <definedName name="____________mm1000" localSheetId="7">#REF!</definedName>
    <definedName name="____________mm1000" localSheetId="0">#REF!</definedName>
    <definedName name="____________mm1000">#REF!</definedName>
    <definedName name="____________mm11">[2]r!$F$4</definedName>
    <definedName name="____________mm111">[5]r!$F$4</definedName>
    <definedName name="____________mm600" localSheetId="2">#REF!</definedName>
    <definedName name="____________mm600" localSheetId="7">#REF!</definedName>
    <definedName name="____________mm600" localSheetId="0">#REF!</definedName>
    <definedName name="____________mm600">#REF!</definedName>
    <definedName name="____________mm800" localSheetId="2">#REF!</definedName>
    <definedName name="____________mm800" localSheetId="7">#REF!</definedName>
    <definedName name="____________mm800" localSheetId="0">#REF!</definedName>
    <definedName name="____________mm800">#REF!</definedName>
    <definedName name="____________PC1" localSheetId="2">#REF!</definedName>
    <definedName name="____________PC1" localSheetId="7">#REF!</definedName>
    <definedName name="____________PC1" localSheetId="0">#REF!</definedName>
    <definedName name="____________PC1">#REF!</definedName>
    <definedName name="____________PC10" localSheetId="2">#REF!</definedName>
    <definedName name="____________PC10" localSheetId="7">#REF!</definedName>
    <definedName name="____________PC10" localSheetId="0">#REF!</definedName>
    <definedName name="____________PC10">#REF!</definedName>
    <definedName name="____________PC11" localSheetId="2">#REF!</definedName>
    <definedName name="____________PC11" localSheetId="7">#REF!</definedName>
    <definedName name="____________PC11" localSheetId="0">#REF!</definedName>
    <definedName name="____________PC11">#REF!</definedName>
    <definedName name="____________PC12" localSheetId="2">#REF!</definedName>
    <definedName name="____________PC12" localSheetId="7">#REF!</definedName>
    <definedName name="____________PC12" localSheetId="0">#REF!</definedName>
    <definedName name="____________PC12">#REF!</definedName>
    <definedName name="____________PC13" localSheetId="2">#REF!</definedName>
    <definedName name="____________PC13" localSheetId="7">#REF!</definedName>
    <definedName name="____________PC13" localSheetId="0">#REF!</definedName>
    <definedName name="____________PC13">#REF!</definedName>
    <definedName name="____________PC14" localSheetId="2">#REF!</definedName>
    <definedName name="____________PC14" localSheetId="7">#REF!</definedName>
    <definedName name="____________PC14" localSheetId="0">#REF!</definedName>
    <definedName name="____________PC14">#REF!</definedName>
    <definedName name="____________PC15" localSheetId="2">#REF!</definedName>
    <definedName name="____________PC15" localSheetId="7">#REF!</definedName>
    <definedName name="____________PC15" localSheetId="0">#REF!</definedName>
    <definedName name="____________PC15">#REF!</definedName>
    <definedName name="____________PC16" localSheetId="2">#REF!</definedName>
    <definedName name="____________PC16" localSheetId="7">#REF!</definedName>
    <definedName name="____________PC16" localSheetId="0">#REF!</definedName>
    <definedName name="____________PC16">#REF!</definedName>
    <definedName name="____________PC17" localSheetId="2">#REF!</definedName>
    <definedName name="____________PC17" localSheetId="7">#REF!</definedName>
    <definedName name="____________PC17" localSheetId="0">#REF!</definedName>
    <definedName name="____________PC17">#REF!</definedName>
    <definedName name="____________PC18" localSheetId="2">#REF!</definedName>
    <definedName name="____________PC18" localSheetId="7">#REF!</definedName>
    <definedName name="____________PC18" localSheetId="0">#REF!</definedName>
    <definedName name="____________PC18">#REF!</definedName>
    <definedName name="____________PC19" localSheetId="2">#REF!</definedName>
    <definedName name="____________PC19" localSheetId="7">#REF!</definedName>
    <definedName name="____________PC19" localSheetId="0">#REF!</definedName>
    <definedName name="____________PC19">#REF!</definedName>
    <definedName name="____________pc2" localSheetId="2">#REF!</definedName>
    <definedName name="____________pc2" localSheetId="7">#REF!</definedName>
    <definedName name="____________pc2" localSheetId="0">#REF!</definedName>
    <definedName name="____________pc2">#REF!</definedName>
    <definedName name="____________PC20">NA()</definedName>
    <definedName name="____________PC21" localSheetId="2">#REF!</definedName>
    <definedName name="____________PC21" localSheetId="7">#REF!</definedName>
    <definedName name="____________PC21" localSheetId="0">#REF!</definedName>
    <definedName name="____________PC21">#REF!</definedName>
    <definedName name="____________PC22" localSheetId="2">#REF!</definedName>
    <definedName name="____________PC22" localSheetId="7">#REF!</definedName>
    <definedName name="____________PC22" localSheetId="0">#REF!</definedName>
    <definedName name="____________PC22">#REF!</definedName>
    <definedName name="____________PC23" localSheetId="2">#REF!</definedName>
    <definedName name="____________PC23" localSheetId="7">#REF!</definedName>
    <definedName name="____________PC23" localSheetId="0">#REF!</definedName>
    <definedName name="____________PC23">#REF!</definedName>
    <definedName name="____________PC24" localSheetId="2">#REF!</definedName>
    <definedName name="____________PC24" localSheetId="7">#REF!</definedName>
    <definedName name="____________PC24" localSheetId="0">#REF!</definedName>
    <definedName name="____________PC24">#REF!</definedName>
    <definedName name="____________PC3" localSheetId="2">#REF!</definedName>
    <definedName name="____________PC3" localSheetId="7">#REF!</definedName>
    <definedName name="____________PC3" localSheetId="0">#REF!</definedName>
    <definedName name="____________PC3">#REF!</definedName>
    <definedName name="____________PC4" localSheetId="2">#REF!</definedName>
    <definedName name="____________PC4" localSheetId="7">#REF!</definedName>
    <definedName name="____________PC4" localSheetId="0">#REF!</definedName>
    <definedName name="____________PC4">#REF!</definedName>
    <definedName name="____________PC5" localSheetId="2">#REF!</definedName>
    <definedName name="____________PC5" localSheetId="7">#REF!</definedName>
    <definedName name="____________PC5" localSheetId="0">#REF!</definedName>
    <definedName name="____________PC5">#REF!</definedName>
    <definedName name="____________PC6" localSheetId="2">#REF!</definedName>
    <definedName name="____________PC6" localSheetId="7">#REF!</definedName>
    <definedName name="____________PC6" localSheetId="0">#REF!</definedName>
    <definedName name="____________PC6">#REF!</definedName>
    <definedName name="____________pc600" localSheetId="2">#REF!</definedName>
    <definedName name="____________pc600" localSheetId="7">#REF!</definedName>
    <definedName name="____________pc600" localSheetId="0">#REF!</definedName>
    <definedName name="____________pc600">#REF!</definedName>
    <definedName name="____________PC7" localSheetId="2">#REF!</definedName>
    <definedName name="____________PC7" localSheetId="7">#REF!</definedName>
    <definedName name="____________PC7" localSheetId="0">#REF!</definedName>
    <definedName name="____________PC7">#REF!</definedName>
    <definedName name="____________PC8" localSheetId="2">#REF!</definedName>
    <definedName name="____________PC8" localSheetId="7">#REF!</definedName>
    <definedName name="____________PC8" localSheetId="0">#REF!</definedName>
    <definedName name="____________PC8">#REF!</definedName>
    <definedName name="____________PC9" localSheetId="2">#REF!</definedName>
    <definedName name="____________PC9" localSheetId="7">#REF!</definedName>
    <definedName name="____________PC9" localSheetId="0">#REF!</definedName>
    <definedName name="____________PC9">#REF!</definedName>
    <definedName name="____________pc900" localSheetId="2">#REF!</definedName>
    <definedName name="____________pc900" localSheetId="7">#REF!</definedName>
    <definedName name="____________pc900" localSheetId="0">#REF!</definedName>
    <definedName name="____________pc900">#REF!</definedName>
    <definedName name="____________pla4">[12]DATA_PRG!$H$269</definedName>
    <definedName name="____________pv2" localSheetId="2">#REF!</definedName>
    <definedName name="____________pv2" localSheetId="7">#REF!</definedName>
    <definedName name="____________pv2" localSheetId="0">#REF!</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 localSheetId="2">#REF!</definedName>
    <definedName name="____________var1" localSheetId="7">#REF!</definedName>
    <definedName name="____________var1" localSheetId="0">#REF!</definedName>
    <definedName name="____________var1">#REF!</definedName>
    <definedName name="____________var4" localSheetId="2">#REF!</definedName>
    <definedName name="____________var4" localSheetId="7">#REF!</definedName>
    <definedName name="____________var4" localSheetId="0">#REF!</definedName>
    <definedName name="____________var4">#REF!</definedName>
    <definedName name="____________vat1">NA()</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 localSheetId="2">#REF!</definedName>
    <definedName name="___________BSG100" localSheetId="7">#REF!</definedName>
    <definedName name="___________BSG100" localSheetId="0">#REF!</definedName>
    <definedName name="___________BSG100">#REF!</definedName>
    <definedName name="___________BSG150" localSheetId="2">#REF!</definedName>
    <definedName name="___________BSG150" localSheetId="7">#REF!</definedName>
    <definedName name="___________BSG150" localSheetId="0">#REF!</definedName>
    <definedName name="___________BSG150">#REF!</definedName>
    <definedName name="___________BSG5" localSheetId="2">#REF!</definedName>
    <definedName name="___________BSG5" localSheetId="7">#REF!</definedName>
    <definedName name="___________BSG5" localSheetId="0">#REF!</definedName>
    <definedName name="___________BSG5">#REF!</definedName>
    <definedName name="___________BSG75" localSheetId="2">#REF!</definedName>
    <definedName name="___________BSG75" localSheetId="7">#REF!</definedName>
    <definedName name="___________BSG75" localSheetId="0">#REF!</definedName>
    <definedName name="___________BSG75">#REF!</definedName>
    <definedName name="___________BTC1" localSheetId="2">#REF!</definedName>
    <definedName name="___________BTC1" localSheetId="7">#REF!</definedName>
    <definedName name="___________BTC1" localSheetId="0">#REF!</definedName>
    <definedName name="___________BTC1">#REF!</definedName>
    <definedName name="___________BTC10" localSheetId="2">#REF!</definedName>
    <definedName name="___________BTC10" localSheetId="7">#REF!</definedName>
    <definedName name="___________BTC10" localSheetId="0">#REF!</definedName>
    <definedName name="___________BTC10">#REF!</definedName>
    <definedName name="___________BTC11" localSheetId="2">#REF!</definedName>
    <definedName name="___________BTC11" localSheetId="7">#REF!</definedName>
    <definedName name="___________BTC11" localSheetId="0">#REF!</definedName>
    <definedName name="___________BTC11">#REF!</definedName>
    <definedName name="___________BTC12" localSheetId="2">#REF!</definedName>
    <definedName name="___________BTC12" localSheetId="7">#REF!</definedName>
    <definedName name="___________BTC12" localSheetId="0">#REF!</definedName>
    <definedName name="___________BTC12">#REF!</definedName>
    <definedName name="___________BTC13" localSheetId="2">#REF!</definedName>
    <definedName name="___________BTC13" localSheetId="7">#REF!</definedName>
    <definedName name="___________BTC13" localSheetId="0">#REF!</definedName>
    <definedName name="___________BTC13">#REF!</definedName>
    <definedName name="___________BTC14" localSheetId="2">#REF!</definedName>
    <definedName name="___________BTC14" localSheetId="7">#REF!</definedName>
    <definedName name="___________BTC14" localSheetId="0">#REF!</definedName>
    <definedName name="___________BTC14">#REF!</definedName>
    <definedName name="___________BTC15" localSheetId="2">#REF!</definedName>
    <definedName name="___________BTC15" localSheetId="7">#REF!</definedName>
    <definedName name="___________BTC15" localSheetId="0">#REF!</definedName>
    <definedName name="___________BTC15">#REF!</definedName>
    <definedName name="___________BTC16" localSheetId="2">#REF!</definedName>
    <definedName name="___________BTC16" localSheetId="7">#REF!</definedName>
    <definedName name="___________BTC16" localSheetId="0">#REF!</definedName>
    <definedName name="___________BTC16">#REF!</definedName>
    <definedName name="___________BTC17" localSheetId="2">#REF!</definedName>
    <definedName name="___________BTC17" localSheetId="7">#REF!</definedName>
    <definedName name="___________BTC17" localSheetId="0">#REF!</definedName>
    <definedName name="___________BTC17">#REF!</definedName>
    <definedName name="___________BTC18" localSheetId="2">#REF!</definedName>
    <definedName name="___________BTC18" localSheetId="7">#REF!</definedName>
    <definedName name="___________BTC18" localSheetId="0">#REF!</definedName>
    <definedName name="___________BTC18">#REF!</definedName>
    <definedName name="___________BTC19" localSheetId="2">#REF!</definedName>
    <definedName name="___________BTC19" localSheetId="7">#REF!</definedName>
    <definedName name="___________BTC19" localSheetId="0">#REF!</definedName>
    <definedName name="___________BTC19">#REF!</definedName>
    <definedName name="___________BTC2" localSheetId="2">#REF!</definedName>
    <definedName name="___________BTC2" localSheetId="7">#REF!</definedName>
    <definedName name="___________BTC2" localSheetId="0">#REF!</definedName>
    <definedName name="___________BTC2">#REF!</definedName>
    <definedName name="___________BTC20" localSheetId="2">#REF!</definedName>
    <definedName name="___________BTC20" localSheetId="7">#REF!</definedName>
    <definedName name="___________BTC20" localSheetId="0">#REF!</definedName>
    <definedName name="___________BTC20">#REF!</definedName>
    <definedName name="___________BTC21" localSheetId="2">#REF!</definedName>
    <definedName name="___________BTC21" localSheetId="7">#REF!</definedName>
    <definedName name="___________BTC21" localSheetId="0">#REF!</definedName>
    <definedName name="___________BTC21">#REF!</definedName>
    <definedName name="___________BTC22" localSheetId="2">#REF!</definedName>
    <definedName name="___________BTC22" localSheetId="7">#REF!</definedName>
    <definedName name="___________BTC22" localSheetId="0">#REF!</definedName>
    <definedName name="___________BTC22">#REF!</definedName>
    <definedName name="___________BTC23" localSheetId="2">#REF!</definedName>
    <definedName name="___________BTC23" localSheetId="7">#REF!</definedName>
    <definedName name="___________BTC23" localSheetId="0">#REF!</definedName>
    <definedName name="___________BTC23">#REF!</definedName>
    <definedName name="___________BTC24" localSheetId="2">#REF!</definedName>
    <definedName name="___________BTC24" localSheetId="7">#REF!</definedName>
    <definedName name="___________BTC24" localSheetId="0">#REF!</definedName>
    <definedName name="___________BTC24">#REF!</definedName>
    <definedName name="___________BTC3" localSheetId="2">#REF!</definedName>
    <definedName name="___________BTC3" localSheetId="7">#REF!</definedName>
    <definedName name="___________BTC3" localSheetId="0">#REF!</definedName>
    <definedName name="___________BTC3">#REF!</definedName>
    <definedName name="___________BTC4" localSheetId="2">#REF!</definedName>
    <definedName name="___________BTC4" localSheetId="7">#REF!</definedName>
    <definedName name="___________BTC4" localSheetId="0">#REF!</definedName>
    <definedName name="___________BTC4">#REF!</definedName>
    <definedName name="___________BTC5" localSheetId="2">#REF!</definedName>
    <definedName name="___________BTC5" localSheetId="7">#REF!</definedName>
    <definedName name="___________BTC5" localSheetId="0">#REF!</definedName>
    <definedName name="___________BTC5">#REF!</definedName>
    <definedName name="___________BTC6" localSheetId="2">#REF!</definedName>
    <definedName name="___________BTC6" localSheetId="7">#REF!</definedName>
    <definedName name="___________BTC6" localSheetId="0">#REF!</definedName>
    <definedName name="___________BTC6">#REF!</definedName>
    <definedName name="___________BTC7" localSheetId="2">#REF!</definedName>
    <definedName name="___________BTC7" localSheetId="7">#REF!</definedName>
    <definedName name="___________BTC7" localSheetId="0">#REF!</definedName>
    <definedName name="___________BTC7">#REF!</definedName>
    <definedName name="___________BTC8" localSheetId="2">#REF!</definedName>
    <definedName name="___________BTC8" localSheetId="7">#REF!</definedName>
    <definedName name="___________BTC8" localSheetId="0">#REF!</definedName>
    <definedName name="___________BTC8">#REF!</definedName>
    <definedName name="___________BTC9" localSheetId="2">#REF!</definedName>
    <definedName name="___________BTC9" localSheetId="7">#REF!</definedName>
    <definedName name="___________BTC9" localSheetId="0">#REF!</definedName>
    <definedName name="___________BTC9">#REF!</definedName>
    <definedName name="___________BTR1" localSheetId="2">#REF!</definedName>
    <definedName name="___________BTR1" localSheetId="7">#REF!</definedName>
    <definedName name="___________BTR1" localSheetId="0">#REF!</definedName>
    <definedName name="___________BTR1">#REF!</definedName>
    <definedName name="___________BTR10" localSheetId="2">#REF!</definedName>
    <definedName name="___________BTR10" localSheetId="7">#REF!</definedName>
    <definedName name="___________BTR10" localSheetId="0">#REF!</definedName>
    <definedName name="___________BTR10">#REF!</definedName>
    <definedName name="___________BTR11" localSheetId="2">#REF!</definedName>
    <definedName name="___________BTR11" localSheetId="7">#REF!</definedName>
    <definedName name="___________BTR11" localSheetId="0">#REF!</definedName>
    <definedName name="___________BTR11">#REF!</definedName>
    <definedName name="___________BTR12" localSheetId="2">#REF!</definedName>
    <definedName name="___________BTR12" localSheetId="7">#REF!</definedName>
    <definedName name="___________BTR12" localSheetId="0">#REF!</definedName>
    <definedName name="___________BTR12">#REF!</definedName>
    <definedName name="___________BTR13" localSheetId="2">#REF!</definedName>
    <definedName name="___________BTR13" localSheetId="7">#REF!</definedName>
    <definedName name="___________BTR13" localSheetId="0">#REF!</definedName>
    <definedName name="___________BTR13">#REF!</definedName>
    <definedName name="___________BTR14" localSheetId="2">#REF!</definedName>
    <definedName name="___________BTR14" localSheetId="7">#REF!</definedName>
    <definedName name="___________BTR14" localSheetId="0">#REF!</definedName>
    <definedName name="___________BTR14">#REF!</definedName>
    <definedName name="___________BTR15" localSheetId="2">#REF!</definedName>
    <definedName name="___________BTR15" localSheetId="7">#REF!</definedName>
    <definedName name="___________BTR15" localSheetId="0">#REF!</definedName>
    <definedName name="___________BTR15">#REF!</definedName>
    <definedName name="___________BTR16" localSheetId="2">#REF!</definedName>
    <definedName name="___________BTR16" localSheetId="7">#REF!</definedName>
    <definedName name="___________BTR16" localSheetId="0">#REF!</definedName>
    <definedName name="___________BTR16">#REF!</definedName>
    <definedName name="___________BTR17" localSheetId="2">#REF!</definedName>
    <definedName name="___________BTR17" localSheetId="7">#REF!</definedName>
    <definedName name="___________BTR17" localSheetId="0">#REF!</definedName>
    <definedName name="___________BTR17">#REF!</definedName>
    <definedName name="___________BTR18" localSheetId="2">#REF!</definedName>
    <definedName name="___________BTR18" localSheetId="7">#REF!</definedName>
    <definedName name="___________BTR18" localSheetId="0">#REF!</definedName>
    <definedName name="___________BTR18">#REF!</definedName>
    <definedName name="___________BTR19" localSheetId="2">#REF!</definedName>
    <definedName name="___________BTR19" localSheetId="7">#REF!</definedName>
    <definedName name="___________BTR19" localSheetId="0">#REF!</definedName>
    <definedName name="___________BTR19">#REF!</definedName>
    <definedName name="___________BTR2" localSheetId="2">#REF!</definedName>
    <definedName name="___________BTR2" localSheetId="7">#REF!</definedName>
    <definedName name="___________BTR2" localSheetId="0">#REF!</definedName>
    <definedName name="___________BTR2">#REF!</definedName>
    <definedName name="___________BTR20" localSheetId="2">#REF!</definedName>
    <definedName name="___________BTR20" localSheetId="7">#REF!</definedName>
    <definedName name="___________BTR20" localSheetId="0">#REF!</definedName>
    <definedName name="___________BTR20">#REF!</definedName>
    <definedName name="___________BTR21" localSheetId="2">#REF!</definedName>
    <definedName name="___________BTR21" localSheetId="7">#REF!</definedName>
    <definedName name="___________BTR21" localSheetId="0">#REF!</definedName>
    <definedName name="___________BTR21">#REF!</definedName>
    <definedName name="___________BTR22" localSheetId="2">#REF!</definedName>
    <definedName name="___________BTR22" localSheetId="7">#REF!</definedName>
    <definedName name="___________BTR22" localSheetId="0">#REF!</definedName>
    <definedName name="___________BTR22">#REF!</definedName>
    <definedName name="___________BTR23" localSheetId="2">#REF!</definedName>
    <definedName name="___________BTR23" localSheetId="7">#REF!</definedName>
    <definedName name="___________BTR23" localSheetId="0">#REF!</definedName>
    <definedName name="___________BTR23">#REF!</definedName>
    <definedName name="___________BTR24" localSheetId="2">#REF!</definedName>
    <definedName name="___________BTR24" localSheetId="7">#REF!</definedName>
    <definedName name="___________BTR24" localSheetId="0">#REF!</definedName>
    <definedName name="___________BTR24">#REF!</definedName>
    <definedName name="___________BTR3" localSheetId="2">#REF!</definedName>
    <definedName name="___________BTR3" localSheetId="7">#REF!</definedName>
    <definedName name="___________BTR3" localSheetId="0">#REF!</definedName>
    <definedName name="___________BTR3">#REF!</definedName>
    <definedName name="___________BTR4" localSheetId="2">#REF!</definedName>
    <definedName name="___________BTR4" localSheetId="7">#REF!</definedName>
    <definedName name="___________BTR4" localSheetId="0">#REF!</definedName>
    <definedName name="___________BTR4">#REF!</definedName>
    <definedName name="___________BTR5" localSheetId="2">#REF!</definedName>
    <definedName name="___________BTR5" localSheetId="7">#REF!</definedName>
    <definedName name="___________BTR5" localSheetId="0">#REF!</definedName>
    <definedName name="___________BTR5">#REF!</definedName>
    <definedName name="___________BTR6" localSheetId="2">#REF!</definedName>
    <definedName name="___________BTR6" localSheetId="7">#REF!</definedName>
    <definedName name="___________BTR6" localSheetId="0">#REF!</definedName>
    <definedName name="___________BTR6">#REF!</definedName>
    <definedName name="___________BTR7" localSheetId="2">#REF!</definedName>
    <definedName name="___________BTR7" localSheetId="7">#REF!</definedName>
    <definedName name="___________BTR7" localSheetId="0">#REF!</definedName>
    <definedName name="___________BTR7">#REF!</definedName>
    <definedName name="___________BTR8" localSheetId="2">#REF!</definedName>
    <definedName name="___________BTR8" localSheetId="7">#REF!</definedName>
    <definedName name="___________BTR8" localSheetId="0">#REF!</definedName>
    <definedName name="___________BTR8">#REF!</definedName>
    <definedName name="___________BTR9" localSheetId="2">#REF!</definedName>
    <definedName name="___________BTR9" localSheetId="7">#REF!</definedName>
    <definedName name="___________BTR9" localSheetId="0">#REF!</definedName>
    <definedName name="___________BTR9">#REF!</definedName>
    <definedName name="___________BTS1" localSheetId="2">#REF!</definedName>
    <definedName name="___________BTS1" localSheetId="7">#REF!</definedName>
    <definedName name="___________BTS1" localSheetId="0">#REF!</definedName>
    <definedName name="___________BTS1">#REF!</definedName>
    <definedName name="___________BTS10" localSheetId="2">#REF!</definedName>
    <definedName name="___________BTS10" localSheetId="7">#REF!</definedName>
    <definedName name="___________BTS10" localSheetId="0">#REF!</definedName>
    <definedName name="___________BTS10">#REF!</definedName>
    <definedName name="___________BTS11" localSheetId="2">#REF!</definedName>
    <definedName name="___________BTS11" localSheetId="7">#REF!</definedName>
    <definedName name="___________BTS11" localSheetId="0">#REF!</definedName>
    <definedName name="___________BTS11">#REF!</definedName>
    <definedName name="___________BTS12" localSheetId="2">#REF!</definedName>
    <definedName name="___________BTS12" localSheetId="7">#REF!</definedName>
    <definedName name="___________BTS12" localSheetId="0">#REF!</definedName>
    <definedName name="___________BTS12">#REF!</definedName>
    <definedName name="___________BTS13" localSheetId="2">#REF!</definedName>
    <definedName name="___________BTS13" localSheetId="7">#REF!</definedName>
    <definedName name="___________BTS13" localSheetId="0">#REF!</definedName>
    <definedName name="___________BTS13">#REF!</definedName>
    <definedName name="___________BTS14" localSheetId="2">#REF!</definedName>
    <definedName name="___________BTS14" localSheetId="7">#REF!</definedName>
    <definedName name="___________BTS14" localSheetId="0">#REF!</definedName>
    <definedName name="___________BTS14">#REF!</definedName>
    <definedName name="___________BTS15" localSheetId="2">#REF!</definedName>
    <definedName name="___________BTS15" localSheetId="7">#REF!</definedName>
    <definedName name="___________BTS15" localSheetId="0">#REF!</definedName>
    <definedName name="___________BTS15">#REF!</definedName>
    <definedName name="___________BTS16" localSheetId="2">#REF!</definedName>
    <definedName name="___________BTS16" localSheetId="7">#REF!</definedName>
    <definedName name="___________BTS16" localSheetId="0">#REF!</definedName>
    <definedName name="___________BTS16">#REF!</definedName>
    <definedName name="___________BTS17" localSheetId="2">#REF!</definedName>
    <definedName name="___________BTS17" localSheetId="7">#REF!</definedName>
    <definedName name="___________BTS17" localSheetId="0">#REF!</definedName>
    <definedName name="___________BTS17">#REF!</definedName>
    <definedName name="___________BTS18" localSheetId="2">#REF!</definedName>
    <definedName name="___________BTS18" localSheetId="7">#REF!</definedName>
    <definedName name="___________BTS18" localSheetId="0">#REF!</definedName>
    <definedName name="___________BTS18">#REF!</definedName>
    <definedName name="___________BTS19" localSheetId="2">#REF!</definedName>
    <definedName name="___________BTS19" localSheetId="7">#REF!</definedName>
    <definedName name="___________BTS19" localSheetId="0">#REF!</definedName>
    <definedName name="___________BTS19">#REF!</definedName>
    <definedName name="___________BTS2" localSheetId="2">#REF!</definedName>
    <definedName name="___________BTS2" localSheetId="7">#REF!</definedName>
    <definedName name="___________BTS2" localSheetId="0">#REF!</definedName>
    <definedName name="___________BTS2">#REF!</definedName>
    <definedName name="___________BTS20" localSheetId="2">#REF!</definedName>
    <definedName name="___________BTS20" localSheetId="7">#REF!</definedName>
    <definedName name="___________BTS20" localSheetId="0">#REF!</definedName>
    <definedName name="___________BTS20">#REF!</definedName>
    <definedName name="___________BTS21" localSheetId="2">#REF!</definedName>
    <definedName name="___________BTS21" localSheetId="7">#REF!</definedName>
    <definedName name="___________BTS21" localSheetId="0">#REF!</definedName>
    <definedName name="___________BTS21">#REF!</definedName>
    <definedName name="___________BTS22" localSheetId="2">#REF!</definedName>
    <definedName name="___________BTS22" localSheetId="7">#REF!</definedName>
    <definedName name="___________BTS22" localSheetId="0">#REF!</definedName>
    <definedName name="___________BTS22">#REF!</definedName>
    <definedName name="___________BTS23" localSheetId="2">#REF!</definedName>
    <definedName name="___________BTS23" localSheetId="7">#REF!</definedName>
    <definedName name="___________BTS23" localSheetId="0">#REF!</definedName>
    <definedName name="___________BTS23">#REF!</definedName>
    <definedName name="___________BTS24" localSheetId="2">#REF!</definedName>
    <definedName name="___________BTS24" localSheetId="7">#REF!</definedName>
    <definedName name="___________BTS24" localSheetId="0">#REF!</definedName>
    <definedName name="___________BTS24">#REF!</definedName>
    <definedName name="___________BTS3" localSheetId="2">#REF!</definedName>
    <definedName name="___________BTS3" localSheetId="7">#REF!</definedName>
    <definedName name="___________BTS3" localSheetId="0">#REF!</definedName>
    <definedName name="___________BTS3">#REF!</definedName>
    <definedName name="___________BTS4" localSheetId="2">#REF!</definedName>
    <definedName name="___________BTS4" localSheetId="7">#REF!</definedName>
    <definedName name="___________BTS4" localSheetId="0">#REF!</definedName>
    <definedName name="___________BTS4">#REF!</definedName>
    <definedName name="___________BTS5" localSheetId="2">#REF!</definedName>
    <definedName name="___________BTS5" localSheetId="7">#REF!</definedName>
    <definedName name="___________BTS5" localSheetId="0">#REF!</definedName>
    <definedName name="___________BTS5">#REF!</definedName>
    <definedName name="___________BTS6" localSheetId="2">#REF!</definedName>
    <definedName name="___________BTS6" localSheetId="7">#REF!</definedName>
    <definedName name="___________BTS6" localSheetId="0">#REF!</definedName>
    <definedName name="___________BTS6">#REF!</definedName>
    <definedName name="___________BTS7" localSheetId="2">#REF!</definedName>
    <definedName name="___________BTS7" localSheetId="7">#REF!</definedName>
    <definedName name="___________BTS7" localSheetId="0">#REF!</definedName>
    <definedName name="___________BTS7">#REF!</definedName>
    <definedName name="___________BTS8" localSheetId="2">#REF!</definedName>
    <definedName name="___________BTS8" localSheetId="7">#REF!</definedName>
    <definedName name="___________BTS8" localSheetId="0">#REF!</definedName>
    <definedName name="___________BTS8">#REF!</definedName>
    <definedName name="___________BTS9" localSheetId="2">#REF!</definedName>
    <definedName name="___________BTS9" localSheetId="7">#REF!</definedName>
    <definedName name="___________BTS9" localSheetId="0">#REF!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ewe1">NA()</definedName>
    <definedName name="___________GBS11" localSheetId="2">#REF!</definedName>
    <definedName name="___________GBS11" localSheetId="7">#REF!</definedName>
    <definedName name="___________GBS11" localSheetId="0">#REF!</definedName>
    <definedName name="___________GBS11">#REF!</definedName>
    <definedName name="___________GBS110" localSheetId="2">#REF!</definedName>
    <definedName name="___________GBS110" localSheetId="7">#REF!</definedName>
    <definedName name="___________GBS110" localSheetId="0">#REF!</definedName>
    <definedName name="___________GBS110">#REF!</definedName>
    <definedName name="___________GBS111" localSheetId="2">#REF!</definedName>
    <definedName name="___________GBS111" localSheetId="7">#REF!</definedName>
    <definedName name="___________GBS111" localSheetId="0">#REF!</definedName>
    <definedName name="___________GBS111">#REF!</definedName>
    <definedName name="___________GBS112" localSheetId="2">#REF!</definedName>
    <definedName name="___________GBS112" localSheetId="7">#REF!</definedName>
    <definedName name="___________GBS112" localSheetId="0">#REF!</definedName>
    <definedName name="___________GBS112">#REF!</definedName>
    <definedName name="___________GBS113" localSheetId="2">#REF!</definedName>
    <definedName name="___________GBS113" localSheetId="7">#REF!</definedName>
    <definedName name="___________GBS113" localSheetId="0">#REF!</definedName>
    <definedName name="___________GBS113">#REF!</definedName>
    <definedName name="___________GBS114" localSheetId="2">#REF!</definedName>
    <definedName name="___________GBS114" localSheetId="7">#REF!</definedName>
    <definedName name="___________GBS114" localSheetId="0">#REF!</definedName>
    <definedName name="___________GBS114">#REF!</definedName>
    <definedName name="___________GBS115" localSheetId="2">#REF!</definedName>
    <definedName name="___________GBS115" localSheetId="7">#REF!</definedName>
    <definedName name="___________GBS115" localSheetId="0">#REF!</definedName>
    <definedName name="___________GBS115">#REF!</definedName>
    <definedName name="___________GBS116" localSheetId="2">#REF!</definedName>
    <definedName name="___________GBS116" localSheetId="7">#REF!</definedName>
    <definedName name="___________GBS116" localSheetId="0">#REF!</definedName>
    <definedName name="___________GBS116">#REF!</definedName>
    <definedName name="___________GBS117" localSheetId="2">#REF!</definedName>
    <definedName name="___________GBS117" localSheetId="7">#REF!</definedName>
    <definedName name="___________GBS117" localSheetId="0">#REF!</definedName>
    <definedName name="___________GBS117">#REF!</definedName>
    <definedName name="___________GBS118" localSheetId="2">#REF!</definedName>
    <definedName name="___________GBS118" localSheetId="7">#REF!</definedName>
    <definedName name="___________GBS118" localSheetId="0">#REF!</definedName>
    <definedName name="___________GBS118">#REF!</definedName>
    <definedName name="___________GBS119" localSheetId="2">#REF!</definedName>
    <definedName name="___________GBS119" localSheetId="7">#REF!</definedName>
    <definedName name="___________GBS119" localSheetId="0">#REF!</definedName>
    <definedName name="___________GBS119">#REF!</definedName>
    <definedName name="___________GBS12" localSheetId="2">#REF!</definedName>
    <definedName name="___________GBS12" localSheetId="7">#REF!</definedName>
    <definedName name="___________GBS12" localSheetId="0">#REF!</definedName>
    <definedName name="___________GBS12">#REF!</definedName>
    <definedName name="___________GBS120" localSheetId="2">#REF!</definedName>
    <definedName name="___________GBS120" localSheetId="7">#REF!</definedName>
    <definedName name="___________GBS120" localSheetId="0">#REF!</definedName>
    <definedName name="___________GBS120">#REF!</definedName>
    <definedName name="___________GBS121" localSheetId="2">#REF!</definedName>
    <definedName name="___________GBS121" localSheetId="7">#REF!</definedName>
    <definedName name="___________GBS121" localSheetId="0">#REF!</definedName>
    <definedName name="___________GBS121">#REF!</definedName>
    <definedName name="___________GBS122" localSheetId="2">#REF!</definedName>
    <definedName name="___________GBS122" localSheetId="7">#REF!</definedName>
    <definedName name="___________GBS122" localSheetId="0">#REF!</definedName>
    <definedName name="___________GBS122">#REF!</definedName>
    <definedName name="___________GBS123" localSheetId="2">#REF!</definedName>
    <definedName name="___________GBS123" localSheetId="7">#REF!</definedName>
    <definedName name="___________GBS123" localSheetId="0">#REF!</definedName>
    <definedName name="___________GBS123">#REF!</definedName>
    <definedName name="___________GBS124" localSheetId="2">#REF!</definedName>
    <definedName name="___________GBS124" localSheetId="7">#REF!</definedName>
    <definedName name="___________GBS124" localSheetId="0">#REF!</definedName>
    <definedName name="___________GBS124">#REF!</definedName>
    <definedName name="___________GBS13" localSheetId="2">#REF!</definedName>
    <definedName name="___________GBS13" localSheetId="7">#REF!</definedName>
    <definedName name="___________GBS13" localSheetId="0">#REF!</definedName>
    <definedName name="___________GBS13">#REF!</definedName>
    <definedName name="___________GBS14" localSheetId="2">#REF!</definedName>
    <definedName name="___________GBS14" localSheetId="7">#REF!</definedName>
    <definedName name="___________GBS14" localSheetId="0">#REF!</definedName>
    <definedName name="___________GBS14">#REF!</definedName>
    <definedName name="___________GBS15" localSheetId="2">#REF!</definedName>
    <definedName name="___________GBS15" localSheetId="7">#REF!</definedName>
    <definedName name="___________GBS15" localSheetId="0">#REF!</definedName>
    <definedName name="___________GBS15">#REF!</definedName>
    <definedName name="___________GBS16" localSheetId="2">#REF!</definedName>
    <definedName name="___________GBS16" localSheetId="7">#REF!</definedName>
    <definedName name="___________GBS16" localSheetId="0">#REF!</definedName>
    <definedName name="___________GBS16">#REF!</definedName>
    <definedName name="___________GBS17" localSheetId="2">#REF!</definedName>
    <definedName name="___________GBS17" localSheetId="7">#REF!</definedName>
    <definedName name="___________GBS17" localSheetId="0">#REF!</definedName>
    <definedName name="___________GBS17">#REF!</definedName>
    <definedName name="___________GBS18" localSheetId="2">#REF!</definedName>
    <definedName name="___________GBS18" localSheetId="7">#REF!</definedName>
    <definedName name="___________GBS18" localSheetId="0">#REF!</definedName>
    <definedName name="___________GBS18">#REF!</definedName>
    <definedName name="___________GBS19" localSheetId="2">#REF!</definedName>
    <definedName name="___________GBS19" localSheetId="7">#REF!</definedName>
    <definedName name="___________GBS19" localSheetId="0">#REF!</definedName>
    <definedName name="___________GBS19">#REF!</definedName>
    <definedName name="___________GBS21" localSheetId="2">#REF!</definedName>
    <definedName name="___________GBS21" localSheetId="7">#REF!</definedName>
    <definedName name="___________GBS21" localSheetId="0">#REF!</definedName>
    <definedName name="___________GBS21">#REF!</definedName>
    <definedName name="___________GBS210" localSheetId="2">#REF!</definedName>
    <definedName name="___________GBS210" localSheetId="7">#REF!</definedName>
    <definedName name="___________GBS210" localSheetId="0">#REF!</definedName>
    <definedName name="___________GBS210">#REF!</definedName>
    <definedName name="___________GBS211" localSheetId="2">#REF!</definedName>
    <definedName name="___________GBS211" localSheetId="7">#REF!</definedName>
    <definedName name="___________GBS211" localSheetId="0">#REF!</definedName>
    <definedName name="___________GBS211">#REF!</definedName>
    <definedName name="___________GBS212" localSheetId="2">#REF!</definedName>
    <definedName name="___________GBS212" localSheetId="7">#REF!</definedName>
    <definedName name="___________GBS212" localSheetId="0">#REF!</definedName>
    <definedName name="___________GBS212">#REF!</definedName>
    <definedName name="___________GBS213" localSheetId="2">#REF!</definedName>
    <definedName name="___________GBS213" localSheetId="7">#REF!</definedName>
    <definedName name="___________GBS213" localSheetId="0">#REF!</definedName>
    <definedName name="___________GBS213">#REF!</definedName>
    <definedName name="___________GBS214" localSheetId="2">#REF!</definedName>
    <definedName name="___________GBS214" localSheetId="7">#REF!</definedName>
    <definedName name="___________GBS214" localSheetId="0">#REF!</definedName>
    <definedName name="___________GBS214">#REF!</definedName>
    <definedName name="___________GBS215" localSheetId="2">#REF!</definedName>
    <definedName name="___________GBS215" localSheetId="7">#REF!</definedName>
    <definedName name="___________GBS215" localSheetId="0">#REF!</definedName>
    <definedName name="___________GBS215">#REF!</definedName>
    <definedName name="___________GBS216" localSheetId="2">#REF!</definedName>
    <definedName name="___________GBS216" localSheetId="7">#REF!</definedName>
    <definedName name="___________GBS216" localSheetId="0">#REF!</definedName>
    <definedName name="___________GBS216">#REF!</definedName>
    <definedName name="___________GBS217" localSheetId="2">#REF!</definedName>
    <definedName name="___________GBS217" localSheetId="7">#REF!</definedName>
    <definedName name="___________GBS217" localSheetId="0">#REF!</definedName>
    <definedName name="___________GBS217">#REF!</definedName>
    <definedName name="___________GBS218" localSheetId="2">#REF!</definedName>
    <definedName name="___________GBS218" localSheetId="7">#REF!</definedName>
    <definedName name="___________GBS218" localSheetId="0">#REF!</definedName>
    <definedName name="___________GBS218">#REF!</definedName>
    <definedName name="___________GBS219" localSheetId="2">#REF!</definedName>
    <definedName name="___________GBS219" localSheetId="7">#REF!</definedName>
    <definedName name="___________GBS219" localSheetId="0">#REF!</definedName>
    <definedName name="___________GBS219">#REF!</definedName>
    <definedName name="___________GBS22" localSheetId="2">#REF!</definedName>
    <definedName name="___________GBS22" localSheetId="7">#REF!</definedName>
    <definedName name="___________GBS22" localSheetId="0">#REF!</definedName>
    <definedName name="___________GBS22">#REF!</definedName>
    <definedName name="___________GBS220" localSheetId="2">#REF!</definedName>
    <definedName name="___________GBS220" localSheetId="7">#REF!</definedName>
    <definedName name="___________GBS220" localSheetId="0">#REF!</definedName>
    <definedName name="___________GBS220">#REF!</definedName>
    <definedName name="___________GBS221" localSheetId="2">#REF!</definedName>
    <definedName name="___________GBS221" localSheetId="7">#REF!</definedName>
    <definedName name="___________GBS221" localSheetId="0">#REF!</definedName>
    <definedName name="___________GBS221">#REF!</definedName>
    <definedName name="___________GBS222" localSheetId="2">#REF!</definedName>
    <definedName name="___________GBS222" localSheetId="7">#REF!</definedName>
    <definedName name="___________GBS222" localSheetId="0">#REF!</definedName>
    <definedName name="___________GBS222">#REF!</definedName>
    <definedName name="___________GBS223" localSheetId="2">#REF!</definedName>
    <definedName name="___________GBS223" localSheetId="7">#REF!</definedName>
    <definedName name="___________GBS223" localSheetId="0">#REF!</definedName>
    <definedName name="___________GBS223">#REF!</definedName>
    <definedName name="___________GBS224" localSheetId="2">#REF!</definedName>
    <definedName name="___________GBS224" localSheetId="7">#REF!</definedName>
    <definedName name="___________GBS224" localSheetId="0">#REF!</definedName>
    <definedName name="___________GBS224">#REF!</definedName>
    <definedName name="___________GBS23" localSheetId="2">#REF!</definedName>
    <definedName name="___________GBS23" localSheetId="7">#REF!</definedName>
    <definedName name="___________GBS23" localSheetId="0">#REF!</definedName>
    <definedName name="___________GBS23">#REF!</definedName>
    <definedName name="___________GBS24" localSheetId="2">#REF!</definedName>
    <definedName name="___________GBS24" localSheetId="7">#REF!</definedName>
    <definedName name="___________GBS24" localSheetId="0">#REF!</definedName>
    <definedName name="___________GBS24">#REF!</definedName>
    <definedName name="___________GBS25" localSheetId="2">#REF!</definedName>
    <definedName name="___________GBS25" localSheetId="7">#REF!</definedName>
    <definedName name="___________GBS25" localSheetId="0">#REF!</definedName>
    <definedName name="___________GBS25">#REF!</definedName>
    <definedName name="___________GBS26" localSheetId="2">#REF!</definedName>
    <definedName name="___________GBS26" localSheetId="7">#REF!</definedName>
    <definedName name="___________GBS26" localSheetId="0">#REF!</definedName>
    <definedName name="___________GBS26">#REF!</definedName>
    <definedName name="___________GBS27" localSheetId="2">#REF!</definedName>
    <definedName name="___________GBS27" localSheetId="7">#REF!</definedName>
    <definedName name="___________GBS27" localSheetId="0">#REF!</definedName>
    <definedName name="___________GBS27">#REF!</definedName>
    <definedName name="___________GBS28" localSheetId="2">#REF!</definedName>
    <definedName name="___________GBS28" localSheetId="7">#REF!</definedName>
    <definedName name="___________GBS28" localSheetId="0">#REF!</definedName>
    <definedName name="___________GBS28">#REF!</definedName>
    <definedName name="___________GBS29" localSheetId="2">#REF!</definedName>
    <definedName name="___________GBS29" localSheetId="7">#REF!</definedName>
    <definedName name="___________GBS29" localSheetId="0">#REF!</definedName>
    <definedName name="___________GBS29">#REF!</definedName>
    <definedName name="___________imp1">[11]DATA_PRG!$H$245</definedName>
    <definedName name="___________knr2">NA()</definedName>
    <definedName name="___________l1">[3]leads!$A$3:$E$108</definedName>
    <definedName name="___________l12" localSheetId="2">#REF!</definedName>
    <definedName name="___________l12" localSheetId="7">#REF!</definedName>
    <definedName name="___________l12" localSheetId="0">#REF!</definedName>
    <definedName name="___________l12">#REF!</definedName>
    <definedName name="___________l2">[2]r!$F$29</definedName>
    <definedName name="___________l3" localSheetId="2">#REF!</definedName>
    <definedName name="___________l3" localSheetId="7">#REF!</definedName>
    <definedName name="___________l3" localSheetId="0">#REF!</definedName>
    <definedName name="___________l3">#REF!</definedName>
    <definedName name="___________l4">[4]Sheet1!$W$2:$Y$103</definedName>
    <definedName name="___________l5" localSheetId="2">#REF!</definedName>
    <definedName name="___________l5" localSheetId="7">#REF!</definedName>
    <definedName name="___________l5" localSheetId="0">#REF!</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 localSheetId="2">#REF!</definedName>
    <definedName name="___________lj600" localSheetId="7">#REF!</definedName>
    <definedName name="___________lj600" localSheetId="0">#REF!</definedName>
    <definedName name="___________lj600">#REF!</definedName>
    <definedName name="___________lj900" localSheetId="2">#REF!</definedName>
    <definedName name="___________lj900" localSheetId="7">#REF!</definedName>
    <definedName name="___________lj900" localSheetId="0">#REF!</definedName>
    <definedName name="___________lj900">#REF!</definedName>
    <definedName name="___________LL3" localSheetId="2">#REF!</definedName>
    <definedName name="___________LL3" localSheetId="7">#REF!</definedName>
    <definedName name="___________LL3" localSheetId="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2">#REF!</definedName>
    <definedName name="___________Met45" localSheetId="7">#REF!</definedName>
    <definedName name="___________Met45" localSheetId="0">#REF!</definedName>
    <definedName name="___________Met45">#REF!</definedName>
    <definedName name="___________MEt55" localSheetId="2">#REF!</definedName>
    <definedName name="___________MEt55" localSheetId="7">#REF!</definedName>
    <definedName name="___________MEt55" localSheetId="0">#REF!</definedName>
    <definedName name="___________MEt55">#REF!</definedName>
    <definedName name="___________Met63" localSheetId="2">#REF!</definedName>
    <definedName name="___________Met63" localSheetId="7">#REF!</definedName>
    <definedName name="___________Met63" localSheetId="0">#REF!</definedName>
    <definedName name="___________Met63">#REF!</definedName>
    <definedName name="___________ML21" localSheetId="2">#REF!</definedName>
    <definedName name="___________ML21" localSheetId="7">#REF!</definedName>
    <definedName name="___________ML21" localSheetId="0">#REF!</definedName>
    <definedName name="___________ML21">#REF!</definedName>
    <definedName name="___________ML210" localSheetId="2">#REF!</definedName>
    <definedName name="___________ML210" localSheetId="7">#REF!</definedName>
    <definedName name="___________ML210" localSheetId="0">#REF!</definedName>
    <definedName name="___________ML210">#REF!</definedName>
    <definedName name="___________ML211" localSheetId="2">#REF!</definedName>
    <definedName name="___________ML211" localSheetId="7">#REF!</definedName>
    <definedName name="___________ML211" localSheetId="0">#REF!</definedName>
    <definedName name="___________ML211">#REF!</definedName>
    <definedName name="___________ML212" localSheetId="2">#REF!</definedName>
    <definedName name="___________ML212" localSheetId="7">#REF!</definedName>
    <definedName name="___________ML212" localSheetId="0">#REF!</definedName>
    <definedName name="___________ML212">#REF!</definedName>
    <definedName name="___________ML213" localSheetId="2">#REF!</definedName>
    <definedName name="___________ML213" localSheetId="7">#REF!</definedName>
    <definedName name="___________ML213" localSheetId="0">#REF!</definedName>
    <definedName name="___________ML213">#REF!</definedName>
    <definedName name="___________ML214" localSheetId="2">#REF!</definedName>
    <definedName name="___________ML214" localSheetId="7">#REF!</definedName>
    <definedName name="___________ML214" localSheetId="0">#REF!</definedName>
    <definedName name="___________ML214">#REF!</definedName>
    <definedName name="___________ML215" localSheetId="2">#REF!</definedName>
    <definedName name="___________ML215" localSheetId="7">#REF!</definedName>
    <definedName name="___________ML215" localSheetId="0">#REF!</definedName>
    <definedName name="___________ML215">#REF!</definedName>
    <definedName name="___________ML216" localSheetId="2">#REF!</definedName>
    <definedName name="___________ML216" localSheetId="7">#REF!</definedName>
    <definedName name="___________ML216" localSheetId="0">#REF!</definedName>
    <definedName name="___________ML216">#REF!</definedName>
    <definedName name="___________ML217" localSheetId="2">#REF!</definedName>
    <definedName name="___________ML217" localSheetId="7">#REF!</definedName>
    <definedName name="___________ML217" localSheetId="0">#REF!</definedName>
    <definedName name="___________ML217">#REF!</definedName>
    <definedName name="___________ML218" localSheetId="2">#REF!</definedName>
    <definedName name="___________ML218" localSheetId="7">#REF!</definedName>
    <definedName name="___________ML218" localSheetId="0">#REF!</definedName>
    <definedName name="___________ML218">#REF!</definedName>
    <definedName name="___________ML219" localSheetId="2">#REF!</definedName>
    <definedName name="___________ML219" localSheetId="7">#REF!</definedName>
    <definedName name="___________ML219" localSheetId="0">#REF!</definedName>
    <definedName name="___________ML219">#REF!</definedName>
    <definedName name="___________ML22" localSheetId="2">#REF!</definedName>
    <definedName name="___________ML22" localSheetId="7">#REF!</definedName>
    <definedName name="___________ML22" localSheetId="0">#REF!</definedName>
    <definedName name="___________ML22">#REF!</definedName>
    <definedName name="___________ML220" localSheetId="2">#REF!</definedName>
    <definedName name="___________ML220" localSheetId="7">#REF!</definedName>
    <definedName name="___________ML220" localSheetId="0">#REF!</definedName>
    <definedName name="___________ML220">#REF!</definedName>
    <definedName name="___________ML221" localSheetId="2">#REF!</definedName>
    <definedName name="___________ML221" localSheetId="7">#REF!</definedName>
    <definedName name="___________ML221" localSheetId="0">#REF!</definedName>
    <definedName name="___________ML221">#REF!</definedName>
    <definedName name="___________ML222" localSheetId="2">#REF!</definedName>
    <definedName name="___________ML222" localSheetId="7">#REF!</definedName>
    <definedName name="___________ML222" localSheetId="0">#REF!</definedName>
    <definedName name="___________ML222">#REF!</definedName>
    <definedName name="___________ML223" localSheetId="2">#REF!</definedName>
    <definedName name="___________ML223" localSheetId="7">#REF!</definedName>
    <definedName name="___________ML223" localSheetId="0">#REF!</definedName>
    <definedName name="___________ML223">#REF!</definedName>
    <definedName name="___________ML224" localSheetId="2">#REF!</definedName>
    <definedName name="___________ML224" localSheetId="7">#REF!</definedName>
    <definedName name="___________ML224" localSheetId="0">#REF!</definedName>
    <definedName name="___________ML224">#REF!</definedName>
    <definedName name="___________ML23" localSheetId="2">#REF!</definedName>
    <definedName name="___________ML23" localSheetId="7">#REF!</definedName>
    <definedName name="___________ML23" localSheetId="0">#REF!</definedName>
    <definedName name="___________ML23">#REF!</definedName>
    <definedName name="___________ML24" localSheetId="2">#REF!</definedName>
    <definedName name="___________ML24" localSheetId="7">#REF!</definedName>
    <definedName name="___________ML24" localSheetId="0">#REF!</definedName>
    <definedName name="___________ML24">#REF!</definedName>
    <definedName name="___________ML25" localSheetId="2">#REF!</definedName>
    <definedName name="___________ML25" localSheetId="7">#REF!</definedName>
    <definedName name="___________ML25" localSheetId="0">#REF!</definedName>
    <definedName name="___________ML25">#REF!</definedName>
    <definedName name="___________ML26" localSheetId="2">#REF!</definedName>
    <definedName name="___________ML26" localSheetId="7">#REF!</definedName>
    <definedName name="___________ML26" localSheetId="0">#REF!</definedName>
    <definedName name="___________ML26">#REF!</definedName>
    <definedName name="___________ML27" localSheetId="2">#REF!</definedName>
    <definedName name="___________ML27" localSheetId="7">#REF!</definedName>
    <definedName name="___________ML27" localSheetId="0">#REF!</definedName>
    <definedName name="___________ML27">#REF!</definedName>
    <definedName name="___________ML28" localSheetId="2">#REF!</definedName>
    <definedName name="___________ML28" localSheetId="7">#REF!</definedName>
    <definedName name="___________ML28" localSheetId="0">#REF!</definedName>
    <definedName name="___________ML28">#REF!</definedName>
    <definedName name="___________ML29" localSheetId="2">#REF!</definedName>
    <definedName name="___________ML29" localSheetId="7">#REF!</definedName>
    <definedName name="___________ML29" localSheetId="0">#REF!</definedName>
    <definedName name="___________ML29">#REF!</definedName>
    <definedName name="___________ML31" localSheetId="2">#REF!</definedName>
    <definedName name="___________ML31" localSheetId="7">#REF!</definedName>
    <definedName name="___________ML31" localSheetId="0">#REF!</definedName>
    <definedName name="___________ML31">#REF!</definedName>
    <definedName name="___________ML310" localSheetId="2">#REF!</definedName>
    <definedName name="___________ML310" localSheetId="7">#REF!</definedName>
    <definedName name="___________ML310" localSheetId="0">#REF!</definedName>
    <definedName name="___________ML310">#REF!</definedName>
    <definedName name="___________ML311" localSheetId="2">#REF!</definedName>
    <definedName name="___________ML311" localSheetId="7">#REF!</definedName>
    <definedName name="___________ML311" localSheetId="0">#REF!</definedName>
    <definedName name="___________ML311">#REF!</definedName>
    <definedName name="___________ML312" localSheetId="2">#REF!</definedName>
    <definedName name="___________ML312" localSheetId="7">#REF!</definedName>
    <definedName name="___________ML312" localSheetId="0">#REF!</definedName>
    <definedName name="___________ML312">#REF!</definedName>
    <definedName name="___________ML313" localSheetId="2">#REF!</definedName>
    <definedName name="___________ML313" localSheetId="7">#REF!</definedName>
    <definedName name="___________ML313" localSheetId="0">#REF!</definedName>
    <definedName name="___________ML313">#REF!</definedName>
    <definedName name="___________ML314" localSheetId="2">#REF!</definedName>
    <definedName name="___________ML314" localSheetId="7">#REF!</definedName>
    <definedName name="___________ML314" localSheetId="0">#REF!</definedName>
    <definedName name="___________ML314">#REF!</definedName>
    <definedName name="___________ML315" localSheetId="2">#REF!</definedName>
    <definedName name="___________ML315" localSheetId="7">#REF!</definedName>
    <definedName name="___________ML315" localSheetId="0">#REF!</definedName>
    <definedName name="___________ML315">#REF!</definedName>
    <definedName name="___________ML316" localSheetId="2">#REF!</definedName>
    <definedName name="___________ML316" localSheetId="7">#REF!</definedName>
    <definedName name="___________ML316" localSheetId="0">#REF!</definedName>
    <definedName name="___________ML316">#REF!</definedName>
    <definedName name="___________ML317" localSheetId="2">#REF!</definedName>
    <definedName name="___________ML317" localSheetId="7">#REF!</definedName>
    <definedName name="___________ML317" localSheetId="0">#REF!</definedName>
    <definedName name="___________ML317">#REF!</definedName>
    <definedName name="___________ML318" localSheetId="2">#REF!</definedName>
    <definedName name="___________ML318" localSheetId="7">#REF!</definedName>
    <definedName name="___________ML318" localSheetId="0">#REF!</definedName>
    <definedName name="___________ML318">#REF!</definedName>
    <definedName name="___________ML319" localSheetId="2">#REF!</definedName>
    <definedName name="___________ML319" localSheetId="7">#REF!</definedName>
    <definedName name="___________ML319" localSheetId="0">#REF!</definedName>
    <definedName name="___________ML319">#REF!</definedName>
    <definedName name="___________ML32" localSheetId="2">#REF!</definedName>
    <definedName name="___________ML32" localSheetId="7">#REF!</definedName>
    <definedName name="___________ML32" localSheetId="0">#REF!</definedName>
    <definedName name="___________ML32">#REF!</definedName>
    <definedName name="___________ML320" localSheetId="2">#REF!</definedName>
    <definedName name="___________ML320" localSheetId="7">#REF!</definedName>
    <definedName name="___________ML320" localSheetId="0">#REF!</definedName>
    <definedName name="___________ML320">#REF!</definedName>
    <definedName name="___________ML321" localSheetId="2">#REF!</definedName>
    <definedName name="___________ML321" localSheetId="7">#REF!</definedName>
    <definedName name="___________ML321" localSheetId="0">#REF!</definedName>
    <definedName name="___________ML321">#REF!</definedName>
    <definedName name="___________ML322" localSheetId="2">#REF!</definedName>
    <definedName name="___________ML322" localSheetId="7">#REF!</definedName>
    <definedName name="___________ML322" localSheetId="0">#REF!</definedName>
    <definedName name="___________ML322">#REF!</definedName>
    <definedName name="___________ML323" localSheetId="2">#REF!</definedName>
    <definedName name="___________ML323" localSheetId="7">#REF!</definedName>
    <definedName name="___________ML323" localSheetId="0">#REF!</definedName>
    <definedName name="___________ML323">#REF!</definedName>
    <definedName name="___________ML324" localSheetId="2">#REF!</definedName>
    <definedName name="___________ML324" localSheetId="7">#REF!</definedName>
    <definedName name="___________ML324" localSheetId="0">#REF!</definedName>
    <definedName name="___________ML324">#REF!</definedName>
    <definedName name="___________ML33" localSheetId="2">#REF!</definedName>
    <definedName name="___________ML33" localSheetId="7">#REF!</definedName>
    <definedName name="___________ML33" localSheetId="0">#REF!</definedName>
    <definedName name="___________ML33">#REF!</definedName>
    <definedName name="___________ML34" localSheetId="2">#REF!</definedName>
    <definedName name="___________ML34" localSheetId="7">#REF!</definedName>
    <definedName name="___________ML34" localSheetId="0">#REF!</definedName>
    <definedName name="___________ML34">#REF!</definedName>
    <definedName name="___________ML35" localSheetId="2">#REF!</definedName>
    <definedName name="___________ML35" localSheetId="7">#REF!</definedName>
    <definedName name="___________ML35" localSheetId="0">#REF!</definedName>
    <definedName name="___________ML35">#REF!</definedName>
    <definedName name="___________ML36" localSheetId="2">#REF!</definedName>
    <definedName name="___________ML36" localSheetId="7">#REF!</definedName>
    <definedName name="___________ML36" localSheetId="0">#REF!</definedName>
    <definedName name="___________ML36">#REF!</definedName>
    <definedName name="___________ML37" localSheetId="2">#REF!</definedName>
    <definedName name="___________ML37" localSheetId="7">#REF!</definedName>
    <definedName name="___________ML37" localSheetId="0">#REF!</definedName>
    <definedName name="___________ML37">#REF!</definedName>
    <definedName name="___________ML38" localSheetId="2">#REF!</definedName>
    <definedName name="___________ML38" localSheetId="7">#REF!</definedName>
    <definedName name="___________ML38" localSheetId="0">#REF!</definedName>
    <definedName name="___________ML38">#REF!</definedName>
    <definedName name="___________ML39" localSheetId="2">#REF!</definedName>
    <definedName name="___________ML39" localSheetId="7">#REF!</definedName>
    <definedName name="___________ML39" localSheetId="0">#REF!</definedName>
    <definedName name="___________ML39">#REF!</definedName>
    <definedName name="___________ML7" localSheetId="2">#REF!</definedName>
    <definedName name="___________ML7" localSheetId="7">#REF!</definedName>
    <definedName name="___________ML7" localSheetId="0">#REF!</definedName>
    <definedName name="___________ML7">#REF!</definedName>
    <definedName name="___________ML8" localSheetId="2">#REF!</definedName>
    <definedName name="___________ML8" localSheetId="7">#REF!</definedName>
    <definedName name="___________ML8" localSheetId="0">#REF!</definedName>
    <definedName name="___________ML8">#REF!</definedName>
    <definedName name="___________ML9" localSheetId="2">#REF!</definedName>
    <definedName name="___________ML9" localSheetId="7">#REF!</definedName>
    <definedName name="___________ML9" localSheetId="0">#REF!</definedName>
    <definedName name="___________ML9">#REF!</definedName>
    <definedName name="___________mm1">[6]r!$F$4</definedName>
    <definedName name="___________mm1000" localSheetId="2">#REF!</definedName>
    <definedName name="___________mm1000" localSheetId="7">#REF!</definedName>
    <definedName name="___________mm1000" localSheetId="0">#REF!</definedName>
    <definedName name="___________mm1000">#REF!</definedName>
    <definedName name="___________mm11">[2]r!$F$4</definedName>
    <definedName name="___________mm111">[5]r!$F$4</definedName>
    <definedName name="___________mm600" localSheetId="2">#REF!</definedName>
    <definedName name="___________mm600" localSheetId="7">#REF!</definedName>
    <definedName name="___________mm600" localSheetId="0">#REF!</definedName>
    <definedName name="___________mm600">#REF!</definedName>
    <definedName name="___________mm800" localSheetId="2">#REF!</definedName>
    <definedName name="___________mm800" localSheetId="7">#REF!</definedName>
    <definedName name="___________mm800" localSheetId="0">#REF!</definedName>
    <definedName name="___________mm800">#REF!</definedName>
    <definedName name="___________PC1" localSheetId="2">#REF!</definedName>
    <definedName name="___________PC1" localSheetId="7">#REF!</definedName>
    <definedName name="___________PC1" localSheetId="0">#REF!</definedName>
    <definedName name="___________PC1">#REF!</definedName>
    <definedName name="___________PC10" localSheetId="2">#REF!</definedName>
    <definedName name="___________PC10" localSheetId="7">#REF!</definedName>
    <definedName name="___________PC10" localSheetId="0">#REF!</definedName>
    <definedName name="___________PC10">#REF!</definedName>
    <definedName name="___________PC11" localSheetId="2">#REF!</definedName>
    <definedName name="___________PC11" localSheetId="7">#REF!</definedName>
    <definedName name="___________PC11" localSheetId="0">#REF!</definedName>
    <definedName name="___________PC11">#REF!</definedName>
    <definedName name="___________PC12" localSheetId="2">#REF!</definedName>
    <definedName name="___________PC12" localSheetId="7">#REF!</definedName>
    <definedName name="___________PC12" localSheetId="0">#REF!</definedName>
    <definedName name="___________PC12">#REF!</definedName>
    <definedName name="___________PC13" localSheetId="2">#REF!</definedName>
    <definedName name="___________PC13" localSheetId="7">#REF!</definedName>
    <definedName name="___________PC13" localSheetId="0">#REF!</definedName>
    <definedName name="___________PC13">#REF!</definedName>
    <definedName name="___________PC14" localSheetId="2">#REF!</definedName>
    <definedName name="___________PC14" localSheetId="7">#REF!</definedName>
    <definedName name="___________PC14" localSheetId="0">#REF!</definedName>
    <definedName name="___________PC14">#REF!</definedName>
    <definedName name="___________PC15" localSheetId="2">#REF!</definedName>
    <definedName name="___________PC15" localSheetId="7">#REF!</definedName>
    <definedName name="___________PC15" localSheetId="0">#REF!</definedName>
    <definedName name="___________PC15">#REF!</definedName>
    <definedName name="___________PC16" localSheetId="2">#REF!</definedName>
    <definedName name="___________PC16" localSheetId="7">#REF!</definedName>
    <definedName name="___________PC16" localSheetId="0">#REF!</definedName>
    <definedName name="___________PC16">#REF!</definedName>
    <definedName name="___________PC17" localSheetId="2">#REF!</definedName>
    <definedName name="___________PC17" localSheetId="7">#REF!</definedName>
    <definedName name="___________PC17" localSheetId="0">#REF!</definedName>
    <definedName name="___________PC17">#REF!</definedName>
    <definedName name="___________PC18" localSheetId="2">#REF!</definedName>
    <definedName name="___________PC18" localSheetId="7">#REF!</definedName>
    <definedName name="___________PC18" localSheetId="0">#REF!</definedName>
    <definedName name="___________PC18">#REF!</definedName>
    <definedName name="___________PC19" localSheetId="2">#REF!</definedName>
    <definedName name="___________PC19" localSheetId="7">#REF!</definedName>
    <definedName name="___________PC19" localSheetId="0">#REF!</definedName>
    <definedName name="___________PC19">#REF!</definedName>
    <definedName name="___________pc2" localSheetId="2">#REF!</definedName>
    <definedName name="___________pc2" localSheetId="7">#REF!</definedName>
    <definedName name="___________pc2" localSheetId="0">#REF!</definedName>
    <definedName name="___________pc2">#REF!</definedName>
    <definedName name="___________PC20">NA()</definedName>
    <definedName name="___________PC21" localSheetId="2">#REF!</definedName>
    <definedName name="___________PC21" localSheetId="7">#REF!</definedName>
    <definedName name="___________PC21" localSheetId="0">#REF!</definedName>
    <definedName name="___________PC21">#REF!</definedName>
    <definedName name="___________PC22" localSheetId="2">#REF!</definedName>
    <definedName name="___________PC22" localSheetId="7">#REF!</definedName>
    <definedName name="___________PC22" localSheetId="0">#REF!</definedName>
    <definedName name="___________PC22">#REF!</definedName>
    <definedName name="___________PC23" localSheetId="2">#REF!</definedName>
    <definedName name="___________PC23" localSheetId="7">#REF!</definedName>
    <definedName name="___________PC23" localSheetId="0">#REF!</definedName>
    <definedName name="___________PC23">#REF!</definedName>
    <definedName name="___________PC24" localSheetId="2">#REF!</definedName>
    <definedName name="___________PC24" localSheetId="7">#REF!</definedName>
    <definedName name="___________PC24" localSheetId="0">#REF!</definedName>
    <definedName name="___________PC24">#REF!</definedName>
    <definedName name="___________PC3" localSheetId="2">#REF!</definedName>
    <definedName name="___________PC3" localSheetId="7">#REF!</definedName>
    <definedName name="___________PC3" localSheetId="0">#REF!</definedName>
    <definedName name="___________PC3">#REF!</definedName>
    <definedName name="___________PC4" localSheetId="2">#REF!</definedName>
    <definedName name="___________PC4" localSheetId="7">#REF!</definedName>
    <definedName name="___________PC4" localSheetId="0">#REF!</definedName>
    <definedName name="___________PC4">#REF!</definedName>
    <definedName name="___________PC5" localSheetId="2">#REF!</definedName>
    <definedName name="___________PC5" localSheetId="7">#REF!</definedName>
    <definedName name="___________PC5" localSheetId="0">#REF!</definedName>
    <definedName name="___________PC5">#REF!</definedName>
    <definedName name="___________PC6" localSheetId="2">#REF!</definedName>
    <definedName name="___________PC6" localSheetId="7">#REF!</definedName>
    <definedName name="___________PC6" localSheetId="0">#REF!</definedName>
    <definedName name="___________PC6">#REF!</definedName>
    <definedName name="___________pc600" localSheetId="2">#REF!</definedName>
    <definedName name="___________pc600" localSheetId="7">#REF!</definedName>
    <definedName name="___________pc600" localSheetId="0">#REF!</definedName>
    <definedName name="___________pc600">#REF!</definedName>
    <definedName name="___________PC7" localSheetId="2">#REF!</definedName>
    <definedName name="___________PC7" localSheetId="7">#REF!</definedName>
    <definedName name="___________PC7" localSheetId="0">#REF!</definedName>
    <definedName name="___________PC7">#REF!</definedName>
    <definedName name="___________PC8" localSheetId="2">#REF!</definedName>
    <definedName name="___________PC8" localSheetId="7">#REF!</definedName>
    <definedName name="___________PC8" localSheetId="0">#REF!</definedName>
    <definedName name="___________PC8">#REF!</definedName>
    <definedName name="___________PC9" localSheetId="2">#REF!</definedName>
    <definedName name="___________PC9" localSheetId="7">#REF!</definedName>
    <definedName name="___________PC9" localSheetId="0">#REF!</definedName>
    <definedName name="___________PC9">#REF!</definedName>
    <definedName name="___________pc900" localSheetId="2">#REF!</definedName>
    <definedName name="___________pc900" localSheetId="7">#REF!</definedName>
    <definedName name="___________pc900" localSheetId="0">#REF!</definedName>
    <definedName name="___________pc900">#REF!</definedName>
    <definedName name="___________pla4">[12]DATA_PRG!$H$269</definedName>
    <definedName name="___________pv2" localSheetId="2">#REF!</definedName>
    <definedName name="___________pv2" localSheetId="7">#REF!</definedName>
    <definedName name="___________pv2" localSheetId="0">#REF!</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 localSheetId="2">#REF!</definedName>
    <definedName name="___________var1" localSheetId="7">#REF!</definedName>
    <definedName name="___________var1" localSheetId="0">#REF!</definedName>
    <definedName name="___________var1">#REF!</definedName>
    <definedName name="___________var4" localSheetId="2">#REF!</definedName>
    <definedName name="___________var4" localSheetId="7">#REF!</definedName>
    <definedName name="___________var4" localSheetId="0">#REF!</definedName>
    <definedName name="___________var4">#REF!</definedName>
    <definedName name="___________vat1">NA()</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 localSheetId="2">#REF!</definedName>
    <definedName name="__________BSG100" localSheetId="7">#REF!</definedName>
    <definedName name="__________BSG100" localSheetId="0">#REF!</definedName>
    <definedName name="__________BSG100">#REF!</definedName>
    <definedName name="__________BSG150" localSheetId="2">#REF!</definedName>
    <definedName name="__________BSG150" localSheetId="7">#REF!</definedName>
    <definedName name="__________BSG150" localSheetId="0">#REF!</definedName>
    <definedName name="__________BSG150">#REF!</definedName>
    <definedName name="__________BSG5" localSheetId="2">#REF!</definedName>
    <definedName name="__________BSG5" localSheetId="7">#REF!</definedName>
    <definedName name="__________BSG5" localSheetId="0">#REF!</definedName>
    <definedName name="__________BSG5">#REF!</definedName>
    <definedName name="__________BSG75" localSheetId="2">#REF!</definedName>
    <definedName name="__________BSG75" localSheetId="7">#REF!</definedName>
    <definedName name="__________BSG75" localSheetId="0">#REF!</definedName>
    <definedName name="__________BSG75">#REF!</definedName>
    <definedName name="__________BTC1" localSheetId="2">#REF!</definedName>
    <definedName name="__________BTC1" localSheetId="7">#REF!</definedName>
    <definedName name="__________BTC1" localSheetId="0">#REF!</definedName>
    <definedName name="__________BTC1">#REF!</definedName>
    <definedName name="__________BTC10" localSheetId="2">#REF!</definedName>
    <definedName name="__________BTC10" localSheetId="7">#REF!</definedName>
    <definedName name="__________BTC10" localSheetId="0">#REF!</definedName>
    <definedName name="__________BTC10">#REF!</definedName>
    <definedName name="__________BTC11" localSheetId="2">#REF!</definedName>
    <definedName name="__________BTC11" localSheetId="7">#REF!</definedName>
    <definedName name="__________BTC11" localSheetId="0">#REF!</definedName>
    <definedName name="__________BTC11">#REF!</definedName>
    <definedName name="__________BTC12" localSheetId="2">#REF!</definedName>
    <definedName name="__________BTC12" localSheetId="7">#REF!</definedName>
    <definedName name="__________BTC12" localSheetId="0">#REF!</definedName>
    <definedName name="__________BTC12">#REF!</definedName>
    <definedName name="__________BTC13" localSheetId="2">#REF!</definedName>
    <definedName name="__________BTC13" localSheetId="7">#REF!</definedName>
    <definedName name="__________BTC13" localSheetId="0">#REF!</definedName>
    <definedName name="__________BTC13">#REF!</definedName>
    <definedName name="__________BTC14" localSheetId="2">#REF!</definedName>
    <definedName name="__________BTC14" localSheetId="7">#REF!</definedName>
    <definedName name="__________BTC14" localSheetId="0">#REF!</definedName>
    <definedName name="__________BTC14">#REF!</definedName>
    <definedName name="__________BTC15" localSheetId="2">#REF!</definedName>
    <definedName name="__________BTC15" localSheetId="7">#REF!</definedName>
    <definedName name="__________BTC15" localSheetId="0">#REF!</definedName>
    <definedName name="__________BTC15">#REF!</definedName>
    <definedName name="__________BTC16" localSheetId="2">#REF!</definedName>
    <definedName name="__________BTC16" localSheetId="7">#REF!</definedName>
    <definedName name="__________BTC16" localSheetId="0">#REF!</definedName>
    <definedName name="__________BTC16">#REF!</definedName>
    <definedName name="__________BTC17" localSheetId="2">#REF!</definedName>
    <definedName name="__________BTC17" localSheetId="7">#REF!</definedName>
    <definedName name="__________BTC17" localSheetId="0">#REF!</definedName>
    <definedName name="__________BTC17">#REF!</definedName>
    <definedName name="__________BTC18" localSheetId="2">#REF!</definedName>
    <definedName name="__________BTC18" localSheetId="7">#REF!</definedName>
    <definedName name="__________BTC18" localSheetId="0">#REF!</definedName>
    <definedName name="__________BTC18">#REF!</definedName>
    <definedName name="__________BTC19" localSheetId="2">#REF!</definedName>
    <definedName name="__________BTC19" localSheetId="7">#REF!</definedName>
    <definedName name="__________BTC19" localSheetId="0">#REF!</definedName>
    <definedName name="__________BTC19">#REF!</definedName>
    <definedName name="__________BTC2" localSheetId="2">#REF!</definedName>
    <definedName name="__________BTC2" localSheetId="7">#REF!</definedName>
    <definedName name="__________BTC2" localSheetId="0">#REF!</definedName>
    <definedName name="__________BTC2">#REF!</definedName>
    <definedName name="__________BTC20" localSheetId="2">#REF!</definedName>
    <definedName name="__________BTC20" localSheetId="7">#REF!</definedName>
    <definedName name="__________BTC20" localSheetId="0">#REF!</definedName>
    <definedName name="__________BTC20">#REF!</definedName>
    <definedName name="__________BTC21" localSheetId="2">#REF!</definedName>
    <definedName name="__________BTC21" localSheetId="7">#REF!</definedName>
    <definedName name="__________BTC21" localSheetId="0">#REF!</definedName>
    <definedName name="__________BTC21">#REF!</definedName>
    <definedName name="__________BTC22" localSheetId="2">#REF!</definedName>
    <definedName name="__________BTC22" localSheetId="7">#REF!</definedName>
    <definedName name="__________BTC22" localSheetId="0">#REF!</definedName>
    <definedName name="__________BTC22">#REF!</definedName>
    <definedName name="__________BTC23" localSheetId="2">#REF!</definedName>
    <definedName name="__________BTC23" localSheetId="7">#REF!</definedName>
    <definedName name="__________BTC23" localSheetId="0">#REF!</definedName>
    <definedName name="__________BTC23">#REF!</definedName>
    <definedName name="__________BTC24" localSheetId="2">#REF!</definedName>
    <definedName name="__________BTC24" localSheetId="7">#REF!</definedName>
    <definedName name="__________BTC24" localSheetId="0">#REF!</definedName>
    <definedName name="__________BTC24">#REF!</definedName>
    <definedName name="__________BTC3" localSheetId="2">#REF!</definedName>
    <definedName name="__________BTC3" localSheetId="7">#REF!</definedName>
    <definedName name="__________BTC3" localSheetId="0">#REF!</definedName>
    <definedName name="__________BTC3">#REF!</definedName>
    <definedName name="__________BTC4" localSheetId="2">#REF!</definedName>
    <definedName name="__________BTC4" localSheetId="7">#REF!</definedName>
    <definedName name="__________BTC4" localSheetId="0">#REF!</definedName>
    <definedName name="__________BTC4">#REF!</definedName>
    <definedName name="__________BTC5" localSheetId="2">#REF!</definedName>
    <definedName name="__________BTC5" localSheetId="7">#REF!</definedName>
    <definedName name="__________BTC5" localSheetId="0">#REF!</definedName>
    <definedName name="__________BTC5">#REF!</definedName>
    <definedName name="__________BTC6" localSheetId="2">#REF!</definedName>
    <definedName name="__________BTC6" localSheetId="7">#REF!</definedName>
    <definedName name="__________BTC6" localSheetId="0">#REF!</definedName>
    <definedName name="__________BTC6">#REF!</definedName>
    <definedName name="__________BTC7" localSheetId="2">#REF!</definedName>
    <definedName name="__________BTC7" localSheetId="7">#REF!</definedName>
    <definedName name="__________BTC7" localSheetId="0">#REF!</definedName>
    <definedName name="__________BTC7">#REF!</definedName>
    <definedName name="__________BTC8" localSheetId="2">#REF!</definedName>
    <definedName name="__________BTC8" localSheetId="7">#REF!</definedName>
    <definedName name="__________BTC8" localSheetId="0">#REF!</definedName>
    <definedName name="__________BTC8">#REF!</definedName>
    <definedName name="__________BTC9" localSheetId="2">#REF!</definedName>
    <definedName name="__________BTC9" localSheetId="7">#REF!</definedName>
    <definedName name="__________BTC9" localSheetId="0">#REF!</definedName>
    <definedName name="__________BTC9">#REF!</definedName>
    <definedName name="__________BTR1" localSheetId="2">#REF!</definedName>
    <definedName name="__________BTR1" localSheetId="7">#REF!</definedName>
    <definedName name="__________BTR1" localSheetId="0">#REF!</definedName>
    <definedName name="__________BTR1">#REF!</definedName>
    <definedName name="__________BTR10" localSheetId="2">#REF!</definedName>
    <definedName name="__________BTR10" localSheetId="7">#REF!</definedName>
    <definedName name="__________BTR10" localSheetId="0">#REF!</definedName>
    <definedName name="__________BTR10">#REF!</definedName>
    <definedName name="__________BTR11" localSheetId="2">#REF!</definedName>
    <definedName name="__________BTR11" localSheetId="7">#REF!</definedName>
    <definedName name="__________BTR11" localSheetId="0">#REF!</definedName>
    <definedName name="__________BTR11">#REF!</definedName>
    <definedName name="__________BTR12" localSheetId="2">#REF!</definedName>
    <definedName name="__________BTR12" localSheetId="7">#REF!</definedName>
    <definedName name="__________BTR12" localSheetId="0">#REF!</definedName>
    <definedName name="__________BTR12">#REF!</definedName>
    <definedName name="__________BTR13" localSheetId="2">#REF!</definedName>
    <definedName name="__________BTR13" localSheetId="7">#REF!</definedName>
    <definedName name="__________BTR13" localSheetId="0">#REF!</definedName>
    <definedName name="__________BTR13">#REF!</definedName>
    <definedName name="__________BTR14" localSheetId="2">#REF!</definedName>
    <definedName name="__________BTR14" localSheetId="7">#REF!</definedName>
    <definedName name="__________BTR14" localSheetId="0">#REF!</definedName>
    <definedName name="__________BTR14">#REF!</definedName>
    <definedName name="__________BTR15" localSheetId="2">#REF!</definedName>
    <definedName name="__________BTR15" localSheetId="7">#REF!</definedName>
    <definedName name="__________BTR15" localSheetId="0">#REF!</definedName>
    <definedName name="__________BTR15">#REF!</definedName>
    <definedName name="__________BTR16" localSheetId="2">#REF!</definedName>
    <definedName name="__________BTR16" localSheetId="7">#REF!</definedName>
    <definedName name="__________BTR16" localSheetId="0">#REF!</definedName>
    <definedName name="__________BTR16">#REF!</definedName>
    <definedName name="__________BTR17" localSheetId="2">#REF!</definedName>
    <definedName name="__________BTR17" localSheetId="7">#REF!</definedName>
    <definedName name="__________BTR17" localSheetId="0">#REF!</definedName>
    <definedName name="__________BTR17">#REF!</definedName>
    <definedName name="__________BTR18" localSheetId="2">#REF!</definedName>
    <definedName name="__________BTR18" localSheetId="7">#REF!</definedName>
    <definedName name="__________BTR18" localSheetId="0">#REF!</definedName>
    <definedName name="__________BTR18">#REF!</definedName>
    <definedName name="__________BTR19" localSheetId="2">#REF!</definedName>
    <definedName name="__________BTR19" localSheetId="7">#REF!</definedName>
    <definedName name="__________BTR19" localSheetId="0">#REF!</definedName>
    <definedName name="__________BTR19">#REF!</definedName>
    <definedName name="__________BTR2" localSheetId="2">#REF!</definedName>
    <definedName name="__________BTR2" localSheetId="7">#REF!</definedName>
    <definedName name="__________BTR2" localSheetId="0">#REF!</definedName>
    <definedName name="__________BTR2">#REF!</definedName>
    <definedName name="__________BTR20" localSheetId="2">#REF!</definedName>
    <definedName name="__________BTR20" localSheetId="7">#REF!</definedName>
    <definedName name="__________BTR20" localSheetId="0">#REF!</definedName>
    <definedName name="__________BTR20">#REF!</definedName>
    <definedName name="__________BTR21" localSheetId="2">#REF!</definedName>
    <definedName name="__________BTR21" localSheetId="7">#REF!</definedName>
    <definedName name="__________BTR21" localSheetId="0">#REF!</definedName>
    <definedName name="__________BTR21">#REF!</definedName>
    <definedName name="__________BTR22" localSheetId="2">#REF!</definedName>
    <definedName name="__________BTR22" localSheetId="7">#REF!</definedName>
    <definedName name="__________BTR22" localSheetId="0">#REF!</definedName>
    <definedName name="__________BTR22">#REF!</definedName>
    <definedName name="__________BTR23" localSheetId="2">#REF!</definedName>
    <definedName name="__________BTR23" localSheetId="7">#REF!</definedName>
    <definedName name="__________BTR23" localSheetId="0">#REF!</definedName>
    <definedName name="__________BTR23">#REF!</definedName>
    <definedName name="__________BTR24" localSheetId="2">#REF!</definedName>
    <definedName name="__________BTR24" localSheetId="7">#REF!</definedName>
    <definedName name="__________BTR24" localSheetId="0">#REF!</definedName>
    <definedName name="__________BTR24">#REF!</definedName>
    <definedName name="__________BTR3" localSheetId="2">#REF!</definedName>
    <definedName name="__________BTR3" localSheetId="7">#REF!</definedName>
    <definedName name="__________BTR3" localSheetId="0">#REF!</definedName>
    <definedName name="__________BTR3">#REF!</definedName>
    <definedName name="__________BTR4" localSheetId="2">#REF!</definedName>
    <definedName name="__________BTR4" localSheetId="7">#REF!</definedName>
    <definedName name="__________BTR4" localSheetId="0">#REF!</definedName>
    <definedName name="__________BTR4">#REF!</definedName>
    <definedName name="__________BTR5" localSheetId="2">#REF!</definedName>
    <definedName name="__________BTR5" localSheetId="7">#REF!</definedName>
    <definedName name="__________BTR5" localSheetId="0">#REF!</definedName>
    <definedName name="__________BTR5">#REF!</definedName>
    <definedName name="__________BTR6" localSheetId="2">#REF!</definedName>
    <definedName name="__________BTR6" localSheetId="7">#REF!</definedName>
    <definedName name="__________BTR6" localSheetId="0">#REF!</definedName>
    <definedName name="__________BTR6">#REF!</definedName>
    <definedName name="__________BTR7" localSheetId="2">#REF!</definedName>
    <definedName name="__________BTR7" localSheetId="7">#REF!</definedName>
    <definedName name="__________BTR7" localSheetId="0">#REF!</definedName>
    <definedName name="__________BTR7">#REF!</definedName>
    <definedName name="__________BTR8" localSheetId="2">#REF!</definedName>
    <definedName name="__________BTR8" localSheetId="7">#REF!</definedName>
    <definedName name="__________BTR8" localSheetId="0">#REF!</definedName>
    <definedName name="__________BTR8">#REF!</definedName>
    <definedName name="__________BTR9" localSheetId="2">#REF!</definedName>
    <definedName name="__________BTR9" localSheetId="7">#REF!</definedName>
    <definedName name="__________BTR9" localSheetId="0">#REF!</definedName>
    <definedName name="__________BTR9">#REF!</definedName>
    <definedName name="__________BTS1" localSheetId="2">#REF!</definedName>
    <definedName name="__________BTS1" localSheetId="7">#REF!</definedName>
    <definedName name="__________BTS1" localSheetId="0">#REF!</definedName>
    <definedName name="__________BTS1">#REF!</definedName>
    <definedName name="__________BTS10" localSheetId="2">#REF!</definedName>
    <definedName name="__________BTS10" localSheetId="7">#REF!</definedName>
    <definedName name="__________BTS10" localSheetId="0">#REF!</definedName>
    <definedName name="__________BTS10">#REF!</definedName>
    <definedName name="__________BTS11" localSheetId="2">#REF!</definedName>
    <definedName name="__________BTS11" localSheetId="7">#REF!</definedName>
    <definedName name="__________BTS11" localSheetId="0">#REF!</definedName>
    <definedName name="__________BTS11">#REF!</definedName>
    <definedName name="__________BTS12" localSheetId="2">#REF!</definedName>
    <definedName name="__________BTS12" localSheetId="7">#REF!</definedName>
    <definedName name="__________BTS12" localSheetId="0">#REF!</definedName>
    <definedName name="__________BTS12">#REF!</definedName>
    <definedName name="__________BTS13" localSheetId="2">#REF!</definedName>
    <definedName name="__________BTS13" localSheetId="7">#REF!</definedName>
    <definedName name="__________BTS13" localSheetId="0">#REF!</definedName>
    <definedName name="__________BTS13">#REF!</definedName>
    <definedName name="__________BTS14" localSheetId="2">#REF!</definedName>
    <definedName name="__________BTS14" localSheetId="7">#REF!</definedName>
    <definedName name="__________BTS14" localSheetId="0">#REF!</definedName>
    <definedName name="__________BTS14">#REF!</definedName>
    <definedName name="__________BTS15" localSheetId="2">#REF!</definedName>
    <definedName name="__________BTS15" localSheetId="7">#REF!</definedName>
    <definedName name="__________BTS15" localSheetId="0">#REF!</definedName>
    <definedName name="__________BTS15">#REF!</definedName>
    <definedName name="__________BTS16" localSheetId="2">#REF!</definedName>
    <definedName name="__________BTS16" localSheetId="7">#REF!</definedName>
    <definedName name="__________BTS16" localSheetId="0">#REF!</definedName>
    <definedName name="__________BTS16">#REF!</definedName>
    <definedName name="__________BTS17" localSheetId="2">#REF!</definedName>
    <definedName name="__________BTS17" localSheetId="7">#REF!</definedName>
    <definedName name="__________BTS17" localSheetId="0">#REF!</definedName>
    <definedName name="__________BTS17">#REF!</definedName>
    <definedName name="__________BTS18" localSheetId="2">#REF!</definedName>
    <definedName name="__________BTS18" localSheetId="7">#REF!</definedName>
    <definedName name="__________BTS18" localSheetId="0">#REF!</definedName>
    <definedName name="__________BTS18">#REF!</definedName>
    <definedName name="__________BTS19" localSheetId="2">#REF!</definedName>
    <definedName name="__________BTS19" localSheetId="7">#REF!</definedName>
    <definedName name="__________BTS19" localSheetId="0">#REF!</definedName>
    <definedName name="__________BTS19">#REF!</definedName>
    <definedName name="__________BTS2" localSheetId="2">#REF!</definedName>
    <definedName name="__________BTS2" localSheetId="7">#REF!</definedName>
    <definedName name="__________BTS2" localSheetId="0">#REF!</definedName>
    <definedName name="__________BTS2">#REF!</definedName>
    <definedName name="__________BTS20" localSheetId="2">#REF!</definedName>
    <definedName name="__________BTS20" localSheetId="7">#REF!</definedName>
    <definedName name="__________BTS20" localSheetId="0">#REF!</definedName>
    <definedName name="__________BTS20">#REF!</definedName>
    <definedName name="__________BTS21" localSheetId="2">#REF!</definedName>
    <definedName name="__________BTS21" localSheetId="7">#REF!</definedName>
    <definedName name="__________BTS21" localSheetId="0">#REF!</definedName>
    <definedName name="__________BTS21">#REF!</definedName>
    <definedName name="__________BTS22" localSheetId="2">#REF!</definedName>
    <definedName name="__________BTS22" localSheetId="7">#REF!</definedName>
    <definedName name="__________BTS22" localSheetId="0">#REF!</definedName>
    <definedName name="__________BTS22">#REF!</definedName>
    <definedName name="__________BTS23" localSheetId="2">#REF!</definedName>
    <definedName name="__________BTS23" localSheetId="7">#REF!</definedName>
    <definedName name="__________BTS23" localSheetId="0">#REF!</definedName>
    <definedName name="__________BTS23">#REF!</definedName>
    <definedName name="__________BTS24" localSheetId="2">#REF!</definedName>
    <definedName name="__________BTS24" localSheetId="7">#REF!</definedName>
    <definedName name="__________BTS24" localSheetId="0">#REF!</definedName>
    <definedName name="__________BTS24">#REF!</definedName>
    <definedName name="__________BTS3" localSheetId="2">#REF!</definedName>
    <definedName name="__________BTS3" localSheetId="7">#REF!</definedName>
    <definedName name="__________BTS3" localSheetId="0">#REF!</definedName>
    <definedName name="__________BTS3">#REF!</definedName>
    <definedName name="__________BTS4" localSheetId="2">#REF!</definedName>
    <definedName name="__________BTS4" localSheetId="7">#REF!</definedName>
    <definedName name="__________BTS4" localSheetId="0">#REF!</definedName>
    <definedName name="__________BTS4">#REF!</definedName>
    <definedName name="__________BTS5" localSheetId="2">#REF!</definedName>
    <definedName name="__________BTS5" localSheetId="7">#REF!</definedName>
    <definedName name="__________BTS5" localSheetId="0">#REF!</definedName>
    <definedName name="__________BTS5">#REF!</definedName>
    <definedName name="__________BTS6" localSheetId="2">#REF!</definedName>
    <definedName name="__________BTS6" localSheetId="7">#REF!</definedName>
    <definedName name="__________BTS6" localSheetId="0">#REF!</definedName>
    <definedName name="__________BTS6">#REF!</definedName>
    <definedName name="__________BTS7" localSheetId="2">#REF!</definedName>
    <definedName name="__________BTS7" localSheetId="7">#REF!</definedName>
    <definedName name="__________BTS7" localSheetId="0">#REF!</definedName>
    <definedName name="__________BTS7">#REF!</definedName>
    <definedName name="__________BTS8" localSheetId="2">#REF!</definedName>
    <definedName name="__________BTS8" localSheetId="7">#REF!</definedName>
    <definedName name="__________BTS8" localSheetId="0">#REF!</definedName>
    <definedName name="__________BTS8">#REF!</definedName>
    <definedName name="__________BTS9" localSheetId="2">#REF!</definedName>
    <definedName name="__________BTS9" localSheetId="7">#REF!</definedName>
    <definedName name="__________BTS9" localSheetId="0">#REF!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 localSheetId="2">[18]Data!#REF!</definedName>
    <definedName name="__________G120907" localSheetId="7">[18]Data!#REF!</definedName>
    <definedName name="__________G120907" localSheetId="0">[18]Data!#REF!</definedName>
    <definedName name="__________G120907">[18]Data!#REF!</definedName>
    <definedName name="__________GBS11">NA()</definedName>
    <definedName name="__________GBS110" localSheetId="2">#REF!</definedName>
    <definedName name="__________GBS110" localSheetId="7">#REF!</definedName>
    <definedName name="__________GBS110" localSheetId="0">#REF!</definedName>
    <definedName name="__________GBS110">#REF!</definedName>
    <definedName name="__________GBS111" localSheetId="2">#REF!</definedName>
    <definedName name="__________GBS111" localSheetId="7">#REF!</definedName>
    <definedName name="__________GBS111" localSheetId="0">#REF!</definedName>
    <definedName name="__________GBS111">#REF!</definedName>
    <definedName name="__________GBS112" localSheetId="2">#REF!</definedName>
    <definedName name="__________GBS112" localSheetId="7">#REF!</definedName>
    <definedName name="__________GBS112" localSheetId="0">#REF!</definedName>
    <definedName name="__________GBS112">#REF!</definedName>
    <definedName name="__________GBS113" localSheetId="2">#REF!</definedName>
    <definedName name="__________GBS113" localSheetId="7">#REF!</definedName>
    <definedName name="__________GBS113" localSheetId="0">#REF!</definedName>
    <definedName name="__________GBS113">#REF!</definedName>
    <definedName name="__________GBS114" localSheetId="2">#REF!</definedName>
    <definedName name="__________GBS114" localSheetId="7">#REF!</definedName>
    <definedName name="__________GBS114" localSheetId="0">#REF!</definedName>
    <definedName name="__________GBS114">#REF!</definedName>
    <definedName name="__________GBS115" localSheetId="2">#REF!</definedName>
    <definedName name="__________GBS115" localSheetId="7">#REF!</definedName>
    <definedName name="__________GBS115" localSheetId="0">#REF!</definedName>
    <definedName name="__________GBS115">#REF!</definedName>
    <definedName name="__________GBS116" localSheetId="2">#REF!</definedName>
    <definedName name="__________GBS116" localSheetId="7">#REF!</definedName>
    <definedName name="__________GBS116" localSheetId="0">#REF!</definedName>
    <definedName name="__________GBS116">#REF!</definedName>
    <definedName name="__________GBS117" localSheetId="2">#REF!</definedName>
    <definedName name="__________GBS117" localSheetId="7">#REF!</definedName>
    <definedName name="__________GBS117" localSheetId="0">#REF!</definedName>
    <definedName name="__________GBS117">#REF!</definedName>
    <definedName name="__________GBS118" localSheetId="2">#REF!</definedName>
    <definedName name="__________GBS118" localSheetId="7">#REF!</definedName>
    <definedName name="__________GBS118" localSheetId="0">#REF!</definedName>
    <definedName name="__________GBS118">#REF!</definedName>
    <definedName name="__________GBS119" localSheetId="2">#REF!</definedName>
    <definedName name="__________GBS119" localSheetId="7">#REF!</definedName>
    <definedName name="__________GBS119" localSheetId="0">#REF!</definedName>
    <definedName name="__________GBS119">#REF!</definedName>
    <definedName name="__________GBS12" localSheetId="2">#REF!</definedName>
    <definedName name="__________GBS12" localSheetId="7">#REF!</definedName>
    <definedName name="__________GBS12" localSheetId="0">#REF!</definedName>
    <definedName name="__________GBS12">#REF!</definedName>
    <definedName name="__________GBS120" localSheetId="2">#REF!</definedName>
    <definedName name="__________GBS120" localSheetId="7">#REF!</definedName>
    <definedName name="__________GBS120" localSheetId="0">#REF!</definedName>
    <definedName name="__________GBS120">#REF!</definedName>
    <definedName name="__________GBS121" localSheetId="2">#REF!</definedName>
    <definedName name="__________GBS121" localSheetId="7">#REF!</definedName>
    <definedName name="__________GBS121" localSheetId="0">#REF!</definedName>
    <definedName name="__________GBS121">#REF!</definedName>
    <definedName name="__________GBS122" localSheetId="2">#REF!</definedName>
    <definedName name="__________GBS122" localSheetId="7">#REF!</definedName>
    <definedName name="__________GBS122" localSheetId="0">#REF!</definedName>
    <definedName name="__________GBS122">#REF!</definedName>
    <definedName name="__________GBS123" localSheetId="2">#REF!</definedName>
    <definedName name="__________GBS123" localSheetId="7">#REF!</definedName>
    <definedName name="__________GBS123" localSheetId="0">#REF!</definedName>
    <definedName name="__________GBS123">#REF!</definedName>
    <definedName name="__________GBS124" localSheetId="2">#REF!</definedName>
    <definedName name="__________GBS124" localSheetId="7">#REF!</definedName>
    <definedName name="__________GBS124" localSheetId="0">#REF!</definedName>
    <definedName name="__________GBS124">#REF!</definedName>
    <definedName name="__________GBS13" localSheetId="2">#REF!</definedName>
    <definedName name="__________GBS13" localSheetId="7">#REF!</definedName>
    <definedName name="__________GBS13" localSheetId="0">#REF!</definedName>
    <definedName name="__________GBS13">#REF!</definedName>
    <definedName name="__________GBS14" localSheetId="2">#REF!</definedName>
    <definedName name="__________GBS14" localSheetId="7">#REF!</definedName>
    <definedName name="__________GBS14" localSheetId="0">#REF!</definedName>
    <definedName name="__________GBS14">#REF!</definedName>
    <definedName name="__________GBS15" localSheetId="2">#REF!</definedName>
    <definedName name="__________GBS15" localSheetId="7">#REF!</definedName>
    <definedName name="__________GBS15" localSheetId="0">#REF!</definedName>
    <definedName name="__________GBS15">#REF!</definedName>
    <definedName name="__________GBS16" localSheetId="2">#REF!</definedName>
    <definedName name="__________GBS16" localSheetId="7">#REF!</definedName>
    <definedName name="__________GBS16" localSheetId="0">#REF!</definedName>
    <definedName name="__________GBS16">#REF!</definedName>
    <definedName name="__________GBS17" localSheetId="2">#REF!</definedName>
    <definedName name="__________GBS17" localSheetId="7">#REF!</definedName>
    <definedName name="__________GBS17" localSheetId="0">#REF!</definedName>
    <definedName name="__________GBS17">#REF!</definedName>
    <definedName name="__________GBS18" localSheetId="2">#REF!</definedName>
    <definedName name="__________GBS18" localSheetId="7">#REF!</definedName>
    <definedName name="__________GBS18" localSheetId="0">#REF!</definedName>
    <definedName name="__________GBS18">#REF!</definedName>
    <definedName name="__________GBS19" localSheetId="2">#REF!</definedName>
    <definedName name="__________GBS19" localSheetId="7">#REF!</definedName>
    <definedName name="__________GBS19" localSheetId="0">#REF!</definedName>
    <definedName name="__________GBS19">#REF!</definedName>
    <definedName name="__________GBS21" localSheetId="2">#REF!</definedName>
    <definedName name="__________GBS21" localSheetId="7">#REF!</definedName>
    <definedName name="__________GBS21" localSheetId="0">#REF!</definedName>
    <definedName name="__________GBS21">#REF!</definedName>
    <definedName name="__________GBS210" localSheetId="2">#REF!</definedName>
    <definedName name="__________GBS210" localSheetId="7">#REF!</definedName>
    <definedName name="__________GBS210" localSheetId="0">#REF!</definedName>
    <definedName name="__________GBS210">#REF!</definedName>
    <definedName name="__________GBS211" localSheetId="2">#REF!</definedName>
    <definedName name="__________GBS211" localSheetId="7">#REF!</definedName>
    <definedName name="__________GBS211" localSheetId="0">#REF!</definedName>
    <definedName name="__________GBS211">#REF!</definedName>
    <definedName name="__________GBS212" localSheetId="2">#REF!</definedName>
    <definedName name="__________GBS212" localSheetId="7">#REF!</definedName>
    <definedName name="__________GBS212" localSheetId="0">#REF!</definedName>
    <definedName name="__________GBS212">#REF!</definedName>
    <definedName name="__________GBS213" localSheetId="2">#REF!</definedName>
    <definedName name="__________GBS213" localSheetId="7">#REF!</definedName>
    <definedName name="__________GBS213" localSheetId="0">#REF!</definedName>
    <definedName name="__________GBS213">#REF!</definedName>
    <definedName name="__________GBS214" localSheetId="2">#REF!</definedName>
    <definedName name="__________GBS214" localSheetId="7">#REF!</definedName>
    <definedName name="__________GBS214" localSheetId="0">#REF!</definedName>
    <definedName name="__________GBS214">#REF!</definedName>
    <definedName name="__________GBS215" localSheetId="2">#REF!</definedName>
    <definedName name="__________GBS215" localSheetId="7">#REF!</definedName>
    <definedName name="__________GBS215" localSheetId="0">#REF!</definedName>
    <definedName name="__________GBS215">#REF!</definedName>
    <definedName name="__________GBS216" localSheetId="2">#REF!</definedName>
    <definedName name="__________GBS216" localSheetId="7">#REF!</definedName>
    <definedName name="__________GBS216" localSheetId="0">#REF!</definedName>
    <definedName name="__________GBS216">#REF!</definedName>
    <definedName name="__________GBS217" localSheetId="2">#REF!</definedName>
    <definedName name="__________GBS217" localSheetId="7">#REF!</definedName>
    <definedName name="__________GBS217" localSheetId="0">#REF!</definedName>
    <definedName name="__________GBS217">#REF!</definedName>
    <definedName name="__________GBS218" localSheetId="2">#REF!</definedName>
    <definedName name="__________GBS218" localSheetId="7">#REF!</definedName>
    <definedName name="__________GBS218" localSheetId="0">#REF!</definedName>
    <definedName name="__________GBS218">#REF!</definedName>
    <definedName name="__________GBS219" localSheetId="2">#REF!</definedName>
    <definedName name="__________GBS219" localSheetId="7">#REF!</definedName>
    <definedName name="__________GBS219" localSheetId="0">#REF!</definedName>
    <definedName name="__________GBS219">#REF!</definedName>
    <definedName name="__________GBS22" localSheetId="2">#REF!</definedName>
    <definedName name="__________GBS22" localSheetId="7">#REF!</definedName>
    <definedName name="__________GBS22" localSheetId="0">#REF!</definedName>
    <definedName name="__________GBS22">#REF!</definedName>
    <definedName name="__________GBS220" localSheetId="2">#REF!</definedName>
    <definedName name="__________GBS220" localSheetId="7">#REF!</definedName>
    <definedName name="__________GBS220" localSheetId="0">#REF!</definedName>
    <definedName name="__________GBS220">#REF!</definedName>
    <definedName name="__________GBS221" localSheetId="2">#REF!</definedName>
    <definedName name="__________GBS221" localSheetId="7">#REF!</definedName>
    <definedName name="__________GBS221" localSheetId="0">#REF!</definedName>
    <definedName name="__________GBS221">#REF!</definedName>
    <definedName name="__________GBS222" localSheetId="2">#REF!</definedName>
    <definedName name="__________GBS222" localSheetId="7">#REF!</definedName>
    <definedName name="__________GBS222" localSheetId="0">#REF!</definedName>
    <definedName name="__________GBS222">#REF!</definedName>
    <definedName name="__________GBS223" localSheetId="2">#REF!</definedName>
    <definedName name="__________GBS223" localSheetId="7">#REF!</definedName>
    <definedName name="__________GBS223" localSheetId="0">#REF!</definedName>
    <definedName name="__________GBS223">#REF!</definedName>
    <definedName name="__________GBS224" localSheetId="2">#REF!</definedName>
    <definedName name="__________GBS224" localSheetId="7">#REF!</definedName>
    <definedName name="__________GBS224" localSheetId="0">#REF!</definedName>
    <definedName name="__________GBS224">#REF!</definedName>
    <definedName name="__________GBS23" localSheetId="2">#REF!</definedName>
    <definedName name="__________GBS23" localSheetId="7">#REF!</definedName>
    <definedName name="__________GBS23" localSheetId="0">#REF!</definedName>
    <definedName name="__________GBS23">#REF!</definedName>
    <definedName name="__________GBS24" localSheetId="2">#REF!</definedName>
    <definedName name="__________GBS24" localSheetId="7">#REF!</definedName>
    <definedName name="__________GBS24" localSheetId="0">#REF!</definedName>
    <definedName name="__________GBS24">#REF!</definedName>
    <definedName name="__________GBS25" localSheetId="2">#REF!</definedName>
    <definedName name="__________GBS25" localSheetId="7">#REF!</definedName>
    <definedName name="__________GBS25" localSheetId="0">#REF!</definedName>
    <definedName name="__________GBS25">#REF!</definedName>
    <definedName name="__________GBS26" localSheetId="2">#REF!</definedName>
    <definedName name="__________GBS26" localSheetId="7">#REF!</definedName>
    <definedName name="__________GBS26" localSheetId="0">#REF!</definedName>
    <definedName name="__________GBS26">#REF!</definedName>
    <definedName name="__________GBS27" localSheetId="2">#REF!</definedName>
    <definedName name="__________GBS27" localSheetId="7">#REF!</definedName>
    <definedName name="__________GBS27" localSheetId="0">#REF!</definedName>
    <definedName name="__________GBS27">#REF!</definedName>
    <definedName name="__________GBS28" localSheetId="2">#REF!</definedName>
    <definedName name="__________GBS28" localSheetId="7">#REF!</definedName>
    <definedName name="__________GBS28" localSheetId="0">#REF!</definedName>
    <definedName name="__________GBS28">#REF!</definedName>
    <definedName name="__________GBS29" localSheetId="2">#REF!</definedName>
    <definedName name="__________GBS29" localSheetId="7">#REF!</definedName>
    <definedName name="__________GBS29" localSheetId="0">#REF!</definedName>
    <definedName name="__________GBS29">#REF!</definedName>
    <definedName name="__________imp1">[11]DATA_PRG!$H$245</definedName>
    <definedName name="__________KC139">NA()</definedName>
    <definedName name="__________knr2">NA()</definedName>
    <definedName name="__________l1">[3]leads!$A$3:$E$108</definedName>
    <definedName name="__________l12" localSheetId="2">#REF!</definedName>
    <definedName name="__________l12" localSheetId="7">#REF!</definedName>
    <definedName name="__________l12" localSheetId="0">#REF!</definedName>
    <definedName name="__________l12">#REF!</definedName>
    <definedName name="__________l2">[2]r!$F$29</definedName>
    <definedName name="__________l3" localSheetId="2">#REF!</definedName>
    <definedName name="__________l3" localSheetId="7">#REF!</definedName>
    <definedName name="__________l3" localSheetId="0">#REF!</definedName>
    <definedName name="__________l3">#REF!</definedName>
    <definedName name="__________l4">[4]Sheet1!$W$2:$Y$103</definedName>
    <definedName name="__________l5" localSheetId="2">#REF!</definedName>
    <definedName name="__________l5" localSheetId="7">#REF!</definedName>
    <definedName name="__________l5" localSheetId="0">#REF!</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 localSheetId="2">#REF!</definedName>
    <definedName name="__________lj600" localSheetId="7">#REF!</definedName>
    <definedName name="__________lj600" localSheetId="0">#REF!</definedName>
    <definedName name="__________lj600">#REF!</definedName>
    <definedName name="__________lj900" localSheetId="2">#REF!</definedName>
    <definedName name="__________lj900" localSheetId="7">#REF!</definedName>
    <definedName name="__________lj900" localSheetId="0">#REF!</definedName>
    <definedName name="__________lj900">#REF!</definedName>
    <definedName name="__________LL3" localSheetId="2">#REF!</definedName>
    <definedName name="__________LL3" localSheetId="7">#REF!</definedName>
    <definedName name="__________LL3" localSheetId="0">#REF!</definedName>
    <definedName name="__________LL3">#REF!</definedName>
    <definedName name="__________LSO24" localSheetId="2">[10]Lead!#REF!</definedName>
    <definedName name="__________LSO24" localSheetId="7">[10]Lead!#REF!</definedName>
    <definedName name="__________LSO24" localSheetId="0">[10]Lead!#REF!</definedName>
    <definedName name="__________LSO24">[10]Lead!#REF!</definedName>
    <definedName name="__________MA1">NA()</definedName>
    <definedName name="__________MA2">NA()</definedName>
    <definedName name="__________me12">NA()</definedName>
    <definedName name="__________Met22">NA()</definedName>
    <definedName name="__________Met45" localSheetId="2">#REF!</definedName>
    <definedName name="__________Met45" localSheetId="7">#REF!</definedName>
    <definedName name="__________Met45" localSheetId="0">#REF!</definedName>
    <definedName name="__________Met45">#REF!</definedName>
    <definedName name="__________MEt55" localSheetId="2">#REF!</definedName>
    <definedName name="__________MEt55" localSheetId="7">#REF!</definedName>
    <definedName name="__________MEt55" localSheetId="0">#REF!</definedName>
    <definedName name="__________MEt55">#REF!</definedName>
    <definedName name="__________Met63" localSheetId="2">#REF!</definedName>
    <definedName name="__________Met63" localSheetId="7">#REF!</definedName>
    <definedName name="__________Met63" localSheetId="0">#REF!</definedName>
    <definedName name="__________Met63">#REF!</definedName>
    <definedName name="__________ML21" localSheetId="2">#REF!</definedName>
    <definedName name="__________ML21" localSheetId="7">#REF!</definedName>
    <definedName name="__________ML21" localSheetId="0">#REF!</definedName>
    <definedName name="__________ML21">#REF!</definedName>
    <definedName name="__________ML210" localSheetId="2">#REF!</definedName>
    <definedName name="__________ML210" localSheetId="7">#REF!</definedName>
    <definedName name="__________ML210" localSheetId="0">#REF!</definedName>
    <definedName name="__________ML210">#REF!</definedName>
    <definedName name="__________ML211" localSheetId="2">#REF!</definedName>
    <definedName name="__________ML211" localSheetId="7">#REF!</definedName>
    <definedName name="__________ML211" localSheetId="0">#REF!</definedName>
    <definedName name="__________ML211">#REF!</definedName>
    <definedName name="__________ML212" localSheetId="2">#REF!</definedName>
    <definedName name="__________ML212" localSheetId="7">#REF!</definedName>
    <definedName name="__________ML212" localSheetId="0">#REF!</definedName>
    <definedName name="__________ML212">#REF!</definedName>
    <definedName name="__________ML213" localSheetId="2">#REF!</definedName>
    <definedName name="__________ML213" localSheetId="7">#REF!</definedName>
    <definedName name="__________ML213" localSheetId="0">#REF!</definedName>
    <definedName name="__________ML213">#REF!</definedName>
    <definedName name="__________ML214" localSheetId="2">#REF!</definedName>
    <definedName name="__________ML214" localSheetId="7">#REF!</definedName>
    <definedName name="__________ML214" localSheetId="0">#REF!</definedName>
    <definedName name="__________ML214">#REF!</definedName>
    <definedName name="__________ML215" localSheetId="2">#REF!</definedName>
    <definedName name="__________ML215" localSheetId="7">#REF!</definedName>
    <definedName name="__________ML215" localSheetId="0">#REF!</definedName>
    <definedName name="__________ML215">#REF!</definedName>
    <definedName name="__________ML216" localSheetId="2">#REF!</definedName>
    <definedName name="__________ML216" localSheetId="7">#REF!</definedName>
    <definedName name="__________ML216" localSheetId="0">#REF!</definedName>
    <definedName name="__________ML216">#REF!</definedName>
    <definedName name="__________ML217" localSheetId="2">#REF!</definedName>
    <definedName name="__________ML217" localSheetId="7">#REF!</definedName>
    <definedName name="__________ML217" localSheetId="0">#REF!</definedName>
    <definedName name="__________ML217">#REF!</definedName>
    <definedName name="__________ML218" localSheetId="2">#REF!</definedName>
    <definedName name="__________ML218" localSheetId="7">#REF!</definedName>
    <definedName name="__________ML218" localSheetId="0">#REF!</definedName>
    <definedName name="__________ML218">#REF!</definedName>
    <definedName name="__________ML219" localSheetId="2">#REF!</definedName>
    <definedName name="__________ML219" localSheetId="7">#REF!</definedName>
    <definedName name="__________ML219" localSheetId="0">#REF!</definedName>
    <definedName name="__________ML219">#REF!</definedName>
    <definedName name="__________ML22" localSheetId="2">#REF!</definedName>
    <definedName name="__________ML22" localSheetId="7">#REF!</definedName>
    <definedName name="__________ML22" localSheetId="0">#REF!</definedName>
    <definedName name="__________ML22">#REF!</definedName>
    <definedName name="__________ML220" localSheetId="2">#REF!</definedName>
    <definedName name="__________ML220" localSheetId="7">#REF!</definedName>
    <definedName name="__________ML220" localSheetId="0">#REF!</definedName>
    <definedName name="__________ML220">#REF!</definedName>
    <definedName name="__________ML221" localSheetId="2">#REF!</definedName>
    <definedName name="__________ML221" localSheetId="7">#REF!</definedName>
    <definedName name="__________ML221" localSheetId="0">#REF!</definedName>
    <definedName name="__________ML221">#REF!</definedName>
    <definedName name="__________ML222" localSheetId="2">#REF!</definedName>
    <definedName name="__________ML222" localSheetId="7">#REF!</definedName>
    <definedName name="__________ML222" localSheetId="0">#REF!</definedName>
    <definedName name="__________ML222">#REF!</definedName>
    <definedName name="__________ML223" localSheetId="2">#REF!</definedName>
    <definedName name="__________ML223" localSheetId="7">#REF!</definedName>
    <definedName name="__________ML223" localSheetId="0">#REF!</definedName>
    <definedName name="__________ML223">#REF!</definedName>
    <definedName name="__________ML224" localSheetId="2">#REF!</definedName>
    <definedName name="__________ML224" localSheetId="7">#REF!</definedName>
    <definedName name="__________ML224" localSheetId="0">#REF!</definedName>
    <definedName name="__________ML224">#REF!</definedName>
    <definedName name="__________ML23" localSheetId="2">#REF!</definedName>
    <definedName name="__________ML23" localSheetId="7">#REF!</definedName>
    <definedName name="__________ML23" localSheetId="0">#REF!</definedName>
    <definedName name="__________ML23">#REF!</definedName>
    <definedName name="__________ML24" localSheetId="2">#REF!</definedName>
    <definedName name="__________ML24" localSheetId="7">#REF!</definedName>
    <definedName name="__________ML24" localSheetId="0">#REF!</definedName>
    <definedName name="__________ML24">#REF!</definedName>
    <definedName name="__________ML25" localSheetId="2">#REF!</definedName>
    <definedName name="__________ML25" localSheetId="7">#REF!</definedName>
    <definedName name="__________ML25" localSheetId="0">#REF!</definedName>
    <definedName name="__________ML25">#REF!</definedName>
    <definedName name="__________ML26" localSheetId="2">#REF!</definedName>
    <definedName name="__________ML26" localSheetId="7">#REF!</definedName>
    <definedName name="__________ML26" localSheetId="0">#REF!</definedName>
    <definedName name="__________ML26">#REF!</definedName>
    <definedName name="__________ML27" localSheetId="2">#REF!</definedName>
    <definedName name="__________ML27" localSheetId="7">#REF!</definedName>
    <definedName name="__________ML27" localSheetId="0">#REF!</definedName>
    <definedName name="__________ML27">#REF!</definedName>
    <definedName name="__________ML28" localSheetId="2">#REF!</definedName>
    <definedName name="__________ML28" localSheetId="7">#REF!</definedName>
    <definedName name="__________ML28" localSheetId="0">#REF!</definedName>
    <definedName name="__________ML28">#REF!</definedName>
    <definedName name="__________ML29" localSheetId="2">#REF!</definedName>
    <definedName name="__________ML29" localSheetId="7">#REF!</definedName>
    <definedName name="__________ML29" localSheetId="0">#REF!</definedName>
    <definedName name="__________ML29">#REF!</definedName>
    <definedName name="__________ML31" localSheetId="2">#REF!</definedName>
    <definedName name="__________ML31" localSheetId="7">#REF!</definedName>
    <definedName name="__________ML31" localSheetId="0">#REF!</definedName>
    <definedName name="__________ML31">#REF!</definedName>
    <definedName name="__________ML310" localSheetId="2">#REF!</definedName>
    <definedName name="__________ML310" localSheetId="7">#REF!</definedName>
    <definedName name="__________ML310" localSheetId="0">#REF!</definedName>
    <definedName name="__________ML310">#REF!</definedName>
    <definedName name="__________ML311" localSheetId="2">#REF!</definedName>
    <definedName name="__________ML311" localSheetId="7">#REF!</definedName>
    <definedName name="__________ML311" localSheetId="0">#REF!</definedName>
    <definedName name="__________ML311">#REF!</definedName>
    <definedName name="__________ML312" localSheetId="2">#REF!</definedName>
    <definedName name="__________ML312" localSheetId="7">#REF!</definedName>
    <definedName name="__________ML312" localSheetId="0">#REF!</definedName>
    <definedName name="__________ML312">#REF!</definedName>
    <definedName name="__________ML313" localSheetId="2">#REF!</definedName>
    <definedName name="__________ML313" localSheetId="7">#REF!</definedName>
    <definedName name="__________ML313" localSheetId="0">#REF!</definedName>
    <definedName name="__________ML313">#REF!</definedName>
    <definedName name="__________ML314" localSheetId="2">#REF!</definedName>
    <definedName name="__________ML314" localSheetId="7">#REF!</definedName>
    <definedName name="__________ML314" localSheetId="0">#REF!</definedName>
    <definedName name="__________ML314">#REF!</definedName>
    <definedName name="__________ML315" localSheetId="2">#REF!</definedName>
    <definedName name="__________ML315" localSheetId="7">#REF!</definedName>
    <definedName name="__________ML315" localSheetId="0">#REF!</definedName>
    <definedName name="__________ML315">#REF!</definedName>
    <definedName name="__________ML316" localSheetId="2">#REF!</definedName>
    <definedName name="__________ML316" localSheetId="7">#REF!</definedName>
    <definedName name="__________ML316" localSheetId="0">#REF!</definedName>
    <definedName name="__________ML316">#REF!</definedName>
    <definedName name="__________ML317" localSheetId="2">#REF!</definedName>
    <definedName name="__________ML317" localSheetId="7">#REF!</definedName>
    <definedName name="__________ML317" localSheetId="0">#REF!</definedName>
    <definedName name="__________ML317">#REF!</definedName>
    <definedName name="__________ML318" localSheetId="2">#REF!</definedName>
    <definedName name="__________ML318" localSheetId="7">#REF!</definedName>
    <definedName name="__________ML318" localSheetId="0">#REF!</definedName>
    <definedName name="__________ML318">#REF!</definedName>
    <definedName name="__________ML319" localSheetId="2">#REF!</definedName>
    <definedName name="__________ML319" localSheetId="7">#REF!</definedName>
    <definedName name="__________ML319" localSheetId="0">#REF!</definedName>
    <definedName name="__________ML319">#REF!</definedName>
    <definedName name="__________ML32" localSheetId="2">#REF!</definedName>
    <definedName name="__________ML32" localSheetId="7">#REF!</definedName>
    <definedName name="__________ML32" localSheetId="0">#REF!</definedName>
    <definedName name="__________ML32">#REF!</definedName>
    <definedName name="__________ML320" localSheetId="2">#REF!</definedName>
    <definedName name="__________ML320" localSheetId="7">#REF!</definedName>
    <definedName name="__________ML320" localSheetId="0">#REF!</definedName>
    <definedName name="__________ML320">#REF!</definedName>
    <definedName name="__________ML321" localSheetId="2">#REF!</definedName>
    <definedName name="__________ML321" localSheetId="7">#REF!</definedName>
    <definedName name="__________ML321" localSheetId="0">#REF!</definedName>
    <definedName name="__________ML321">#REF!</definedName>
    <definedName name="__________ML322" localSheetId="2">#REF!</definedName>
    <definedName name="__________ML322" localSheetId="7">#REF!</definedName>
    <definedName name="__________ML322" localSheetId="0">#REF!</definedName>
    <definedName name="__________ML322">#REF!</definedName>
    <definedName name="__________ML323" localSheetId="2">#REF!</definedName>
    <definedName name="__________ML323" localSheetId="7">#REF!</definedName>
    <definedName name="__________ML323" localSheetId="0">#REF!</definedName>
    <definedName name="__________ML323">#REF!</definedName>
    <definedName name="__________ML324" localSheetId="2">#REF!</definedName>
    <definedName name="__________ML324" localSheetId="7">#REF!</definedName>
    <definedName name="__________ML324" localSheetId="0">#REF!</definedName>
    <definedName name="__________ML324">#REF!</definedName>
    <definedName name="__________ML33" localSheetId="2">#REF!</definedName>
    <definedName name="__________ML33" localSheetId="7">#REF!</definedName>
    <definedName name="__________ML33" localSheetId="0">#REF!</definedName>
    <definedName name="__________ML33">#REF!</definedName>
    <definedName name="__________ML34" localSheetId="2">#REF!</definedName>
    <definedName name="__________ML34" localSheetId="7">#REF!</definedName>
    <definedName name="__________ML34" localSheetId="0">#REF!</definedName>
    <definedName name="__________ML34">#REF!</definedName>
    <definedName name="__________ML35" localSheetId="2">#REF!</definedName>
    <definedName name="__________ML35" localSheetId="7">#REF!</definedName>
    <definedName name="__________ML35" localSheetId="0">#REF!</definedName>
    <definedName name="__________ML35">#REF!</definedName>
    <definedName name="__________ML36" localSheetId="2">#REF!</definedName>
    <definedName name="__________ML36" localSheetId="7">#REF!</definedName>
    <definedName name="__________ML36" localSheetId="0">#REF!</definedName>
    <definedName name="__________ML36">#REF!</definedName>
    <definedName name="__________ML37" localSheetId="2">#REF!</definedName>
    <definedName name="__________ML37" localSheetId="7">#REF!</definedName>
    <definedName name="__________ML37" localSheetId="0">#REF!</definedName>
    <definedName name="__________ML37">#REF!</definedName>
    <definedName name="__________ML38" localSheetId="2">#REF!</definedName>
    <definedName name="__________ML38" localSheetId="7">#REF!</definedName>
    <definedName name="__________ML38" localSheetId="0">#REF!</definedName>
    <definedName name="__________ML38">#REF!</definedName>
    <definedName name="__________ML39" localSheetId="2">#REF!</definedName>
    <definedName name="__________ML39" localSheetId="7">#REF!</definedName>
    <definedName name="__________ML39" localSheetId="0">#REF!</definedName>
    <definedName name="__________ML39">#REF!</definedName>
    <definedName name="__________ML7" localSheetId="2">#REF!</definedName>
    <definedName name="__________ML7" localSheetId="7">#REF!</definedName>
    <definedName name="__________ML7" localSheetId="0">#REF!</definedName>
    <definedName name="__________ML7">#REF!</definedName>
    <definedName name="__________ML8" localSheetId="2">#REF!</definedName>
    <definedName name="__________ML8" localSheetId="7">#REF!</definedName>
    <definedName name="__________ML8" localSheetId="0">#REF!</definedName>
    <definedName name="__________ML8">#REF!</definedName>
    <definedName name="__________ML9" localSheetId="2">#REF!</definedName>
    <definedName name="__________ML9" localSheetId="7">#REF!</definedName>
    <definedName name="__________ML9" localSheetId="0">#REF!</definedName>
    <definedName name="__________ML9">#REF!</definedName>
    <definedName name="__________mm1">[6]r!$F$4</definedName>
    <definedName name="__________mm1000" localSheetId="2">#REF!</definedName>
    <definedName name="__________mm1000" localSheetId="7">#REF!</definedName>
    <definedName name="__________mm1000" localSheetId="0">#REF!</definedName>
    <definedName name="__________mm1000">#REF!</definedName>
    <definedName name="__________mm11">[2]r!$F$4</definedName>
    <definedName name="__________mm111">[5]r!$F$4</definedName>
    <definedName name="__________mm600" localSheetId="2">#REF!</definedName>
    <definedName name="__________mm600" localSheetId="7">#REF!</definedName>
    <definedName name="__________mm600" localSheetId="0">#REF!</definedName>
    <definedName name="__________mm600">#REF!</definedName>
    <definedName name="__________mm800" localSheetId="2">#REF!</definedName>
    <definedName name="__________mm800" localSheetId="7">#REF!</definedName>
    <definedName name="__________mm800" localSheetId="0">#REF!</definedName>
    <definedName name="__________mm800">#REF!</definedName>
    <definedName name="__________PC1" localSheetId="2">#REF!</definedName>
    <definedName name="__________PC1" localSheetId="7">#REF!</definedName>
    <definedName name="__________PC1" localSheetId="0">#REF!</definedName>
    <definedName name="__________PC1">#REF!</definedName>
    <definedName name="__________PC10" localSheetId="2">#REF!</definedName>
    <definedName name="__________PC10" localSheetId="7">#REF!</definedName>
    <definedName name="__________PC10" localSheetId="0">#REF!</definedName>
    <definedName name="__________PC10">#REF!</definedName>
    <definedName name="__________PC11" localSheetId="2">#REF!</definedName>
    <definedName name="__________PC11" localSheetId="7">#REF!</definedName>
    <definedName name="__________PC11" localSheetId="0">#REF!</definedName>
    <definedName name="__________PC11">#REF!</definedName>
    <definedName name="__________PC12" localSheetId="2">#REF!</definedName>
    <definedName name="__________PC12" localSheetId="7">#REF!</definedName>
    <definedName name="__________PC12" localSheetId="0">#REF!</definedName>
    <definedName name="__________PC12">#REF!</definedName>
    <definedName name="__________PC13" localSheetId="2">#REF!</definedName>
    <definedName name="__________PC13" localSheetId="7">#REF!</definedName>
    <definedName name="__________PC13" localSheetId="0">#REF!</definedName>
    <definedName name="__________PC13">#REF!</definedName>
    <definedName name="__________PC14" localSheetId="2">#REF!</definedName>
    <definedName name="__________PC14" localSheetId="7">#REF!</definedName>
    <definedName name="__________PC14" localSheetId="0">#REF!</definedName>
    <definedName name="__________PC14">#REF!</definedName>
    <definedName name="__________PC15" localSheetId="2">#REF!</definedName>
    <definedName name="__________PC15" localSheetId="7">#REF!</definedName>
    <definedName name="__________PC15" localSheetId="0">#REF!</definedName>
    <definedName name="__________PC15">#REF!</definedName>
    <definedName name="__________PC16" localSheetId="2">#REF!</definedName>
    <definedName name="__________PC16" localSheetId="7">#REF!</definedName>
    <definedName name="__________PC16" localSheetId="0">#REF!</definedName>
    <definedName name="__________PC16">#REF!</definedName>
    <definedName name="__________PC17" localSheetId="2">#REF!</definedName>
    <definedName name="__________PC17" localSheetId="7">#REF!</definedName>
    <definedName name="__________PC17" localSheetId="0">#REF!</definedName>
    <definedName name="__________PC17">#REF!</definedName>
    <definedName name="__________PC18" localSheetId="2">#REF!</definedName>
    <definedName name="__________PC18" localSheetId="7">#REF!</definedName>
    <definedName name="__________PC18" localSheetId="0">#REF!</definedName>
    <definedName name="__________PC18">#REF!</definedName>
    <definedName name="__________PC19" localSheetId="2">#REF!</definedName>
    <definedName name="__________PC19" localSheetId="7">#REF!</definedName>
    <definedName name="__________PC19" localSheetId="0">#REF!</definedName>
    <definedName name="__________PC19">#REF!</definedName>
    <definedName name="__________pc2" localSheetId="2">#REF!</definedName>
    <definedName name="__________pc2" localSheetId="7">#REF!</definedName>
    <definedName name="__________pc2" localSheetId="0">#REF!</definedName>
    <definedName name="__________pc2">#REF!</definedName>
    <definedName name="__________PC20">NA()</definedName>
    <definedName name="__________PC21" localSheetId="2">#REF!</definedName>
    <definedName name="__________PC21" localSheetId="7">#REF!</definedName>
    <definedName name="__________PC21" localSheetId="0">#REF!</definedName>
    <definedName name="__________PC21">#REF!</definedName>
    <definedName name="__________PC22" localSheetId="2">#REF!</definedName>
    <definedName name="__________PC22" localSheetId="7">#REF!</definedName>
    <definedName name="__________PC22" localSheetId="0">#REF!</definedName>
    <definedName name="__________PC22">#REF!</definedName>
    <definedName name="__________PC23" localSheetId="2">#REF!</definedName>
    <definedName name="__________PC23" localSheetId="7">#REF!</definedName>
    <definedName name="__________PC23" localSheetId="0">#REF!</definedName>
    <definedName name="__________PC23">#REF!</definedName>
    <definedName name="__________PC24" localSheetId="2">#REF!</definedName>
    <definedName name="__________PC24" localSheetId="7">#REF!</definedName>
    <definedName name="__________PC24" localSheetId="0">#REF!</definedName>
    <definedName name="__________PC24">#REF!</definedName>
    <definedName name="__________PC3" localSheetId="2">#REF!</definedName>
    <definedName name="__________PC3" localSheetId="7">#REF!</definedName>
    <definedName name="__________PC3" localSheetId="0">#REF!</definedName>
    <definedName name="__________PC3">#REF!</definedName>
    <definedName name="__________PC4" localSheetId="2">#REF!</definedName>
    <definedName name="__________PC4" localSheetId="7">#REF!</definedName>
    <definedName name="__________PC4" localSheetId="0">#REF!</definedName>
    <definedName name="__________PC4">#REF!</definedName>
    <definedName name="__________PC5" localSheetId="2">#REF!</definedName>
    <definedName name="__________PC5" localSheetId="7">#REF!</definedName>
    <definedName name="__________PC5" localSheetId="0">#REF!</definedName>
    <definedName name="__________PC5">#REF!</definedName>
    <definedName name="__________PC6" localSheetId="2">#REF!</definedName>
    <definedName name="__________PC6" localSheetId="7">#REF!</definedName>
    <definedName name="__________PC6" localSheetId="0">#REF!</definedName>
    <definedName name="__________PC6">#REF!</definedName>
    <definedName name="__________pc600" localSheetId="2">#REF!</definedName>
    <definedName name="__________pc600" localSheetId="7">#REF!</definedName>
    <definedName name="__________pc600" localSheetId="0">#REF!</definedName>
    <definedName name="__________pc600">#REF!</definedName>
    <definedName name="__________PC7" localSheetId="2">#REF!</definedName>
    <definedName name="__________PC7" localSheetId="7">#REF!</definedName>
    <definedName name="__________PC7" localSheetId="0">#REF!</definedName>
    <definedName name="__________PC7">#REF!</definedName>
    <definedName name="__________PC8" localSheetId="2">#REF!</definedName>
    <definedName name="__________PC8" localSheetId="7">#REF!</definedName>
    <definedName name="__________PC8" localSheetId="0">#REF!</definedName>
    <definedName name="__________PC8">#REF!</definedName>
    <definedName name="__________PC9" localSheetId="2">#REF!</definedName>
    <definedName name="__________PC9" localSheetId="7">#REF!</definedName>
    <definedName name="__________PC9" localSheetId="0">#REF!</definedName>
    <definedName name="__________PC9">#REF!</definedName>
    <definedName name="__________pc900" localSheetId="2">#REF!</definedName>
    <definedName name="__________pc900" localSheetId="7">#REF!</definedName>
    <definedName name="__________pc900" localSheetId="0">#REF!</definedName>
    <definedName name="__________pc900">#REF!</definedName>
    <definedName name="__________pla4">[12]DATA_PRG!$H$269</definedName>
    <definedName name="__________pv2" localSheetId="2">#REF!</definedName>
    <definedName name="__________pv2" localSheetId="7">#REF!</definedName>
    <definedName name="__________pv2" localSheetId="0">#REF!</definedName>
    <definedName name="__________pv2">#REF!</definedName>
    <definedName name="__________rr3">[7]v!$A$2:$E$51</definedName>
    <definedName name="__________rrr1">[7]r!$B$1:$I$145</definedName>
    <definedName name="__________S12">NA()</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 localSheetId="2">#REF!</definedName>
    <definedName name="__________var1" localSheetId="7">#REF!</definedName>
    <definedName name="__________var1" localSheetId="0">#REF!</definedName>
    <definedName name="__________var1">#REF!</definedName>
    <definedName name="__________var4" localSheetId="2">#REF!</definedName>
    <definedName name="__________var4" localSheetId="7">#REF!</definedName>
    <definedName name="__________var4" localSheetId="0">#REF!</definedName>
    <definedName name="__________var4">#REF!</definedName>
    <definedName name="__________vat1">NA()</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[9]DATA!$H$67</definedName>
    <definedName name="_________CCW2">[9]DATA!$H$97</definedName>
    <definedName name="_________cur1">[2]r!$F$30</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[11]DATA_PRG!$H$245</definedName>
    <definedName name="_________KC139">NA()</definedName>
    <definedName name="_________knr2">NA()</definedName>
    <definedName name="_________l1">[3]leads!$A$3:$E$108</definedName>
    <definedName name="_________l12" localSheetId="2">#REF!</definedName>
    <definedName name="_________l12" localSheetId="7">#REF!</definedName>
    <definedName name="_________l12" localSheetId="0">#REF!</definedName>
    <definedName name="_________l12">#REF!</definedName>
    <definedName name="_________l2">[2]r!$F$29</definedName>
    <definedName name="_________l3" localSheetId="2">#REF!</definedName>
    <definedName name="_________l3" localSheetId="7">#REF!</definedName>
    <definedName name="_________l3" localSheetId="0">#REF!</definedName>
    <definedName name="_________l3">#REF!</definedName>
    <definedName name="_________l4">[4]Sheet1!$W$2:$Y$103</definedName>
    <definedName name="_________l5" localSheetId="2">#REF!</definedName>
    <definedName name="_________l5" localSheetId="7">#REF!</definedName>
    <definedName name="_________l5" localSheetId="0">#REF!</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2">#REF!</definedName>
    <definedName name="_________Met45" localSheetId="7">#REF!</definedName>
    <definedName name="_________Met45" localSheetId="0">#REF!</definedName>
    <definedName name="_________Met45">#REF!</definedName>
    <definedName name="_________MEt55" localSheetId="2">#REF!</definedName>
    <definedName name="_________MEt55" localSheetId="7">#REF!</definedName>
    <definedName name="_________MEt55" localSheetId="0">#REF!</definedName>
    <definedName name="_________MEt55">#REF!</definedName>
    <definedName name="_________Met63" localSheetId="2">#REF!</definedName>
    <definedName name="_________Met63" localSheetId="7">#REF!</definedName>
    <definedName name="_________Met63" localSheetId="0">#REF!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[6]r!$F$4</definedName>
    <definedName name="_________mm1000" localSheetId="2">#REF!</definedName>
    <definedName name="_________mm1000" localSheetId="7">#REF!</definedName>
    <definedName name="_________mm1000" localSheetId="0">#REF!</definedName>
    <definedName name="_________mm1000">#REF!</definedName>
    <definedName name="_________mm11">[2]r!$F$4</definedName>
    <definedName name="_________mm111">[5]r!$F$4</definedName>
    <definedName name="_________mm600" localSheetId="2">#REF!</definedName>
    <definedName name="_________mm600" localSheetId="7">#REF!</definedName>
    <definedName name="_________mm600" localSheetId="0">#REF!</definedName>
    <definedName name="_________mm600">#REF!</definedName>
    <definedName name="_________mm800" localSheetId="2">#REF!</definedName>
    <definedName name="_________mm800" localSheetId="7">#REF!</definedName>
    <definedName name="_________mm800" localSheetId="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2">#REF!</definedName>
    <definedName name="_________pc2" localSheetId="7">#REF!</definedName>
    <definedName name="_________pc2" localSheetId="0">#REF!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[12]DATA_PRG!$H$269</definedName>
    <definedName name="_________pv2" localSheetId="2">#REF!</definedName>
    <definedName name="_________pv2" localSheetId="7">#REF!</definedName>
    <definedName name="_________pv2" localSheetId="0">#REF!</definedName>
    <definedName name="_________pv2">#REF!</definedName>
    <definedName name="_________rr3">[7]v!$A$2:$E$51</definedName>
    <definedName name="_________rrr1">[7]r!$B$1:$I$145</definedName>
    <definedName name="_________RT5565" localSheetId="2">#REF!</definedName>
    <definedName name="_________RT5565" localSheetId="7">#REF!</definedName>
    <definedName name="_________RT5565" localSheetId="0">#REF!</definedName>
    <definedName name="_________RT5565">#REF!</definedName>
    <definedName name="_________S12">NA()</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 localSheetId="2">#REF!</definedName>
    <definedName name="_________var1" localSheetId="7">#REF!</definedName>
    <definedName name="_________var1" localSheetId="0">#REF!</definedName>
    <definedName name="_________var1">#REF!</definedName>
    <definedName name="_________var4" localSheetId="2">#REF!</definedName>
    <definedName name="_________var4" localSheetId="7">#REF!</definedName>
    <definedName name="_________var4" localSheetId="0">#REF!</definedName>
    <definedName name="_________var4">#REF!</definedName>
    <definedName name="_________vat1">NA()</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[9]DATA!$H$67</definedName>
    <definedName name="________CCW2">[9]DATA!$H$97</definedName>
    <definedName name="________cur1">[2]r!$F$30</definedName>
    <definedName name="________G120907" localSheetId="2">[21]Data!#REF!</definedName>
    <definedName name="________G120907" localSheetId="7">[21]Data!#REF!</definedName>
    <definedName name="________G120907" localSheetId="0">[21]Data!#REF!</definedName>
    <definedName name="________G120907">[21]Data!#REF!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[11]DATA_PRG!$H$245</definedName>
    <definedName name="________KC139">NA()</definedName>
    <definedName name="________knr2">NA()</definedName>
    <definedName name="________l1">[3]leads!$A$3:$E$108</definedName>
    <definedName name="________l12" localSheetId="2">#REF!</definedName>
    <definedName name="________l12" localSheetId="7">#REF!</definedName>
    <definedName name="________l12" localSheetId="0">#REF!</definedName>
    <definedName name="________l12">#REF!</definedName>
    <definedName name="________l2">[2]r!$F$29</definedName>
    <definedName name="________l3" localSheetId="2">#REF!</definedName>
    <definedName name="________l3" localSheetId="7">#REF!</definedName>
    <definedName name="________l3" localSheetId="0">#REF!</definedName>
    <definedName name="________l3">#REF!</definedName>
    <definedName name="________l4">[4]Sheet1!$W$2:$Y$103</definedName>
    <definedName name="________l5" localSheetId="2">#REF!</definedName>
    <definedName name="________l5" localSheetId="7">#REF!</definedName>
    <definedName name="________l5" localSheetId="0">#REF!</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[6]r!$F$4</definedName>
    <definedName name="________mm1000">NA()</definedName>
    <definedName name="________mm11">[2]r!$F$4</definedName>
    <definedName name="________mm111">[5]r!$F$4</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2">#REF!</definedName>
    <definedName name="________pc2" localSheetId="7">#REF!</definedName>
    <definedName name="________pc2" localSheetId="0">#REF!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[12]DATA_PRG!$H$269</definedName>
    <definedName name="________pv2" localSheetId="2">#REF!</definedName>
    <definedName name="________pv2" localSheetId="7">#REF!</definedName>
    <definedName name="________pv2" localSheetId="0">#REF!</definedName>
    <definedName name="________pv2">#REF!</definedName>
    <definedName name="________rr3">[7]v!$A$2:$E$51</definedName>
    <definedName name="________rrr1">[7]r!$B$1:$I$145</definedName>
    <definedName name="________S12">NA()</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 localSheetId="2">#REF!</definedName>
    <definedName name="________var1" localSheetId="7">#REF!</definedName>
    <definedName name="________var1" localSheetId="0">#REF!</definedName>
    <definedName name="________var1">#REF!</definedName>
    <definedName name="________var4" localSheetId="2">#REF!</definedName>
    <definedName name="________var4" localSheetId="7">#REF!</definedName>
    <definedName name="________var4" localSheetId="0">#REF!</definedName>
    <definedName name="________var4">#REF!</definedName>
    <definedName name="________vat1">NA()</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[9]DATA!$H$67</definedName>
    <definedName name="_______CCW2">[9]DATA!$H$97</definedName>
    <definedName name="_______cur1">[2]r!$F$30</definedName>
    <definedName name="_______ewe1">NA()</definedName>
    <definedName name="_______G120907" localSheetId="2">[21]Data!#REF!</definedName>
    <definedName name="_______G120907" localSheetId="7">[21]Data!#REF!</definedName>
    <definedName name="_______G120907" localSheetId="0">[21]Data!#REF!</definedName>
    <definedName name="_______G120907">[21]Data!#REF!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[11]DATA_PRG!$H$245</definedName>
    <definedName name="_______KC139">NA()</definedName>
    <definedName name="_______knr2">NA()</definedName>
    <definedName name="_______l1">[3]leads!$A$3:$E$108</definedName>
    <definedName name="_______l12" localSheetId="2">#REF!</definedName>
    <definedName name="_______l12" localSheetId="7">#REF!</definedName>
    <definedName name="_______l12" localSheetId="0">#REF!</definedName>
    <definedName name="_______l12">#REF!</definedName>
    <definedName name="_______l2">[2]r!$F$29</definedName>
    <definedName name="_______l3" localSheetId="2">#REF!</definedName>
    <definedName name="_______l3" localSheetId="7">#REF!</definedName>
    <definedName name="_______l3" localSheetId="0">#REF!</definedName>
    <definedName name="_______l3">#REF!</definedName>
    <definedName name="_______l4">[4]Sheet1!$W$2:$Y$103</definedName>
    <definedName name="_______l5" localSheetId="2">#REF!</definedName>
    <definedName name="_______l5" localSheetId="7">#REF!</definedName>
    <definedName name="_______l5" localSheetId="0">#REF!</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lj600">NA()</definedName>
    <definedName name="_______lj900">NA()</definedName>
    <definedName name="_______LL3">NA()</definedName>
    <definedName name="_______LSO24">"[14]lead!#ref!"</definedName>
    <definedName name="_______MA1" localSheetId="2">#REF!</definedName>
    <definedName name="_______MA1" localSheetId="7">#REF!</definedName>
    <definedName name="_______MA1" localSheetId="0">#REF!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[6]r!$F$4</definedName>
    <definedName name="_______mm1000">NA()</definedName>
    <definedName name="_______mm11">[2]r!$F$4</definedName>
    <definedName name="_______mm111">[5]r!$F$4</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2">#REF!</definedName>
    <definedName name="_______pc2" localSheetId="7">#REF!</definedName>
    <definedName name="_______pc2" localSheetId="0">#REF!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[12]DATA_PRG!$H$269</definedName>
    <definedName name="_______pv2" localSheetId="2">#REF!</definedName>
    <definedName name="_______pv2" localSheetId="7">#REF!</definedName>
    <definedName name="_______pv2" localSheetId="0">#REF!</definedName>
    <definedName name="_______pv2">#REF!</definedName>
    <definedName name="_______rr3">[7]v!$A$2:$E$51</definedName>
    <definedName name="_______rrr1">[7]r!$B$1:$I$145</definedName>
    <definedName name="_______RT5565" localSheetId="2">#REF!</definedName>
    <definedName name="_______RT5565" localSheetId="7">#REF!</definedName>
    <definedName name="_______RT5565" localSheetId="0">#REF!</definedName>
    <definedName name="_______RT5565">#REF!</definedName>
    <definedName name="_______S12">NA()</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 localSheetId="2">#REF!</definedName>
    <definedName name="_______var1" localSheetId="7">#REF!</definedName>
    <definedName name="_______var1" localSheetId="0">#REF!</definedName>
    <definedName name="_______var1">#REF!</definedName>
    <definedName name="_______var4" localSheetId="2">#REF!</definedName>
    <definedName name="_______var4" localSheetId="7">#REF!</definedName>
    <definedName name="_______var4" localSheetId="0">#REF!</definedName>
    <definedName name="_______var4">#REF!</definedName>
    <definedName name="_______vat1">NA()</definedName>
    <definedName name="_______vat2">NA()</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[9]DATA!$H$67</definedName>
    <definedName name="______CCW2">[9]DATA!$H$97</definedName>
    <definedName name="______cur1">[2]r!$F$30</definedName>
    <definedName name="______dem2">NA()</definedName>
    <definedName name="______er1" localSheetId="2">#REF!</definedName>
    <definedName name="______er1" localSheetId="7">#REF!</definedName>
    <definedName name="______er1" localSheetId="0">#REF!</definedName>
    <definedName name="______er1">#REF!</definedName>
    <definedName name="______f1">NA()</definedName>
    <definedName name="______G120907" localSheetId="2">[22]Data!#REF!</definedName>
    <definedName name="______G120907" localSheetId="7">[22]Data!#REF!</definedName>
    <definedName name="______G120907" localSheetId="0">[22]Data!#REF!</definedName>
    <definedName name="______G120907">[22]Data!#REF!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[11]DATA_PRG!$H$245</definedName>
    <definedName name="______KC139">NA()</definedName>
    <definedName name="______knr2">NA()</definedName>
    <definedName name="______KNR3">NA()</definedName>
    <definedName name="______l1">[3]leads!$A$3:$E$108</definedName>
    <definedName name="______l12" localSheetId="2">#REF!</definedName>
    <definedName name="______l12" localSheetId="7">#REF!</definedName>
    <definedName name="______l12" localSheetId="0">#REF!</definedName>
    <definedName name="______l12">#REF!</definedName>
    <definedName name="______l2">[2]r!$F$29</definedName>
    <definedName name="______l3" localSheetId="2">#REF!</definedName>
    <definedName name="______l3" localSheetId="7">#REF!</definedName>
    <definedName name="______l3" localSheetId="0">#REF!</definedName>
    <definedName name="______l3">#REF!</definedName>
    <definedName name="______l4">[4]Sheet1!$W$2:$Y$103</definedName>
    <definedName name="______l5" localSheetId="2">#REF!</definedName>
    <definedName name="______l5" localSheetId="7">#REF!</definedName>
    <definedName name="______l5" localSheetId="0">#REF!</definedName>
    <definedName name="______l5">#REF!</definedName>
    <definedName name="______l6">[2]r!$F$4</definedName>
    <definedName name="______l7">[5]r!$F$4</definedName>
    <definedName name="______l8">[2]r!$F$2</definedName>
    <definedName name="______l9">[2]r!$F$3</definedName>
    <definedName name="______LJ6">[9]DATA!$H$245</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2">'[23]Lead statement'!#REF!</definedName>
    <definedName name="______me12" localSheetId="7">'[23]Lead statement'!#REF!</definedName>
    <definedName name="______me12" localSheetId="0">'[23]Lead statement'!#REF!</definedName>
    <definedName name="______me12">'[23]Lead statement'!#REF!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[6]r!$F$4</definedName>
    <definedName name="______mm1000">NA()</definedName>
    <definedName name="______mm11">[2]r!$F$4</definedName>
    <definedName name="______mm111">[5]r!$F$4</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2">#REF!</definedName>
    <definedName name="______pc2" localSheetId="7">#REF!</definedName>
    <definedName name="______pc2" localSheetId="0">#REF!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[12]DATA_PRG!$H$269</definedName>
    <definedName name="______pv2" localSheetId="2">#REF!</definedName>
    <definedName name="______pv2" localSheetId="7">#REF!</definedName>
    <definedName name="______pv2" localSheetId="0">#REF!</definedName>
    <definedName name="______pv2">#REF!</definedName>
    <definedName name="______rr3">[7]v!$A$2:$E$51</definedName>
    <definedName name="______rrr1">[7]r!$B$1:$I$145</definedName>
    <definedName name="______S12">NA()</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 localSheetId="2">#REF!</definedName>
    <definedName name="______var1" localSheetId="7">#REF!</definedName>
    <definedName name="______var1" localSheetId="0">#REF!</definedName>
    <definedName name="______var1">#REF!</definedName>
    <definedName name="______var4" localSheetId="2">#REF!</definedName>
    <definedName name="______var4" localSheetId="7">#REF!</definedName>
    <definedName name="______var4" localSheetId="0">#REF!</definedName>
    <definedName name="______var4">#REF!</definedName>
    <definedName name="______vat1">NA()</definedName>
    <definedName name="______vat2">NA()</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lnm_Print_Titles_1">NA()</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 localSheetId="2">#REF!</definedName>
    <definedName name="_____12" localSheetId="7">#REF!</definedName>
    <definedName name="_____12" localSheetId="0">#REF!</definedName>
    <definedName name="_____12">#REF!</definedName>
    <definedName name="_____bla1">[1]leads!$H$7</definedName>
    <definedName name="_____BSG100" localSheetId="2">#REF!</definedName>
    <definedName name="_____BSG100" localSheetId="7">#REF!</definedName>
    <definedName name="_____BSG100" localSheetId="0">#REF!</definedName>
    <definedName name="_____BSG100">#REF!</definedName>
    <definedName name="_____BSG150" localSheetId="2">#REF!</definedName>
    <definedName name="_____BSG150" localSheetId="7">#REF!</definedName>
    <definedName name="_____BSG150" localSheetId="0">#REF!</definedName>
    <definedName name="_____BSG150">#REF!</definedName>
    <definedName name="_____BSG5" localSheetId="2">#REF!</definedName>
    <definedName name="_____BSG5" localSheetId="7">#REF!</definedName>
    <definedName name="_____BSG5" localSheetId="0">#REF!</definedName>
    <definedName name="_____BSG5">#REF!</definedName>
    <definedName name="_____BSG75" localSheetId="2">#REF!</definedName>
    <definedName name="_____BSG75" localSheetId="7">#REF!</definedName>
    <definedName name="_____BSG75" localSheetId="0">#REF!</definedName>
    <definedName name="_____BSG75">#REF!</definedName>
    <definedName name="_____BTC1" localSheetId="2">#REF!</definedName>
    <definedName name="_____BTC1" localSheetId="7">#REF!</definedName>
    <definedName name="_____BTC1" localSheetId="0">#REF!</definedName>
    <definedName name="_____BTC1">#REF!</definedName>
    <definedName name="_____BTC10" localSheetId="2">#REF!</definedName>
    <definedName name="_____BTC10" localSheetId="7">#REF!</definedName>
    <definedName name="_____BTC10" localSheetId="0">#REF!</definedName>
    <definedName name="_____BTC10">#REF!</definedName>
    <definedName name="_____BTC11" localSheetId="2">#REF!</definedName>
    <definedName name="_____BTC11" localSheetId="7">#REF!</definedName>
    <definedName name="_____BTC11" localSheetId="0">#REF!</definedName>
    <definedName name="_____BTC11">#REF!</definedName>
    <definedName name="_____BTC12" localSheetId="2">#REF!</definedName>
    <definedName name="_____BTC12" localSheetId="7">#REF!</definedName>
    <definedName name="_____BTC12" localSheetId="0">#REF!</definedName>
    <definedName name="_____BTC12">#REF!</definedName>
    <definedName name="_____BTC13" localSheetId="2">#REF!</definedName>
    <definedName name="_____BTC13" localSheetId="7">#REF!</definedName>
    <definedName name="_____BTC13" localSheetId="0">#REF!</definedName>
    <definedName name="_____BTC13">#REF!</definedName>
    <definedName name="_____BTC14" localSheetId="2">#REF!</definedName>
    <definedName name="_____BTC14" localSheetId="7">#REF!</definedName>
    <definedName name="_____BTC14" localSheetId="0">#REF!</definedName>
    <definedName name="_____BTC14">#REF!</definedName>
    <definedName name="_____BTC15" localSheetId="2">#REF!</definedName>
    <definedName name="_____BTC15" localSheetId="7">#REF!</definedName>
    <definedName name="_____BTC15" localSheetId="0">#REF!</definedName>
    <definedName name="_____BTC15">#REF!</definedName>
    <definedName name="_____BTC16" localSheetId="2">#REF!</definedName>
    <definedName name="_____BTC16" localSheetId="7">#REF!</definedName>
    <definedName name="_____BTC16" localSheetId="0">#REF!</definedName>
    <definedName name="_____BTC16">#REF!</definedName>
    <definedName name="_____BTC17" localSheetId="2">#REF!</definedName>
    <definedName name="_____BTC17" localSheetId="7">#REF!</definedName>
    <definedName name="_____BTC17" localSheetId="0">#REF!</definedName>
    <definedName name="_____BTC17">#REF!</definedName>
    <definedName name="_____BTC18" localSheetId="2">#REF!</definedName>
    <definedName name="_____BTC18" localSheetId="7">#REF!</definedName>
    <definedName name="_____BTC18" localSheetId="0">#REF!</definedName>
    <definedName name="_____BTC18">#REF!</definedName>
    <definedName name="_____BTC19" localSheetId="2">#REF!</definedName>
    <definedName name="_____BTC19" localSheetId="7">#REF!</definedName>
    <definedName name="_____BTC19" localSheetId="0">#REF!</definedName>
    <definedName name="_____BTC19">#REF!</definedName>
    <definedName name="_____BTC2" localSheetId="2">#REF!</definedName>
    <definedName name="_____BTC2" localSheetId="7">#REF!</definedName>
    <definedName name="_____BTC2" localSheetId="0">#REF!</definedName>
    <definedName name="_____BTC2">#REF!</definedName>
    <definedName name="_____BTC20" localSheetId="2">#REF!</definedName>
    <definedName name="_____BTC20" localSheetId="7">#REF!</definedName>
    <definedName name="_____BTC20" localSheetId="0">#REF!</definedName>
    <definedName name="_____BTC20">#REF!</definedName>
    <definedName name="_____BTC21" localSheetId="2">#REF!</definedName>
    <definedName name="_____BTC21" localSheetId="7">#REF!</definedName>
    <definedName name="_____BTC21" localSheetId="0">#REF!</definedName>
    <definedName name="_____BTC21">#REF!</definedName>
    <definedName name="_____BTC22" localSheetId="2">#REF!</definedName>
    <definedName name="_____BTC22" localSheetId="7">#REF!</definedName>
    <definedName name="_____BTC22" localSheetId="0">#REF!</definedName>
    <definedName name="_____BTC22">#REF!</definedName>
    <definedName name="_____BTC23" localSheetId="2">#REF!</definedName>
    <definedName name="_____BTC23" localSheetId="7">#REF!</definedName>
    <definedName name="_____BTC23" localSheetId="0">#REF!</definedName>
    <definedName name="_____BTC23">#REF!</definedName>
    <definedName name="_____BTC24" localSheetId="2">#REF!</definedName>
    <definedName name="_____BTC24" localSheetId="7">#REF!</definedName>
    <definedName name="_____BTC24" localSheetId="0">#REF!</definedName>
    <definedName name="_____BTC24">#REF!</definedName>
    <definedName name="_____BTC3" localSheetId="2">#REF!</definedName>
    <definedName name="_____BTC3" localSheetId="7">#REF!</definedName>
    <definedName name="_____BTC3" localSheetId="0">#REF!</definedName>
    <definedName name="_____BTC3">#REF!</definedName>
    <definedName name="_____BTC4" localSheetId="2">#REF!</definedName>
    <definedName name="_____BTC4" localSheetId="7">#REF!</definedName>
    <definedName name="_____BTC4" localSheetId="0">#REF!</definedName>
    <definedName name="_____BTC4">#REF!</definedName>
    <definedName name="_____BTC5" localSheetId="2">#REF!</definedName>
    <definedName name="_____BTC5" localSheetId="7">#REF!</definedName>
    <definedName name="_____BTC5" localSheetId="0">#REF!</definedName>
    <definedName name="_____BTC5">#REF!</definedName>
    <definedName name="_____BTC6" localSheetId="2">#REF!</definedName>
    <definedName name="_____BTC6" localSheetId="7">#REF!</definedName>
    <definedName name="_____BTC6" localSheetId="0">#REF!</definedName>
    <definedName name="_____BTC6">#REF!</definedName>
    <definedName name="_____BTC7" localSheetId="2">#REF!</definedName>
    <definedName name="_____BTC7" localSheetId="7">#REF!</definedName>
    <definedName name="_____BTC7" localSheetId="0">#REF!</definedName>
    <definedName name="_____BTC7">#REF!</definedName>
    <definedName name="_____BTC8" localSheetId="2">#REF!</definedName>
    <definedName name="_____BTC8" localSheetId="7">#REF!</definedName>
    <definedName name="_____BTC8" localSheetId="0">#REF!</definedName>
    <definedName name="_____BTC8">#REF!</definedName>
    <definedName name="_____BTC9" localSheetId="2">#REF!</definedName>
    <definedName name="_____BTC9" localSheetId="7">#REF!</definedName>
    <definedName name="_____BTC9" localSheetId="0">#REF!</definedName>
    <definedName name="_____BTC9">#REF!</definedName>
    <definedName name="_____BTR1" localSheetId="2">#REF!</definedName>
    <definedName name="_____BTR1" localSheetId="7">#REF!</definedName>
    <definedName name="_____BTR1" localSheetId="0">#REF!</definedName>
    <definedName name="_____BTR1">#REF!</definedName>
    <definedName name="_____BTR10" localSheetId="2">#REF!</definedName>
    <definedName name="_____BTR10" localSheetId="7">#REF!</definedName>
    <definedName name="_____BTR10" localSheetId="0">#REF!</definedName>
    <definedName name="_____BTR10">#REF!</definedName>
    <definedName name="_____BTR11" localSheetId="2">#REF!</definedName>
    <definedName name="_____BTR11" localSheetId="7">#REF!</definedName>
    <definedName name="_____BTR11" localSheetId="0">#REF!</definedName>
    <definedName name="_____BTR11">#REF!</definedName>
    <definedName name="_____BTR12" localSheetId="2">#REF!</definedName>
    <definedName name="_____BTR12" localSheetId="7">#REF!</definedName>
    <definedName name="_____BTR12" localSheetId="0">#REF!</definedName>
    <definedName name="_____BTR12">#REF!</definedName>
    <definedName name="_____BTR13" localSheetId="2">#REF!</definedName>
    <definedName name="_____BTR13" localSheetId="7">#REF!</definedName>
    <definedName name="_____BTR13" localSheetId="0">#REF!</definedName>
    <definedName name="_____BTR13">#REF!</definedName>
    <definedName name="_____BTR14" localSheetId="2">#REF!</definedName>
    <definedName name="_____BTR14" localSheetId="7">#REF!</definedName>
    <definedName name="_____BTR14" localSheetId="0">#REF!</definedName>
    <definedName name="_____BTR14">#REF!</definedName>
    <definedName name="_____BTR15" localSheetId="2">#REF!</definedName>
    <definedName name="_____BTR15" localSheetId="7">#REF!</definedName>
    <definedName name="_____BTR15" localSheetId="0">#REF!</definedName>
    <definedName name="_____BTR15">#REF!</definedName>
    <definedName name="_____BTR16" localSheetId="2">#REF!</definedName>
    <definedName name="_____BTR16" localSheetId="7">#REF!</definedName>
    <definedName name="_____BTR16" localSheetId="0">#REF!</definedName>
    <definedName name="_____BTR16">#REF!</definedName>
    <definedName name="_____BTR17" localSheetId="2">#REF!</definedName>
    <definedName name="_____BTR17" localSheetId="7">#REF!</definedName>
    <definedName name="_____BTR17" localSheetId="0">#REF!</definedName>
    <definedName name="_____BTR17">#REF!</definedName>
    <definedName name="_____BTR18" localSheetId="2">#REF!</definedName>
    <definedName name="_____BTR18" localSheetId="7">#REF!</definedName>
    <definedName name="_____BTR18" localSheetId="0">#REF!</definedName>
    <definedName name="_____BTR18">#REF!</definedName>
    <definedName name="_____BTR19" localSheetId="2">#REF!</definedName>
    <definedName name="_____BTR19" localSheetId="7">#REF!</definedName>
    <definedName name="_____BTR19" localSheetId="0">#REF!</definedName>
    <definedName name="_____BTR19">#REF!</definedName>
    <definedName name="_____BTR2" localSheetId="2">#REF!</definedName>
    <definedName name="_____BTR2" localSheetId="7">#REF!</definedName>
    <definedName name="_____BTR2" localSheetId="0">#REF!</definedName>
    <definedName name="_____BTR2">#REF!</definedName>
    <definedName name="_____BTR20" localSheetId="2">#REF!</definedName>
    <definedName name="_____BTR20" localSheetId="7">#REF!</definedName>
    <definedName name="_____BTR20" localSheetId="0">#REF!</definedName>
    <definedName name="_____BTR20">#REF!</definedName>
    <definedName name="_____BTR21" localSheetId="2">#REF!</definedName>
    <definedName name="_____BTR21" localSheetId="7">#REF!</definedName>
    <definedName name="_____BTR21" localSheetId="0">#REF!</definedName>
    <definedName name="_____BTR21">#REF!</definedName>
    <definedName name="_____BTR22" localSheetId="2">#REF!</definedName>
    <definedName name="_____BTR22" localSheetId="7">#REF!</definedName>
    <definedName name="_____BTR22" localSheetId="0">#REF!</definedName>
    <definedName name="_____BTR22">#REF!</definedName>
    <definedName name="_____BTR23" localSheetId="2">#REF!</definedName>
    <definedName name="_____BTR23" localSheetId="7">#REF!</definedName>
    <definedName name="_____BTR23" localSheetId="0">#REF!</definedName>
    <definedName name="_____BTR23">#REF!</definedName>
    <definedName name="_____BTR24" localSheetId="2">#REF!</definedName>
    <definedName name="_____BTR24" localSheetId="7">#REF!</definedName>
    <definedName name="_____BTR24" localSheetId="0">#REF!</definedName>
    <definedName name="_____BTR24">#REF!</definedName>
    <definedName name="_____BTR3" localSheetId="2">#REF!</definedName>
    <definedName name="_____BTR3" localSheetId="7">#REF!</definedName>
    <definedName name="_____BTR3" localSheetId="0">#REF!</definedName>
    <definedName name="_____BTR3">#REF!</definedName>
    <definedName name="_____BTR4" localSheetId="2">#REF!</definedName>
    <definedName name="_____BTR4" localSheetId="7">#REF!</definedName>
    <definedName name="_____BTR4" localSheetId="0">#REF!</definedName>
    <definedName name="_____BTR4">#REF!</definedName>
    <definedName name="_____BTR5" localSheetId="2">#REF!</definedName>
    <definedName name="_____BTR5" localSheetId="7">#REF!</definedName>
    <definedName name="_____BTR5" localSheetId="0">#REF!</definedName>
    <definedName name="_____BTR5">#REF!</definedName>
    <definedName name="_____BTR6" localSheetId="2">#REF!</definedName>
    <definedName name="_____BTR6" localSheetId="7">#REF!</definedName>
    <definedName name="_____BTR6" localSheetId="0">#REF!</definedName>
    <definedName name="_____BTR6">#REF!</definedName>
    <definedName name="_____BTR7" localSheetId="2">#REF!</definedName>
    <definedName name="_____BTR7" localSheetId="7">#REF!</definedName>
    <definedName name="_____BTR7" localSheetId="0">#REF!</definedName>
    <definedName name="_____BTR7">#REF!</definedName>
    <definedName name="_____BTR8" localSheetId="2">#REF!</definedName>
    <definedName name="_____BTR8" localSheetId="7">#REF!</definedName>
    <definedName name="_____BTR8" localSheetId="0">#REF!</definedName>
    <definedName name="_____BTR8">#REF!</definedName>
    <definedName name="_____BTR9" localSheetId="2">#REF!</definedName>
    <definedName name="_____BTR9" localSheetId="7">#REF!</definedName>
    <definedName name="_____BTR9" localSheetId="0">#REF!</definedName>
    <definedName name="_____BTR9">#REF!</definedName>
    <definedName name="_____BTS1" localSheetId="2">#REF!</definedName>
    <definedName name="_____BTS1" localSheetId="7">#REF!</definedName>
    <definedName name="_____BTS1" localSheetId="0">#REF!</definedName>
    <definedName name="_____BTS1">#REF!</definedName>
    <definedName name="_____BTS10" localSheetId="2">#REF!</definedName>
    <definedName name="_____BTS10" localSheetId="7">#REF!</definedName>
    <definedName name="_____BTS10" localSheetId="0">#REF!</definedName>
    <definedName name="_____BTS10">#REF!</definedName>
    <definedName name="_____BTS11" localSheetId="2">#REF!</definedName>
    <definedName name="_____BTS11" localSheetId="7">#REF!</definedName>
    <definedName name="_____BTS11" localSheetId="0">#REF!</definedName>
    <definedName name="_____BTS11">#REF!</definedName>
    <definedName name="_____BTS12" localSheetId="2">#REF!</definedName>
    <definedName name="_____BTS12" localSheetId="7">#REF!</definedName>
    <definedName name="_____BTS12" localSheetId="0">#REF!</definedName>
    <definedName name="_____BTS12">#REF!</definedName>
    <definedName name="_____BTS13" localSheetId="2">#REF!</definedName>
    <definedName name="_____BTS13" localSheetId="7">#REF!</definedName>
    <definedName name="_____BTS13" localSheetId="0">#REF!</definedName>
    <definedName name="_____BTS13">#REF!</definedName>
    <definedName name="_____BTS14" localSheetId="2">#REF!</definedName>
    <definedName name="_____BTS14" localSheetId="7">#REF!</definedName>
    <definedName name="_____BTS14" localSheetId="0">#REF!</definedName>
    <definedName name="_____BTS14">#REF!</definedName>
    <definedName name="_____BTS15" localSheetId="2">#REF!</definedName>
    <definedName name="_____BTS15" localSheetId="7">#REF!</definedName>
    <definedName name="_____BTS15" localSheetId="0">#REF!</definedName>
    <definedName name="_____BTS15">#REF!</definedName>
    <definedName name="_____BTS16" localSheetId="2">#REF!</definedName>
    <definedName name="_____BTS16" localSheetId="7">#REF!</definedName>
    <definedName name="_____BTS16" localSheetId="0">#REF!</definedName>
    <definedName name="_____BTS16">#REF!</definedName>
    <definedName name="_____BTS17" localSheetId="2">#REF!</definedName>
    <definedName name="_____BTS17" localSheetId="7">#REF!</definedName>
    <definedName name="_____BTS17" localSheetId="0">#REF!</definedName>
    <definedName name="_____BTS17">#REF!</definedName>
    <definedName name="_____BTS18" localSheetId="2">#REF!</definedName>
    <definedName name="_____BTS18" localSheetId="7">#REF!</definedName>
    <definedName name="_____BTS18" localSheetId="0">#REF!</definedName>
    <definedName name="_____BTS18">#REF!</definedName>
    <definedName name="_____BTS19" localSheetId="2">#REF!</definedName>
    <definedName name="_____BTS19" localSheetId="7">#REF!</definedName>
    <definedName name="_____BTS19" localSheetId="0">#REF!</definedName>
    <definedName name="_____BTS19">#REF!</definedName>
    <definedName name="_____BTS2" localSheetId="2">#REF!</definedName>
    <definedName name="_____BTS2" localSheetId="7">#REF!</definedName>
    <definedName name="_____BTS2" localSheetId="0">#REF!</definedName>
    <definedName name="_____BTS2">#REF!</definedName>
    <definedName name="_____BTS20" localSheetId="2">#REF!</definedName>
    <definedName name="_____BTS20" localSheetId="7">#REF!</definedName>
    <definedName name="_____BTS20" localSheetId="0">#REF!</definedName>
    <definedName name="_____BTS20">#REF!</definedName>
    <definedName name="_____BTS21" localSheetId="2">#REF!</definedName>
    <definedName name="_____BTS21" localSheetId="7">#REF!</definedName>
    <definedName name="_____BTS21" localSheetId="0">#REF!</definedName>
    <definedName name="_____BTS21">#REF!</definedName>
    <definedName name="_____BTS22" localSheetId="2">#REF!</definedName>
    <definedName name="_____BTS22" localSheetId="7">#REF!</definedName>
    <definedName name="_____BTS22" localSheetId="0">#REF!</definedName>
    <definedName name="_____BTS22">#REF!</definedName>
    <definedName name="_____BTS23" localSheetId="2">#REF!</definedName>
    <definedName name="_____BTS23" localSheetId="7">#REF!</definedName>
    <definedName name="_____BTS23" localSheetId="0">#REF!</definedName>
    <definedName name="_____BTS23">#REF!</definedName>
    <definedName name="_____BTS24" localSheetId="2">#REF!</definedName>
    <definedName name="_____BTS24" localSheetId="7">#REF!</definedName>
    <definedName name="_____BTS24" localSheetId="0">#REF!</definedName>
    <definedName name="_____BTS24">#REF!</definedName>
    <definedName name="_____BTS3" localSheetId="2">#REF!</definedName>
    <definedName name="_____BTS3" localSheetId="7">#REF!</definedName>
    <definedName name="_____BTS3" localSheetId="0">#REF!</definedName>
    <definedName name="_____BTS3">#REF!</definedName>
    <definedName name="_____BTS4" localSheetId="2">#REF!</definedName>
    <definedName name="_____BTS4" localSheetId="7">#REF!</definedName>
    <definedName name="_____BTS4" localSheetId="0">#REF!</definedName>
    <definedName name="_____BTS4">#REF!</definedName>
    <definedName name="_____BTS5" localSheetId="2">#REF!</definedName>
    <definedName name="_____BTS5" localSheetId="7">#REF!</definedName>
    <definedName name="_____BTS5" localSheetId="0">#REF!</definedName>
    <definedName name="_____BTS5">#REF!</definedName>
    <definedName name="_____BTS6" localSheetId="2">#REF!</definedName>
    <definedName name="_____BTS6" localSheetId="7">#REF!</definedName>
    <definedName name="_____BTS6" localSheetId="0">#REF!</definedName>
    <definedName name="_____BTS6">#REF!</definedName>
    <definedName name="_____BTS7" localSheetId="2">#REF!</definedName>
    <definedName name="_____BTS7" localSheetId="7">#REF!</definedName>
    <definedName name="_____BTS7" localSheetId="0">#REF!</definedName>
    <definedName name="_____BTS7">#REF!</definedName>
    <definedName name="_____BTS8" localSheetId="2">#REF!</definedName>
    <definedName name="_____BTS8" localSheetId="7">#REF!</definedName>
    <definedName name="_____BTS8" localSheetId="0">#REF!</definedName>
    <definedName name="_____BTS8">#REF!</definedName>
    <definedName name="_____BTS9" localSheetId="2">#REF!</definedName>
    <definedName name="_____BTS9" localSheetId="7">#REF!</definedName>
    <definedName name="_____BTS9" localSheetId="0">#REF!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[9]DATA!$H$67</definedName>
    <definedName name="_____CCW2">[9]DATA!$H$97</definedName>
    <definedName name="_____cur1">[2]r!$F$30</definedName>
    <definedName name="_____dem2">NA()</definedName>
    <definedName name="_____er1" localSheetId="2">#REF!</definedName>
    <definedName name="_____er1" localSheetId="7">#REF!</definedName>
    <definedName name="_____er1" localSheetId="0">#REF!</definedName>
    <definedName name="_____er1">#REF!</definedName>
    <definedName name="_____f1">NA()</definedName>
    <definedName name="_____G120907" localSheetId="2">[22]Data!#REF!</definedName>
    <definedName name="_____G120907" localSheetId="7">[22]Data!#REF!</definedName>
    <definedName name="_____G120907" localSheetId="0">[22]Data!#REF!</definedName>
    <definedName name="_____G120907">[22]Data!#REF!</definedName>
    <definedName name="_____GBS11">NA()</definedName>
    <definedName name="_____GBS110" localSheetId="2">#REF!</definedName>
    <definedName name="_____GBS110" localSheetId="7">#REF!</definedName>
    <definedName name="_____GBS110" localSheetId="0">#REF!</definedName>
    <definedName name="_____GBS110">#REF!</definedName>
    <definedName name="_____GBS111" localSheetId="2">#REF!</definedName>
    <definedName name="_____GBS111" localSheetId="7">#REF!</definedName>
    <definedName name="_____GBS111" localSheetId="0">#REF!</definedName>
    <definedName name="_____GBS111">#REF!</definedName>
    <definedName name="_____GBS112" localSheetId="2">#REF!</definedName>
    <definedName name="_____GBS112" localSheetId="7">#REF!</definedName>
    <definedName name="_____GBS112" localSheetId="0">#REF!</definedName>
    <definedName name="_____GBS112">#REF!</definedName>
    <definedName name="_____GBS113" localSheetId="2">#REF!</definedName>
    <definedName name="_____GBS113" localSheetId="7">#REF!</definedName>
    <definedName name="_____GBS113" localSheetId="0">#REF!</definedName>
    <definedName name="_____GBS113">#REF!</definedName>
    <definedName name="_____GBS114" localSheetId="2">#REF!</definedName>
    <definedName name="_____GBS114" localSheetId="7">#REF!</definedName>
    <definedName name="_____GBS114" localSheetId="0">#REF!</definedName>
    <definedName name="_____GBS114">#REF!</definedName>
    <definedName name="_____GBS115" localSheetId="2">#REF!</definedName>
    <definedName name="_____GBS115" localSheetId="7">#REF!</definedName>
    <definedName name="_____GBS115" localSheetId="0">#REF!</definedName>
    <definedName name="_____GBS115">#REF!</definedName>
    <definedName name="_____GBS116" localSheetId="2">#REF!</definedName>
    <definedName name="_____GBS116" localSheetId="7">#REF!</definedName>
    <definedName name="_____GBS116" localSheetId="0">#REF!</definedName>
    <definedName name="_____GBS116">#REF!</definedName>
    <definedName name="_____GBS117" localSheetId="2">#REF!</definedName>
    <definedName name="_____GBS117" localSheetId="7">#REF!</definedName>
    <definedName name="_____GBS117" localSheetId="0">#REF!</definedName>
    <definedName name="_____GBS117">#REF!</definedName>
    <definedName name="_____GBS118" localSheetId="2">#REF!</definedName>
    <definedName name="_____GBS118" localSheetId="7">#REF!</definedName>
    <definedName name="_____GBS118" localSheetId="0">#REF!</definedName>
    <definedName name="_____GBS118">#REF!</definedName>
    <definedName name="_____GBS119" localSheetId="2">#REF!</definedName>
    <definedName name="_____GBS119" localSheetId="7">#REF!</definedName>
    <definedName name="_____GBS119" localSheetId="0">#REF!</definedName>
    <definedName name="_____GBS119">#REF!</definedName>
    <definedName name="_____GBS12" localSheetId="2">#REF!</definedName>
    <definedName name="_____GBS12" localSheetId="7">#REF!</definedName>
    <definedName name="_____GBS12" localSheetId="0">#REF!</definedName>
    <definedName name="_____GBS12">#REF!</definedName>
    <definedName name="_____GBS120" localSheetId="2">#REF!</definedName>
    <definedName name="_____GBS120" localSheetId="7">#REF!</definedName>
    <definedName name="_____GBS120" localSheetId="0">#REF!</definedName>
    <definedName name="_____GBS120">#REF!</definedName>
    <definedName name="_____GBS121" localSheetId="2">#REF!</definedName>
    <definedName name="_____GBS121" localSheetId="7">#REF!</definedName>
    <definedName name="_____GBS121" localSheetId="0">#REF!</definedName>
    <definedName name="_____GBS121">#REF!</definedName>
    <definedName name="_____GBS122" localSheetId="2">#REF!</definedName>
    <definedName name="_____GBS122" localSheetId="7">#REF!</definedName>
    <definedName name="_____GBS122" localSheetId="0">#REF!</definedName>
    <definedName name="_____GBS122">#REF!</definedName>
    <definedName name="_____GBS123" localSheetId="2">#REF!</definedName>
    <definedName name="_____GBS123" localSheetId="7">#REF!</definedName>
    <definedName name="_____GBS123" localSheetId="0">#REF!</definedName>
    <definedName name="_____GBS123">#REF!</definedName>
    <definedName name="_____GBS124" localSheetId="2">#REF!</definedName>
    <definedName name="_____GBS124" localSheetId="7">#REF!</definedName>
    <definedName name="_____GBS124" localSheetId="0">#REF!</definedName>
    <definedName name="_____GBS124">#REF!</definedName>
    <definedName name="_____GBS13" localSheetId="2">#REF!</definedName>
    <definedName name="_____GBS13" localSheetId="7">#REF!</definedName>
    <definedName name="_____GBS13" localSheetId="0">#REF!</definedName>
    <definedName name="_____GBS13">#REF!</definedName>
    <definedName name="_____GBS14" localSheetId="2">#REF!</definedName>
    <definedName name="_____GBS14" localSheetId="7">#REF!</definedName>
    <definedName name="_____GBS14" localSheetId="0">#REF!</definedName>
    <definedName name="_____GBS14">#REF!</definedName>
    <definedName name="_____GBS15" localSheetId="2">#REF!</definedName>
    <definedName name="_____GBS15" localSheetId="7">#REF!</definedName>
    <definedName name="_____GBS15" localSheetId="0">#REF!</definedName>
    <definedName name="_____GBS15">#REF!</definedName>
    <definedName name="_____GBS16" localSheetId="2">#REF!</definedName>
    <definedName name="_____GBS16" localSheetId="7">#REF!</definedName>
    <definedName name="_____GBS16" localSheetId="0">#REF!</definedName>
    <definedName name="_____GBS16">#REF!</definedName>
    <definedName name="_____GBS17" localSheetId="2">#REF!</definedName>
    <definedName name="_____GBS17" localSheetId="7">#REF!</definedName>
    <definedName name="_____GBS17" localSheetId="0">#REF!</definedName>
    <definedName name="_____GBS17">#REF!</definedName>
    <definedName name="_____GBS18" localSheetId="2">#REF!</definedName>
    <definedName name="_____GBS18" localSheetId="7">#REF!</definedName>
    <definedName name="_____GBS18" localSheetId="0">#REF!</definedName>
    <definedName name="_____GBS18">#REF!</definedName>
    <definedName name="_____GBS19" localSheetId="2">#REF!</definedName>
    <definedName name="_____GBS19" localSheetId="7">#REF!</definedName>
    <definedName name="_____GBS19" localSheetId="0">#REF!</definedName>
    <definedName name="_____GBS19">#REF!</definedName>
    <definedName name="_____GBS21" localSheetId="2">#REF!</definedName>
    <definedName name="_____GBS21" localSheetId="7">#REF!</definedName>
    <definedName name="_____GBS21" localSheetId="0">#REF!</definedName>
    <definedName name="_____GBS21">#REF!</definedName>
    <definedName name="_____GBS210" localSheetId="2">#REF!</definedName>
    <definedName name="_____GBS210" localSheetId="7">#REF!</definedName>
    <definedName name="_____GBS210" localSheetId="0">#REF!</definedName>
    <definedName name="_____GBS210">#REF!</definedName>
    <definedName name="_____GBS211" localSheetId="2">#REF!</definedName>
    <definedName name="_____GBS211" localSheetId="7">#REF!</definedName>
    <definedName name="_____GBS211" localSheetId="0">#REF!</definedName>
    <definedName name="_____GBS211">#REF!</definedName>
    <definedName name="_____GBS212" localSheetId="2">#REF!</definedName>
    <definedName name="_____GBS212" localSheetId="7">#REF!</definedName>
    <definedName name="_____GBS212" localSheetId="0">#REF!</definedName>
    <definedName name="_____GBS212">#REF!</definedName>
    <definedName name="_____GBS213" localSheetId="2">#REF!</definedName>
    <definedName name="_____GBS213" localSheetId="7">#REF!</definedName>
    <definedName name="_____GBS213" localSheetId="0">#REF!</definedName>
    <definedName name="_____GBS213">#REF!</definedName>
    <definedName name="_____GBS214" localSheetId="2">#REF!</definedName>
    <definedName name="_____GBS214" localSheetId="7">#REF!</definedName>
    <definedName name="_____GBS214" localSheetId="0">#REF!</definedName>
    <definedName name="_____GBS214">#REF!</definedName>
    <definedName name="_____GBS215" localSheetId="2">#REF!</definedName>
    <definedName name="_____GBS215" localSheetId="7">#REF!</definedName>
    <definedName name="_____GBS215" localSheetId="0">#REF!</definedName>
    <definedName name="_____GBS215">#REF!</definedName>
    <definedName name="_____GBS216" localSheetId="2">#REF!</definedName>
    <definedName name="_____GBS216" localSheetId="7">#REF!</definedName>
    <definedName name="_____GBS216" localSheetId="0">#REF!</definedName>
    <definedName name="_____GBS216">#REF!</definedName>
    <definedName name="_____GBS217" localSheetId="2">#REF!</definedName>
    <definedName name="_____GBS217" localSheetId="7">#REF!</definedName>
    <definedName name="_____GBS217" localSheetId="0">#REF!</definedName>
    <definedName name="_____GBS217">#REF!</definedName>
    <definedName name="_____GBS218" localSheetId="2">#REF!</definedName>
    <definedName name="_____GBS218" localSheetId="7">#REF!</definedName>
    <definedName name="_____GBS218" localSheetId="0">#REF!</definedName>
    <definedName name="_____GBS218">#REF!</definedName>
    <definedName name="_____GBS219" localSheetId="2">#REF!</definedName>
    <definedName name="_____GBS219" localSheetId="7">#REF!</definedName>
    <definedName name="_____GBS219" localSheetId="0">#REF!</definedName>
    <definedName name="_____GBS219">#REF!</definedName>
    <definedName name="_____GBS22" localSheetId="2">#REF!</definedName>
    <definedName name="_____GBS22" localSheetId="7">#REF!</definedName>
    <definedName name="_____GBS22" localSheetId="0">#REF!</definedName>
    <definedName name="_____GBS22">#REF!</definedName>
    <definedName name="_____GBS220" localSheetId="2">#REF!</definedName>
    <definedName name="_____GBS220" localSheetId="7">#REF!</definedName>
    <definedName name="_____GBS220" localSheetId="0">#REF!</definedName>
    <definedName name="_____GBS220">#REF!</definedName>
    <definedName name="_____GBS221" localSheetId="2">#REF!</definedName>
    <definedName name="_____GBS221" localSheetId="7">#REF!</definedName>
    <definedName name="_____GBS221" localSheetId="0">#REF!</definedName>
    <definedName name="_____GBS221">#REF!</definedName>
    <definedName name="_____GBS222" localSheetId="2">#REF!</definedName>
    <definedName name="_____GBS222" localSheetId="7">#REF!</definedName>
    <definedName name="_____GBS222" localSheetId="0">#REF!</definedName>
    <definedName name="_____GBS222">#REF!</definedName>
    <definedName name="_____GBS223" localSheetId="2">#REF!</definedName>
    <definedName name="_____GBS223" localSheetId="7">#REF!</definedName>
    <definedName name="_____GBS223" localSheetId="0">#REF!</definedName>
    <definedName name="_____GBS223">#REF!</definedName>
    <definedName name="_____GBS224" localSheetId="2">#REF!</definedName>
    <definedName name="_____GBS224" localSheetId="7">#REF!</definedName>
    <definedName name="_____GBS224" localSheetId="0">#REF!</definedName>
    <definedName name="_____GBS224">#REF!</definedName>
    <definedName name="_____GBS23" localSheetId="2">#REF!</definedName>
    <definedName name="_____GBS23" localSheetId="7">#REF!</definedName>
    <definedName name="_____GBS23" localSheetId="0">#REF!</definedName>
    <definedName name="_____GBS23">#REF!</definedName>
    <definedName name="_____GBS24" localSheetId="2">#REF!</definedName>
    <definedName name="_____GBS24" localSheetId="7">#REF!</definedName>
    <definedName name="_____GBS24" localSheetId="0">#REF!</definedName>
    <definedName name="_____GBS24">#REF!</definedName>
    <definedName name="_____GBS25" localSheetId="2">#REF!</definedName>
    <definedName name="_____GBS25" localSheetId="7">#REF!</definedName>
    <definedName name="_____GBS25" localSheetId="0">#REF!</definedName>
    <definedName name="_____GBS25">#REF!</definedName>
    <definedName name="_____GBS26" localSheetId="2">#REF!</definedName>
    <definedName name="_____GBS26" localSheetId="7">#REF!</definedName>
    <definedName name="_____GBS26" localSheetId="0">#REF!</definedName>
    <definedName name="_____GBS26">#REF!</definedName>
    <definedName name="_____GBS27" localSheetId="2">#REF!</definedName>
    <definedName name="_____GBS27" localSheetId="7">#REF!</definedName>
    <definedName name="_____GBS27" localSheetId="0">#REF!</definedName>
    <definedName name="_____GBS27">#REF!</definedName>
    <definedName name="_____GBS28" localSheetId="2">#REF!</definedName>
    <definedName name="_____GBS28" localSheetId="7">#REF!</definedName>
    <definedName name="_____GBS28" localSheetId="0">#REF!</definedName>
    <definedName name="_____GBS28">#REF!</definedName>
    <definedName name="_____GBS29" localSheetId="2">#REF!</definedName>
    <definedName name="_____GBS29" localSheetId="7">#REF!</definedName>
    <definedName name="_____GBS29" localSheetId="0">#REF!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[11]DATA_PRG!$H$245</definedName>
    <definedName name="_____KC139">NA()</definedName>
    <definedName name="_____knr2">NA()</definedName>
    <definedName name="_____KNR3">NA()</definedName>
    <definedName name="_____l1">[3]leads!$A$3:$E$108</definedName>
    <definedName name="_____l12" localSheetId="2">#REF!</definedName>
    <definedName name="_____l12" localSheetId="7">#REF!</definedName>
    <definedName name="_____l12" localSheetId="0">#REF!</definedName>
    <definedName name="_____l12">#REF!</definedName>
    <definedName name="_____l2">[2]r!$F$29</definedName>
    <definedName name="_____l3" localSheetId="2">#REF!</definedName>
    <definedName name="_____l3" localSheetId="7">#REF!</definedName>
    <definedName name="_____l3" localSheetId="0">#REF!</definedName>
    <definedName name="_____l3">#REF!</definedName>
    <definedName name="_____l4">[4]Sheet1!$W$2:$Y$103</definedName>
    <definedName name="_____l5" localSheetId="2">#REF!</definedName>
    <definedName name="_____l5" localSheetId="7">#REF!</definedName>
    <definedName name="_____l5" localSheetId="0">#REF!</definedName>
    <definedName name="_____l5">#REF!</definedName>
    <definedName name="_____l6">[2]r!$F$4</definedName>
    <definedName name="_____l7">[5]r!$F$4</definedName>
    <definedName name="_____l8">[2]r!$F$2</definedName>
    <definedName name="_____l9">[2]r!$F$3</definedName>
    <definedName name="_____LJ6">[9]DATA!$H$245</definedName>
    <definedName name="_____lj600" localSheetId="2">#REF!</definedName>
    <definedName name="_____lj600" localSheetId="7">#REF!</definedName>
    <definedName name="_____lj600" localSheetId="0">#REF!</definedName>
    <definedName name="_____lj600">#REF!</definedName>
    <definedName name="_____lj900" localSheetId="2">#REF!</definedName>
    <definedName name="_____lj900" localSheetId="7">#REF!</definedName>
    <definedName name="_____lj900" localSheetId="0">#REF!</definedName>
    <definedName name="_____lj900">#REF!</definedName>
    <definedName name="_____LL3" localSheetId="2">#REF!</definedName>
    <definedName name="_____LL3" localSheetId="7">#REF!</definedName>
    <definedName name="_____LL3" localSheetId="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2">#REF!</definedName>
    <definedName name="_____ML21" localSheetId="7">#REF!</definedName>
    <definedName name="_____ML21" localSheetId="0">#REF!</definedName>
    <definedName name="_____ML21">#REF!</definedName>
    <definedName name="_____ML210" localSheetId="2">#REF!</definedName>
    <definedName name="_____ML210" localSheetId="7">#REF!</definedName>
    <definedName name="_____ML210" localSheetId="0">#REF!</definedName>
    <definedName name="_____ML210">#REF!</definedName>
    <definedName name="_____ML211" localSheetId="2">#REF!</definedName>
    <definedName name="_____ML211" localSheetId="7">#REF!</definedName>
    <definedName name="_____ML211" localSheetId="0">#REF!</definedName>
    <definedName name="_____ML211">#REF!</definedName>
    <definedName name="_____ML212" localSheetId="2">#REF!</definedName>
    <definedName name="_____ML212" localSheetId="7">#REF!</definedName>
    <definedName name="_____ML212" localSheetId="0">#REF!</definedName>
    <definedName name="_____ML212">#REF!</definedName>
    <definedName name="_____ML213" localSheetId="2">#REF!</definedName>
    <definedName name="_____ML213" localSheetId="7">#REF!</definedName>
    <definedName name="_____ML213" localSheetId="0">#REF!</definedName>
    <definedName name="_____ML213">#REF!</definedName>
    <definedName name="_____ML214" localSheetId="2">#REF!</definedName>
    <definedName name="_____ML214" localSheetId="7">#REF!</definedName>
    <definedName name="_____ML214" localSheetId="0">#REF!</definedName>
    <definedName name="_____ML214">#REF!</definedName>
    <definedName name="_____ML215" localSheetId="2">#REF!</definedName>
    <definedName name="_____ML215" localSheetId="7">#REF!</definedName>
    <definedName name="_____ML215" localSheetId="0">#REF!</definedName>
    <definedName name="_____ML215">#REF!</definedName>
    <definedName name="_____ML216" localSheetId="2">#REF!</definedName>
    <definedName name="_____ML216" localSheetId="7">#REF!</definedName>
    <definedName name="_____ML216" localSheetId="0">#REF!</definedName>
    <definedName name="_____ML216">#REF!</definedName>
    <definedName name="_____ML217" localSheetId="2">#REF!</definedName>
    <definedName name="_____ML217" localSheetId="7">#REF!</definedName>
    <definedName name="_____ML217" localSheetId="0">#REF!</definedName>
    <definedName name="_____ML217">#REF!</definedName>
    <definedName name="_____ML218" localSheetId="2">#REF!</definedName>
    <definedName name="_____ML218" localSheetId="7">#REF!</definedName>
    <definedName name="_____ML218" localSheetId="0">#REF!</definedName>
    <definedName name="_____ML218">#REF!</definedName>
    <definedName name="_____ML219" localSheetId="2">#REF!</definedName>
    <definedName name="_____ML219" localSheetId="7">#REF!</definedName>
    <definedName name="_____ML219" localSheetId="0">#REF!</definedName>
    <definedName name="_____ML219">#REF!</definedName>
    <definedName name="_____ML22" localSheetId="2">#REF!</definedName>
    <definedName name="_____ML22" localSheetId="7">#REF!</definedName>
    <definedName name="_____ML22" localSheetId="0">#REF!</definedName>
    <definedName name="_____ML22">#REF!</definedName>
    <definedName name="_____ML220" localSheetId="2">#REF!</definedName>
    <definedName name="_____ML220" localSheetId="7">#REF!</definedName>
    <definedName name="_____ML220" localSheetId="0">#REF!</definedName>
    <definedName name="_____ML220">#REF!</definedName>
    <definedName name="_____ML221" localSheetId="2">#REF!</definedName>
    <definedName name="_____ML221" localSheetId="7">#REF!</definedName>
    <definedName name="_____ML221" localSheetId="0">#REF!</definedName>
    <definedName name="_____ML221">#REF!</definedName>
    <definedName name="_____ML222" localSheetId="2">#REF!</definedName>
    <definedName name="_____ML222" localSheetId="7">#REF!</definedName>
    <definedName name="_____ML222" localSheetId="0">#REF!</definedName>
    <definedName name="_____ML222">#REF!</definedName>
    <definedName name="_____ML223" localSheetId="2">#REF!</definedName>
    <definedName name="_____ML223" localSheetId="7">#REF!</definedName>
    <definedName name="_____ML223" localSheetId="0">#REF!</definedName>
    <definedName name="_____ML223">#REF!</definedName>
    <definedName name="_____ML224" localSheetId="2">#REF!</definedName>
    <definedName name="_____ML224" localSheetId="7">#REF!</definedName>
    <definedName name="_____ML224" localSheetId="0">#REF!</definedName>
    <definedName name="_____ML224">#REF!</definedName>
    <definedName name="_____ML23" localSheetId="2">#REF!</definedName>
    <definedName name="_____ML23" localSheetId="7">#REF!</definedName>
    <definedName name="_____ML23" localSheetId="0">#REF!</definedName>
    <definedName name="_____ML23">#REF!</definedName>
    <definedName name="_____ML24" localSheetId="2">#REF!</definedName>
    <definedName name="_____ML24" localSheetId="7">#REF!</definedName>
    <definedName name="_____ML24" localSheetId="0">#REF!</definedName>
    <definedName name="_____ML24">#REF!</definedName>
    <definedName name="_____ML25" localSheetId="2">#REF!</definedName>
    <definedName name="_____ML25" localSheetId="7">#REF!</definedName>
    <definedName name="_____ML25" localSheetId="0">#REF!</definedName>
    <definedName name="_____ML25">#REF!</definedName>
    <definedName name="_____ML26" localSheetId="2">#REF!</definedName>
    <definedName name="_____ML26" localSheetId="7">#REF!</definedName>
    <definedName name="_____ML26" localSheetId="0">#REF!</definedName>
    <definedName name="_____ML26">#REF!</definedName>
    <definedName name="_____ML27" localSheetId="2">#REF!</definedName>
    <definedName name="_____ML27" localSheetId="7">#REF!</definedName>
    <definedName name="_____ML27" localSheetId="0">#REF!</definedName>
    <definedName name="_____ML27">#REF!</definedName>
    <definedName name="_____ML28" localSheetId="2">#REF!</definedName>
    <definedName name="_____ML28" localSheetId="7">#REF!</definedName>
    <definedName name="_____ML28" localSheetId="0">#REF!</definedName>
    <definedName name="_____ML28">#REF!</definedName>
    <definedName name="_____ML29" localSheetId="2">#REF!</definedName>
    <definedName name="_____ML29" localSheetId="7">#REF!</definedName>
    <definedName name="_____ML29" localSheetId="0">#REF!</definedName>
    <definedName name="_____ML29">#REF!</definedName>
    <definedName name="_____ML31" localSheetId="2">#REF!</definedName>
    <definedName name="_____ML31" localSheetId="7">#REF!</definedName>
    <definedName name="_____ML31" localSheetId="0">#REF!</definedName>
    <definedName name="_____ML31">#REF!</definedName>
    <definedName name="_____ML310" localSheetId="2">#REF!</definedName>
    <definedName name="_____ML310" localSheetId="7">#REF!</definedName>
    <definedName name="_____ML310" localSheetId="0">#REF!</definedName>
    <definedName name="_____ML310">#REF!</definedName>
    <definedName name="_____ML311" localSheetId="2">#REF!</definedName>
    <definedName name="_____ML311" localSheetId="7">#REF!</definedName>
    <definedName name="_____ML311" localSheetId="0">#REF!</definedName>
    <definedName name="_____ML311">#REF!</definedName>
    <definedName name="_____ML312" localSheetId="2">#REF!</definedName>
    <definedName name="_____ML312" localSheetId="7">#REF!</definedName>
    <definedName name="_____ML312" localSheetId="0">#REF!</definedName>
    <definedName name="_____ML312">#REF!</definedName>
    <definedName name="_____ML313" localSheetId="2">#REF!</definedName>
    <definedName name="_____ML313" localSheetId="7">#REF!</definedName>
    <definedName name="_____ML313" localSheetId="0">#REF!</definedName>
    <definedName name="_____ML313">#REF!</definedName>
    <definedName name="_____ML314" localSheetId="2">#REF!</definedName>
    <definedName name="_____ML314" localSheetId="7">#REF!</definedName>
    <definedName name="_____ML314" localSheetId="0">#REF!</definedName>
    <definedName name="_____ML314">#REF!</definedName>
    <definedName name="_____ML315" localSheetId="2">#REF!</definedName>
    <definedName name="_____ML315" localSheetId="7">#REF!</definedName>
    <definedName name="_____ML315" localSheetId="0">#REF!</definedName>
    <definedName name="_____ML315">#REF!</definedName>
    <definedName name="_____ML316" localSheetId="2">#REF!</definedName>
    <definedName name="_____ML316" localSheetId="7">#REF!</definedName>
    <definedName name="_____ML316" localSheetId="0">#REF!</definedName>
    <definedName name="_____ML316">#REF!</definedName>
    <definedName name="_____ML317" localSheetId="2">#REF!</definedName>
    <definedName name="_____ML317" localSheetId="7">#REF!</definedName>
    <definedName name="_____ML317" localSheetId="0">#REF!</definedName>
    <definedName name="_____ML317">#REF!</definedName>
    <definedName name="_____ML318" localSheetId="2">#REF!</definedName>
    <definedName name="_____ML318" localSheetId="7">#REF!</definedName>
    <definedName name="_____ML318" localSheetId="0">#REF!</definedName>
    <definedName name="_____ML318">#REF!</definedName>
    <definedName name="_____ML319" localSheetId="2">#REF!</definedName>
    <definedName name="_____ML319" localSheetId="7">#REF!</definedName>
    <definedName name="_____ML319" localSheetId="0">#REF!</definedName>
    <definedName name="_____ML319">#REF!</definedName>
    <definedName name="_____ML32" localSheetId="2">#REF!</definedName>
    <definedName name="_____ML32" localSheetId="7">#REF!</definedName>
    <definedName name="_____ML32" localSheetId="0">#REF!</definedName>
    <definedName name="_____ML32">#REF!</definedName>
    <definedName name="_____ML320" localSheetId="2">#REF!</definedName>
    <definedName name="_____ML320" localSheetId="7">#REF!</definedName>
    <definedName name="_____ML320" localSheetId="0">#REF!</definedName>
    <definedName name="_____ML320">#REF!</definedName>
    <definedName name="_____ML321" localSheetId="2">#REF!</definedName>
    <definedName name="_____ML321" localSheetId="7">#REF!</definedName>
    <definedName name="_____ML321" localSheetId="0">#REF!</definedName>
    <definedName name="_____ML321">#REF!</definedName>
    <definedName name="_____ML322" localSheetId="2">#REF!</definedName>
    <definedName name="_____ML322" localSheetId="7">#REF!</definedName>
    <definedName name="_____ML322" localSheetId="0">#REF!</definedName>
    <definedName name="_____ML322">#REF!</definedName>
    <definedName name="_____ML323" localSheetId="2">#REF!</definedName>
    <definedName name="_____ML323" localSheetId="7">#REF!</definedName>
    <definedName name="_____ML323" localSheetId="0">#REF!</definedName>
    <definedName name="_____ML323">#REF!</definedName>
    <definedName name="_____ML324" localSheetId="2">#REF!</definedName>
    <definedName name="_____ML324" localSheetId="7">#REF!</definedName>
    <definedName name="_____ML324" localSheetId="0">#REF!</definedName>
    <definedName name="_____ML324">#REF!</definedName>
    <definedName name="_____ML33" localSheetId="2">#REF!</definedName>
    <definedName name="_____ML33" localSheetId="7">#REF!</definedName>
    <definedName name="_____ML33" localSheetId="0">#REF!</definedName>
    <definedName name="_____ML33">#REF!</definedName>
    <definedName name="_____ML34" localSheetId="2">#REF!</definedName>
    <definedName name="_____ML34" localSheetId="7">#REF!</definedName>
    <definedName name="_____ML34" localSheetId="0">#REF!</definedName>
    <definedName name="_____ML34">#REF!</definedName>
    <definedName name="_____ML35" localSheetId="2">#REF!</definedName>
    <definedName name="_____ML35" localSheetId="7">#REF!</definedName>
    <definedName name="_____ML35" localSheetId="0">#REF!</definedName>
    <definedName name="_____ML35">#REF!</definedName>
    <definedName name="_____ML36" localSheetId="2">#REF!</definedName>
    <definedName name="_____ML36" localSheetId="7">#REF!</definedName>
    <definedName name="_____ML36" localSheetId="0">#REF!</definedName>
    <definedName name="_____ML36">#REF!</definedName>
    <definedName name="_____ML37" localSheetId="2">#REF!</definedName>
    <definedName name="_____ML37" localSheetId="7">#REF!</definedName>
    <definedName name="_____ML37" localSheetId="0">#REF!</definedName>
    <definedName name="_____ML37">#REF!</definedName>
    <definedName name="_____ML38" localSheetId="2">#REF!</definedName>
    <definedName name="_____ML38" localSheetId="7">#REF!</definedName>
    <definedName name="_____ML38" localSheetId="0">#REF!</definedName>
    <definedName name="_____ML38">#REF!</definedName>
    <definedName name="_____ML39" localSheetId="2">#REF!</definedName>
    <definedName name="_____ML39" localSheetId="7">#REF!</definedName>
    <definedName name="_____ML39" localSheetId="0">#REF!</definedName>
    <definedName name="_____ML39">#REF!</definedName>
    <definedName name="_____ML7" localSheetId="2">#REF!</definedName>
    <definedName name="_____ML7" localSheetId="7">#REF!</definedName>
    <definedName name="_____ML7" localSheetId="0">#REF!</definedName>
    <definedName name="_____ML7">#REF!</definedName>
    <definedName name="_____ML8" localSheetId="2">#REF!</definedName>
    <definedName name="_____ML8" localSheetId="7">#REF!</definedName>
    <definedName name="_____ML8" localSheetId="0">#REF!</definedName>
    <definedName name="_____ML8">#REF!</definedName>
    <definedName name="_____ML9" localSheetId="2">#REF!</definedName>
    <definedName name="_____ML9" localSheetId="7">#REF!</definedName>
    <definedName name="_____ML9" localSheetId="0">#REF!</definedName>
    <definedName name="_____ML9">#REF!</definedName>
    <definedName name="_____mm1">[6]r!$F$4</definedName>
    <definedName name="_____mm1000">NA()</definedName>
    <definedName name="_____mm11">[2]r!$F$4</definedName>
    <definedName name="_____mm111">[5]r!$F$4</definedName>
    <definedName name="_____mm20">NA()</definedName>
    <definedName name="_____mm40">NA()</definedName>
    <definedName name="_____mm600">NA()</definedName>
    <definedName name="_____mm800">NA()</definedName>
    <definedName name="_____OH1">[24]MRATES!$T$26</definedName>
    <definedName name="_____PC1" localSheetId="2">#REF!</definedName>
    <definedName name="_____PC1" localSheetId="7">#REF!</definedName>
    <definedName name="_____PC1" localSheetId="0">#REF!</definedName>
    <definedName name="_____PC1">#REF!</definedName>
    <definedName name="_____PC10" localSheetId="2">#REF!</definedName>
    <definedName name="_____PC10" localSheetId="7">#REF!</definedName>
    <definedName name="_____PC10" localSheetId="0">#REF!</definedName>
    <definedName name="_____PC10">#REF!</definedName>
    <definedName name="_____PC11" localSheetId="2">#REF!</definedName>
    <definedName name="_____PC11" localSheetId="7">#REF!</definedName>
    <definedName name="_____PC11" localSheetId="0">#REF!</definedName>
    <definedName name="_____PC11">#REF!</definedName>
    <definedName name="_____PC12" localSheetId="2">#REF!</definedName>
    <definedName name="_____PC12" localSheetId="7">#REF!</definedName>
    <definedName name="_____PC12" localSheetId="0">#REF!</definedName>
    <definedName name="_____PC12">#REF!</definedName>
    <definedName name="_____PC13" localSheetId="2">#REF!</definedName>
    <definedName name="_____PC13" localSheetId="7">#REF!</definedName>
    <definedName name="_____PC13" localSheetId="0">#REF!</definedName>
    <definedName name="_____PC13">#REF!</definedName>
    <definedName name="_____PC14" localSheetId="2">#REF!</definedName>
    <definedName name="_____PC14" localSheetId="7">#REF!</definedName>
    <definedName name="_____PC14" localSheetId="0">#REF!</definedName>
    <definedName name="_____PC14">#REF!</definedName>
    <definedName name="_____PC15" localSheetId="2">#REF!</definedName>
    <definedName name="_____PC15" localSheetId="7">#REF!</definedName>
    <definedName name="_____PC15" localSheetId="0">#REF!</definedName>
    <definedName name="_____PC15">#REF!</definedName>
    <definedName name="_____PC16" localSheetId="2">#REF!</definedName>
    <definedName name="_____PC16" localSheetId="7">#REF!</definedName>
    <definedName name="_____PC16" localSheetId="0">#REF!</definedName>
    <definedName name="_____PC16">#REF!</definedName>
    <definedName name="_____PC17" localSheetId="2">#REF!</definedName>
    <definedName name="_____PC17" localSheetId="7">#REF!</definedName>
    <definedName name="_____PC17" localSheetId="0">#REF!</definedName>
    <definedName name="_____PC17">#REF!</definedName>
    <definedName name="_____PC18" localSheetId="2">#REF!</definedName>
    <definedName name="_____PC18" localSheetId="7">#REF!</definedName>
    <definedName name="_____PC18" localSheetId="0">#REF!</definedName>
    <definedName name="_____PC18">#REF!</definedName>
    <definedName name="_____PC19" localSheetId="2">#REF!</definedName>
    <definedName name="_____PC19" localSheetId="7">#REF!</definedName>
    <definedName name="_____PC19" localSheetId="0">#REF!</definedName>
    <definedName name="_____PC19">#REF!</definedName>
    <definedName name="_____pc2" localSheetId="2">#REF!</definedName>
    <definedName name="_____pc2" localSheetId="7">#REF!</definedName>
    <definedName name="_____pc2" localSheetId="0">#REF!</definedName>
    <definedName name="_____pc2">#REF!</definedName>
    <definedName name="_____PC20">NA()</definedName>
    <definedName name="_____PC21" localSheetId="2">#REF!</definedName>
    <definedName name="_____PC21" localSheetId="7">#REF!</definedName>
    <definedName name="_____PC21" localSheetId="0">#REF!</definedName>
    <definedName name="_____PC21">#REF!</definedName>
    <definedName name="_____PC22" localSheetId="2">#REF!</definedName>
    <definedName name="_____PC22" localSheetId="7">#REF!</definedName>
    <definedName name="_____PC22" localSheetId="0">#REF!</definedName>
    <definedName name="_____PC22">#REF!</definedName>
    <definedName name="_____PC23" localSheetId="2">#REF!</definedName>
    <definedName name="_____PC23" localSheetId="7">#REF!</definedName>
    <definedName name="_____PC23" localSheetId="0">#REF!</definedName>
    <definedName name="_____PC23">#REF!</definedName>
    <definedName name="_____PC24" localSheetId="2">#REF!</definedName>
    <definedName name="_____PC24" localSheetId="7">#REF!</definedName>
    <definedName name="_____PC24" localSheetId="0">#REF!</definedName>
    <definedName name="_____PC24">#REF!</definedName>
    <definedName name="_____PC3" localSheetId="2">#REF!</definedName>
    <definedName name="_____PC3" localSheetId="7">#REF!</definedName>
    <definedName name="_____PC3" localSheetId="0">#REF!</definedName>
    <definedName name="_____PC3">#REF!</definedName>
    <definedName name="_____PC4" localSheetId="2">#REF!</definedName>
    <definedName name="_____PC4" localSheetId="7">#REF!</definedName>
    <definedName name="_____PC4" localSheetId="0">#REF!</definedName>
    <definedName name="_____PC4">#REF!</definedName>
    <definedName name="_____PC5" localSheetId="2">#REF!</definedName>
    <definedName name="_____PC5" localSheetId="7">#REF!</definedName>
    <definedName name="_____PC5" localSheetId="0">#REF!</definedName>
    <definedName name="_____PC5">#REF!</definedName>
    <definedName name="_____PC6" localSheetId="2">#REF!</definedName>
    <definedName name="_____PC6" localSheetId="7">#REF!</definedName>
    <definedName name="_____PC6" localSheetId="0">#REF!</definedName>
    <definedName name="_____PC6">#REF!</definedName>
    <definedName name="_____pc600" localSheetId="2">#REF!</definedName>
    <definedName name="_____pc600" localSheetId="7">#REF!</definedName>
    <definedName name="_____pc600" localSheetId="0">#REF!</definedName>
    <definedName name="_____pc600">#REF!</definedName>
    <definedName name="_____PC7" localSheetId="2">#REF!</definedName>
    <definedName name="_____PC7" localSheetId="7">#REF!</definedName>
    <definedName name="_____PC7" localSheetId="0">#REF!</definedName>
    <definedName name="_____PC7">#REF!</definedName>
    <definedName name="_____PC8" localSheetId="2">#REF!</definedName>
    <definedName name="_____PC8" localSheetId="7">#REF!</definedName>
    <definedName name="_____PC8" localSheetId="0">#REF!</definedName>
    <definedName name="_____PC8">#REF!</definedName>
    <definedName name="_____PC9" localSheetId="2">#REF!</definedName>
    <definedName name="_____PC9" localSheetId="7">#REF!</definedName>
    <definedName name="_____PC9" localSheetId="0">#REF!</definedName>
    <definedName name="_____PC9">#REF!</definedName>
    <definedName name="_____pc900" localSheetId="2">#REF!</definedName>
    <definedName name="_____pc900" localSheetId="7">#REF!</definedName>
    <definedName name="_____pc900" localSheetId="0">#REF!</definedName>
    <definedName name="_____pc900">#REF!</definedName>
    <definedName name="_____pla4">[12]DATA_PRG!$H$269</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2">#REF!</definedName>
    <definedName name="_____pv2" localSheetId="7">#REF!</definedName>
    <definedName name="_____pv2" localSheetId="0">#REF!</definedName>
    <definedName name="_____pv2">#REF!</definedName>
    <definedName name="_____rr3">[7]v!$A$2:$E$51</definedName>
    <definedName name="_____rrr1">[7]r!$B$1:$I$145</definedName>
    <definedName name="_____RT5565" localSheetId="2">#REF!</definedName>
    <definedName name="_____RT5565" localSheetId="7">#REF!</definedName>
    <definedName name="_____RT5565" localSheetId="0">#REF!</definedName>
    <definedName name="_____RT5565">#REF!</definedName>
    <definedName name="_____S12">NA()</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 localSheetId="2">#REF!</definedName>
    <definedName name="_____var1" localSheetId="7">#REF!</definedName>
    <definedName name="_____var1" localSheetId="0">#REF!</definedName>
    <definedName name="_____var1">#REF!</definedName>
    <definedName name="_____var4" localSheetId="2">#REF!</definedName>
    <definedName name="_____var4" localSheetId="7">#REF!</definedName>
    <definedName name="_____var4" localSheetId="0">#REF!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[20]HDPE!$L$30</definedName>
    <definedName name="_____xh2258">NA()</definedName>
    <definedName name="_____xh25010">NA()</definedName>
    <definedName name="_____xh2504">NA()</definedName>
    <definedName name="_____xh2506">[20]HDPE!$M$30</definedName>
    <definedName name="_____xh2508">NA()</definedName>
    <definedName name="_____xh28010">NA()</definedName>
    <definedName name="_____xh2804">NA()</definedName>
    <definedName name="_____xh2806">[20]HDPE!$N$30</definedName>
    <definedName name="_____xh2808">NA()</definedName>
    <definedName name="_____xh31510">NA()</definedName>
    <definedName name="_____xh3154">NA()</definedName>
    <definedName name="_____xh3156">[20]HDPE!$O$30</definedName>
    <definedName name="_____xh3158">NA()</definedName>
    <definedName name="_____xh3554">NA()</definedName>
    <definedName name="_____xh3556">NA()</definedName>
    <definedName name="_____xh6310">NA()</definedName>
    <definedName name="_____xh634">[20]HDPE!$C$16</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[20]DI!$C$37</definedName>
    <definedName name="_____xk7150">[20]DI!$D$37</definedName>
    <definedName name="_____xk7200">NA()</definedName>
    <definedName name="_____xk7250">[20]DI!$F$37</definedName>
    <definedName name="_____xk7300">[20]DI!$G$37</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[20]pvc!$F$61</definedName>
    <definedName name="_____xp1104">[20]pvc!$F$31</definedName>
    <definedName name="_____xp1106">[20]pvc!$F$46</definedName>
    <definedName name="_____xp12510">NA()</definedName>
    <definedName name="_____xp1254">[20]pvc!$G$31</definedName>
    <definedName name="_____xp1256">[20]pvc!$G$46</definedName>
    <definedName name="_____xp14010">[20]pvc!$H$61</definedName>
    <definedName name="_____xp1404">[20]pvc!$H$31</definedName>
    <definedName name="_____xp1406">[20]pvc!$H$46</definedName>
    <definedName name="_____xp16010">NA()</definedName>
    <definedName name="_____xp1604">[20]pvc!$I$31</definedName>
    <definedName name="_____xp1606">[20]pvc!$I$46</definedName>
    <definedName name="_____xp18010">NA()</definedName>
    <definedName name="_____xp1804">[20]pvc!$J$31</definedName>
    <definedName name="_____xp1806">[20]pvc!$J$46</definedName>
    <definedName name="_____xp20010">NA()</definedName>
    <definedName name="_____xp2004">NA()</definedName>
    <definedName name="_____xp2006">[20]pvc!$K$46</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[20]pvc!$C$61</definedName>
    <definedName name="_____xp634">NA()</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A5">NA()</definedName>
    <definedName name="____bla1">[1]leads!$H$7</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[9]DATA!$H$67</definedName>
    <definedName name="____CCW2">[9]DATA!$H$97</definedName>
    <definedName name="____cur1">[2]r!$F$30</definedName>
    <definedName name="____dem2">NA()</definedName>
    <definedName name="____df3">NA()</definedName>
    <definedName name="____er1" localSheetId="2">#REF!</definedName>
    <definedName name="____er1" localSheetId="7">#REF!</definedName>
    <definedName name="____er1" localSheetId="0">#REF!</definedName>
    <definedName name="____er1">#REF!</definedName>
    <definedName name="____ewe1">NA()</definedName>
    <definedName name="____f1">NA()</definedName>
    <definedName name="____G120907" localSheetId="2">[25]Data!#REF!</definedName>
    <definedName name="____G120907" localSheetId="7">[25]Data!#REF!</definedName>
    <definedName name="____G120907" localSheetId="0">[25]Data!#REF!</definedName>
    <definedName name="____G120907">[25]Data!#REF!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[11]DATA_PRG!$H$245</definedName>
    <definedName name="____KC139">NA()</definedName>
    <definedName name="____knr2" localSheetId="2">#REF!</definedName>
    <definedName name="____knr2" localSheetId="7">#REF!</definedName>
    <definedName name="____knr2" localSheetId="0">#REF!</definedName>
    <definedName name="____knr2">#REF!</definedName>
    <definedName name="____l1">[3]leads!$A$3:$E$108</definedName>
    <definedName name="____l12" localSheetId="2">#REF!</definedName>
    <definedName name="____l12" localSheetId="7">#REF!</definedName>
    <definedName name="____l12" localSheetId="0">#REF!</definedName>
    <definedName name="____l12">#REF!</definedName>
    <definedName name="____l2">[2]r!$F$29</definedName>
    <definedName name="____l3" localSheetId="2">#REF!</definedName>
    <definedName name="____l3" localSheetId="7">#REF!</definedName>
    <definedName name="____l3" localSheetId="0">#REF!</definedName>
    <definedName name="____l3">#REF!</definedName>
    <definedName name="____l4">[4]Sheet1!$W$2:$Y$103</definedName>
    <definedName name="____l5" localSheetId="2">#REF!</definedName>
    <definedName name="____l5" localSheetId="7">#REF!</definedName>
    <definedName name="____l5" localSheetId="0">#REF!</definedName>
    <definedName name="____l5">#REF!</definedName>
    <definedName name="____l6">[2]r!$F$4</definedName>
    <definedName name="____l7">[5]r!$F$4</definedName>
    <definedName name="____l8">[2]r!$F$2</definedName>
    <definedName name="____l9">[2]r!$F$3</definedName>
    <definedName name="____LJ6">[9]DATA!$H$245</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[6]r!$F$4</definedName>
    <definedName name="____mm1000">NA()</definedName>
    <definedName name="____mm11">[2]r!$F$4</definedName>
    <definedName name="____mm111">[5]r!$F$4</definedName>
    <definedName name="____mm20">NA()</definedName>
    <definedName name="____mm40">NA()</definedName>
    <definedName name="____mm600">NA()</definedName>
    <definedName name="____mm800">NA()</definedName>
    <definedName name="____OH1">[24]MRATES!$T$26</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2">#REF!</definedName>
    <definedName name="____pc2" localSheetId="7">#REF!</definedName>
    <definedName name="____pc2" localSheetId="0">#REF!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[12]DATA_PRG!$H$269</definedName>
    <definedName name="____pv1">NA()</definedName>
    <definedName name="____pv2" localSheetId="2">#REF!</definedName>
    <definedName name="____pv2" localSheetId="7">#REF!</definedName>
    <definedName name="____pv2" localSheetId="0">#REF!</definedName>
    <definedName name="____pv2">#REF!</definedName>
    <definedName name="____rr3">[7]v!$A$2:$E$51</definedName>
    <definedName name="____rrr1">[7]r!$B$1:$I$145</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[13]Sheet1!$C$18</definedName>
    <definedName name="____SP16">[13]Sheet1!$C$24</definedName>
    <definedName name="____SP7">[13]Sheet1!$C$15</definedName>
    <definedName name="____SPO79">NA()</definedName>
    <definedName name="____ss12">[8]rdamdata!$J$8</definedName>
    <definedName name="____ss20">[8]rdamdata!$J$7</definedName>
    <definedName name="____ss40">[8]rdamdata!$J$6</definedName>
    <definedName name="____var1" localSheetId="2">#REF!</definedName>
    <definedName name="____var1" localSheetId="7">#REF!</definedName>
    <definedName name="____var1" localSheetId="0">#REF!</definedName>
    <definedName name="____var1">#REF!</definedName>
    <definedName name="____var4" localSheetId="2">#REF!</definedName>
    <definedName name="____var4" localSheetId="7">#REF!</definedName>
    <definedName name="____var4" localSheetId="0">#REF!</definedName>
    <definedName name="____var4">#REF!</definedName>
    <definedName name="____vat1">NA()</definedName>
    <definedName name="____vat2">NA()</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lnm_Print_Titles_1">NA()</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 localSheetId="2">#REF!</definedName>
    <definedName name="___BSG100" localSheetId="7">#REF!</definedName>
    <definedName name="___BSG100" localSheetId="0">#REF!</definedName>
    <definedName name="___BSG100">#REF!</definedName>
    <definedName name="___BSG150" localSheetId="2">#REF!</definedName>
    <definedName name="___BSG150" localSheetId="7">#REF!</definedName>
    <definedName name="___BSG150" localSheetId="0">#REF!</definedName>
    <definedName name="___BSG150">#REF!</definedName>
    <definedName name="___BSG5" localSheetId="2">#REF!</definedName>
    <definedName name="___BSG5" localSheetId="7">#REF!</definedName>
    <definedName name="___BSG5" localSheetId="0">#REF!</definedName>
    <definedName name="___BSG5">#REF!</definedName>
    <definedName name="___BSG75" localSheetId="2">#REF!</definedName>
    <definedName name="___BSG75" localSheetId="7">#REF!</definedName>
    <definedName name="___BSG75" localSheetId="0">#REF!</definedName>
    <definedName name="___BSG75">#REF!</definedName>
    <definedName name="___BTC1" localSheetId="2">#REF!</definedName>
    <definedName name="___BTC1" localSheetId="7">#REF!</definedName>
    <definedName name="___BTC1" localSheetId="0">#REF!</definedName>
    <definedName name="___BTC1">#REF!</definedName>
    <definedName name="___BTC10" localSheetId="2">#REF!</definedName>
    <definedName name="___BTC10" localSheetId="7">#REF!</definedName>
    <definedName name="___BTC10" localSheetId="0">#REF!</definedName>
    <definedName name="___BTC10">#REF!</definedName>
    <definedName name="___BTC11" localSheetId="2">#REF!</definedName>
    <definedName name="___BTC11" localSheetId="7">#REF!</definedName>
    <definedName name="___BTC11" localSheetId="0">#REF!</definedName>
    <definedName name="___BTC11">#REF!</definedName>
    <definedName name="___BTC12" localSheetId="2">#REF!</definedName>
    <definedName name="___BTC12" localSheetId="7">#REF!</definedName>
    <definedName name="___BTC12" localSheetId="0">#REF!</definedName>
    <definedName name="___BTC12">#REF!</definedName>
    <definedName name="___BTC13" localSheetId="2">#REF!</definedName>
    <definedName name="___BTC13" localSheetId="7">#REF!</definedName>
    <definedName name="___BTC13" localSheetId="0">#REF!</definedName>
    <definedName name="___BTC13">#REF!</definedName>
    <definedName name="___BTC14" localSheetId="2">#REF!</definedName>
    <definedName name="___BTC14" localSheetId="7">#REF!</definedName>
    <definedName name="___BTC14" localSheetId="0">#REF!</definedName>
    <definedName name="___BTC14">#REF!</definedName>
    <definedName name="___BTC15" localSheetId="2">#REF!</definedName>
    <definedName name="___BTC15" localSheetId="7">#REF!</definedName>
    <definedName name="___BTC15" localSheetId="0">#REF!</definedName>
    <definedName name="___BTC15">#REF!</definedName>
    <definedName name="___BTC16" localSheetId="2">#REF!</definedName>
    <definedName name="___BTC16" localSheetId="7">#REF!</definedName>
    <definedName name="___BTC16" localSheetId="0">#REF!</definedName>
    <definedName name="___BTC16">#REF!</definedName>
    <definedName name="___BTC17" localSheetId="2">#REF!</definedName>
    <definedName name="___BTC17" localSheetId="7">#REF!</definedName>
    <definedName name="___BTC17" localSheetId="0">#REF!</definedName>
    <definedName name="___BTC17">#REF!</definedName>
    <definedName name="___BTC18" localSheetId="2">#REF!</definedName>
    <definedName name="___BTC18" localSheetId="7">#REF!</definedName>
    <definedName name="___BTC18" localSheetId="0">#REF!</definedName>
    <definedName name="___BTC18">#REF!</definedName>
    <definedName name="___BTC19" localSheetId="2">#REF!</definedName>
    <definedName name="___BTC19" localSheetId="7">#REF!</definedName>
    <definedName name="___BTC19" localSheetId="0">#REF!</definedName>
    <definedName name="___BTC19">#REF!</definedName>
    <definedName name="___BTC2" localSheetId="2">#REF!</definedName>
    <definedName name="___BTC2" localSheetId="7">#REF!</definedName>
    <definedName name="___BTC2" localSheetId="0">#REF!</definedName>
    <definedName name="___BTC2">#REF!</definedName>
    <definedName name="___BTC20" localSheetId="2">#REF!</definedName>
    <definedName name="___BTC20" localSheetId="7">#REF!</definedName>
    <definedName name="___BTC20" localSheetId="0">#REF!</definedName>
    <definedName name="___BTC20">#REF!</definedName>
    <definedName name="___BTC21" localSheetId="2">#REF!</definedName>
    <definedName name="___BTC21" localSheetId="7">#REF!</definedName>
    <definedName name="___BTC21" localSheetId="0">#REF!</definedName>
    <definedName name="___BTC21">#REF!</definedName>
    <definedName name="___BTC22" localSheetId="2">#REF!</definedName>
    <definedName name="___BTC22" localSheetId="7">#REF!</definedName>
    <definedName name="___BTC22" localSheetId="0">#REF!</definedName>
    <definedName name="___BTC22">#REF!</definedName>
    <definedName name="___BTC23" localSheetId="2">#REF!</definedName>
    <definedName name="___BTC23" localSheetId="7">#REF!</definedName>
    <definedName name="___BTC23" localSheetId="0">#REF!</definedName>
    <definedName name="___BTC23">#REF!</definedName>
    <definedName name="___BTC24" localSheetId="2">#REF!</definedName>
    <definedName name="___BTC24" localSheetId="7">#REF!</definedName>
    <definedName name="___BTC24" localSheetId="0">#REF!</definedName>
    <definedName name="___BTC24">#REF!</definedName>
    <definedName name="___BTC3" localSheetId="2">#REF!</definedName>
    <definedName name="___BTC3" localSheetId="7">#REF!</definedName>
    <definedName name="___BTC3" localSheetId="0">#REF!</definedName>
    <definedName name="___BTC3">#REF!</definedName>
    <definedName name="___BTC4" localSheetId="2">#REF!</definedName>
    <definedName name="___BTC4" localSheetId="7">#REF!</definedName>
    <definedName name="___BTC4" localSheetId="0">#REF!</definedName>
    <definedName name="___BTC4">#REF!</definedName>
    <definedName name="___BTC5" localSheetId="2">#REF!</definedName>
    <definedName name="___BTC5" localSheetId="7">#REF!</definedName>
    <definedName name="___BTC5" localSheetId="0">#REF!</definedName>
    <definedName name="___BTC5">#REF!</definedName>
    <definedName name="___BTC6" localSheetId="2">#REF!</definedName>
    <definedName name="___BTC6" localSheetId="7">#REF!</definedName>
    <definedName name="___BTC6" localSheetId="0">#REF!</definedName>
    <definedName name="___BTC6">#REF!</definedName>
    <definedName name="___BTC7" localSheetId="2">#REF!</definedName>
    <definedName name="___BTC7" localSheetId="7">#REF!</definedName>
    <definedName name="___BTC7" localSheetId="0">#REF!</definedName>
    <definedName name="___BTC7">#REF!</definedName>
    <definedName name="___BTC8" localSheetId="2">#REF!</definedName>
    <definedName name="___BTC8" localSheetId="7">#REF!</definedName>
    <definedName name="___BTC8" localSheetId="0">#REF!</definedName>
    <definedName name="___BTC8">#REF!</definedName>
    <definedName name="___BTC9" localSheetId="2">#REF!</definedName>
    <definedName name="___BTC9" localSheetId="7">#REF!</definedName>
    <definedName name="___BTC9" localSheetId="0">#REF!</definedName>
    <definedName name="___BTC9">#REF!</definedName>
    <definedName name="___BTR1" localSheetId="2">#REF!</definedName>
    <definedName name="___BTR1" localSheetId="7">#REF!</definedName>
    <definedName name="___BTR1" localSheetId="0">#REF!</definedName>
    <definedName name="___BTR1">#REF!</definedName>
    <definedName name="___BTR10" localSheetId="2">#REF!</definedName>
    <definedName name="___BTR10" localSheetId="7">#REF!</definedName>
    <definedName name="___BTR10" localSheetId="0">#REF!</definedName>
    <definedName name="___BTR10">#REF!</definedName>
    <definedName name="___BTR11" localSheetId="2">#REF!</definedName>
    <definedName name="___BTR11" localSheetId="7">#REF!</definedName>
    <definedName name="___BTR11" localSheetId="0">#REF!</definedName>
    <definedName name="___BTR11">#REF!</definedName>
    <definedName name="___BTR12" localSheetId="2">#REF!</definedName>
    <definedName name="___BTR12" localSheetId="7">#REF!</definedName>
    <definedName name="___BTR12" localSheetId="0">#REF!</definedName>
    <definedName name="___BTR12">#REF!</definedName>
    <definedName name="___BTR13" localSheetId="2">#REF!</definedName>
    <definedName name="___BTR13" localSheetId="7">#REF!</definedName>
    <definedName name="___BTR13" localSheetId="0">#REF!</definedName>
    <definedName name="___BTR13">#REF!</definedName>
    <definedName name="___BTR14" localSheetId="2">#REF!</definedName>
    <definedName name="___BTR14" localSheetId="7">#REF!</definedName>
    <definedName name="___BTR14" localSheetId="0">#REF!</definedName>
    <definedName name="___BTR14">#REF!</definedName>
    <definedName name="___BTR15" localSheetId="2">#REF!</definedName>
    <definedName name="___BTR15" localSheetId="7">#REF!</definedName>
    <definedName name="___BTR15" localSheetId="0">#REF!</definedName>
    <definedName name="___BTR15">#REF!</definedName>
    <definedName name="___BTR16" localSheetId="2">#REF!</definedName>
    <definedName name="___BTR16" localSheetId="7">#REF!</definedName>
    <definedName name="___BTR16" localSheetId="0">#REF!</definedName>
    <definedName name="___BTR16">#REF!</definedName>
    <definedName name="___BTR17" localSheetId="2">#REF!</definedName>
    <definedName name="___BTR17" localSheetId="7">#REF!</definedName>
    <definedName name="___BTR17" localSheetId="0">#REF!</definedName>
    <definedName name="___BTR17">#REF!</definedName>
    <definedName name="___BTR18" localSheetId="2">#REF!</definedName>
    <definedName name="___BTR18" localSheetId="7">#REF!</definedName>
    <definedName name="___BTR18" localSheetId="0">#REF!</definedName>
    <definedName name="___BTR18">#REF!</definedName>
    <definedName name="___BTR19" localSheetId="2">#REF!</definedName>
    <definedName name="___BTR19" localSheetId="7">#REF!</definedName>
    <definedName name="___BTR19" localSheetId="0">#REF!</definedName>
    <definedName name="___BTR19">#REF!</definedName>
    <definedName name="___BTR2" localSheetId="2">#REF!</definedName>
    <definedName name="___BTR2" localSheetId="7">#REF!</definedName>
    <definedName name="___BTR2" localSheetId="0">#REF!</definedName>
    <definedName name="___BTR2">#REF!</definedName>
    <definedName name="___BTR20" localSheetId="2">#REF!</definedName>
    <definedName name="___BTR20" localSheetId="7">#REF!</definedName>
    <definedName name="___BTR20" localSheetId="0">#REF!</definedName>
    <definedName name="___BTR20">#REF!</definedName>
    <definedName name="___BTR21" localSheetId="2">#REF!</definedName>
    <definedName name="___BTR21" localSheetId="7">#REF!</definedName>
    <definedName name="___BTR21" localSheetId="0">#REF!</definedName>
    <definedName name="___BTR21">#REF!</definedName>
    <definedName name="___BTR22" localSheetId="2">#REF!</definedName>
    <definedName name="___BTR22" localSheetId="7">#REF!</definedName>
    <definedName name="___BTR22" localSheetId="0">#REF!</definedName>
    <definedName name="___BTR22">#REF!</definedName>
    <definedName name="___BTR23" localSheetId="2">#REF!</definedName>
    <definedName name="___BTR23" localSheetId="7">#REF!</definedName>
    <definedName name="___BTR23" localSheetId="0">#REF!</definedName>
    <definedName name="___BTR23">#REF!</definedName>
    <definedName name="___BTR24" localSheetId="2">#REF!</definedName>
    <definedName name="___BTR24" localSheetId="7">#REF!</definedName>
    <definedName name="___BTR24" localSheetId="0">#REF!</definedName>
    <definedName name="___BTR24">#REF!</definedName>
    <definedName name="___BTR3" localSheetId="2">#REF!</definedName>
    <definedName name="___BTR3" localSheetId="7">#REF!</definedName>
    <definedName name="___BTR3" localSheetId="0">#REF!</definedName>
    <definedName name="___BTR3">#REF!</definedName>
    <definedName name="___BTR4" localSheetId="2">#REF!</definedName>
    <definedName name="___BTR4" localSheetId="7">#REF!</definedName>
    <definedName name="___BTR4" localSheetId="0">#REF!</definedName>
    <definedName name="___BTR4">#REF!</definedName>
    <definedName name="___BTR5" localSheetId="2">#REF!</definedName>
    <definedName name="___BTR5" localSheetId="7">#REF!</definedName>
    <definedName name="___BTR5" localSheetId="0">#REF!</definedName>
    <definedName name="___BTR5">#REF!</definedName>
    <definedName name="___BTR6" localSheetId="2">#REF!</definedName>
    <definedName name="___BTR6" localSheetId="7">#REF!</definedName>
    <definedName name="___BTR6" localSheetId="0">#REF!</definedName>
    <definedName name="___BTR6">#REF!</definedName>
    <definedName name="___BTR7" localSheetId="2">#REF!</definedName>
    <definedName name="___BTR7" localSheetId="7">#REF!</definedName>
    <definedName name="___BTR7" localSheetId="0">#REF!</definedName>
    <definedName name="___BTR7">#REF!</definedName>
    <definedName name="___BTR8" localSheetId="2">#REF!</definedName>
    <definedName name="___BTR8" localSheetId="7">#REF!</definedName>
    <definedName name="___BTR8" localSheetId="0">#REF!</definedName>
    <definedName name="___BTR8">#REF!</definedName>
    <definedName name="___BTR9" localSheetId="2">#REF!</definedName>
    <definedName name="___BTR9" localSheetId="7">#REF!</definedName>
    <definedName name="___BTR9" localSheetId="0">#REF!</definedName>
    <definedName name="___BTR9">#REF!</definedName>
    <definedName name="___BTS1" localSheetId="2">#REF!</definedName>
    <definedName name="___BTS1" localSheetId="7">#REF!</definedName>
    <definedName name="___BTS1" localSheetId="0">#REF!</definedName>
    <definedName name="___BTS1">#REF!</definedName>
    <definedName name="___BTS10" localSheetId="2">#REF!</definedName>
    <definedName name="___BTS10" localSheetId="7">#REF!</definedName>
    <definedName name="___BTS10" localSheetId="0">#REF!</definedName>
    <definedName name="___BTS10">#REF!</definedName>
    <definedName name="___BTS11" localSheetId="2">#REF!</definedName>
    <definedName name="___BTS11" localSheetId="7">#REF!</definedName>
    <definedName name="___BTS11" localSheetId="0">#REF!</definedName>
    <definedName name="___BTS11">#REF!</definedName>
    <definedName name="___BTS12" localSheetId="2">#REF!</definedName>
    <definedName name="___BTS12" localSheetId="7">#REF!</definedName>
    <definedName name="___BTS12" localSheetId="0">#REF!</definedName>
    <definedName name="___BTS12">#REF!</definedName>
    <definedName name="___BTS13" localSheetId="2">#REF!</definedName>
    <definedName name="___BTS13" localSheetId="7">#REF!</definedName>
    <definedName name="___BTS13" localSheetId="0">#REF!</definedName>
    <definedName name="___BTS13">#REF!</definedName>
    <definedName name="___BTS14" localSheetId="2">#REF!</definedName>
    <definedName name="___BTS14" localSheetId="7">#REF!</definedName>
    <definedName name="___BTS14" localSheetId="0">#REF!</definedName>
    <definedName name="___BTS14">#REF!</definedName>
    <definedName name="___BTS15" localSheetId="2">#REF!</definedName>
    <definedName name="___BTS15" localSheetId="7">#REF!</definedName>
    <definedName name="___BTS15" localSheetId="0">#REF!</definedName>
    <definedName name="___BTS15">#REF!</definedName>
    <definedName name="___BTS16" localSheetId="2">#REF!</definedName>
    <definedName name="___BTS16" localSheetId="7">#REF!</definedName>
    <definedName name="___BTS16" localSheetId="0">#REF!</definedName>
    <definedName name="___BTS16">#REF!</definedName>
    <definedName name="___BTS17" localSheetId="2">#REF!</definedName>
    <definedName name="___BTS17" localSheetId="7">#REF!</definedName>
    <definedName name="___BTS17" localSheetId="0">#REF!</definedName>
    <definedName name="___BTS17">#REF!</definedName>
    <definedName name="___BTS18" localSheetId="2">#REF!</definedName>
    <definedName name="___BTS18" localSheetId="7">#REF!</definedName>
    <definedName name="___BTS18" localSheetId="0">#REF!</definedName>
    <definedName name="___BTS18">#REF!</definedName>
    <definedName name="___BTS19" localSheetId="2">#REF!</definedName>
    <definedName name="___BTS19" localSheetId="7">#REF!</definedName>
    <definedName name="___BTS19" localSheetId="0">#REF!</definedName>
    <definedName name="___BTS19">#REF!</definedName>
    <definedName name="___BTS2" localSheetId="2">#REF!</definedName>
    <definedName name="___BTS2" localSheetId="7">#REF!</definedName>
    <definedName name="___BTS2" localSheetId="0">#REF!</definedName>
    <definedName name="___BTS2">#REF!</definedName>
    <definedName name="___BTS20" localSheetId="2">#REF!</definedName>
    <definedName name="___BTS20" localSheetId="7">#REF!</definedName>
    <definedName name="___BTS20" localSheetId="0">#REF!</definedName>
    <definedName name="___BTS20">#REF!</definedName>
    <definedName name="___BTS21" localSheetId="2">#REF!</definedName>
    <definedName name="___BTS21" localSheetId="7">#REF!</definedName>
    <definedName name="___BTS21" localSheetId="0">#REF!</definedName>
    <definedName name="___BTS21">#REF!</definedName>
    <definedName name="___BTS22" localSheetId="2">#REF!</definedName>
    <definedName name="___BTS22" localSheetId="7">#REF!</definedName>
    <definedName name="___BTS22" localSheetId="0">#REF!</definedName>
    <definedName name="___BTS22">#REF!</definedName>
    <definedName name="___BTS23" localSheetId="2">#REF!</definedName>
    <definedName name="___BTS23" localSheetId="7">#REF!</definedName>
    <definedName name="___BTS23" localSheetId="0">#REF!</definedName>
    <definedName name="___BTS23">#REF!</definedName>
    <definedName name="___BTS24" localSheetId="2">#REF!</definedName>
    <definedName name="___BTS24" localSheetId="7">#REF!</definedName>
    <definedName name="___BTS24" localSheetId="0">#REF!</definedName>
    <definedName name="___BTS24">#REF!</definedName>
    <definedName name="___BTS3" localSheetId="2">#REF!</definedName>
    <definedName name="___BTS3" localSheetId="7">#REF!</definedName>
    <definedName name="___BTS3" localSheetId="0">#REF!</definedName>
    <definedName name="___BTS3">#REF!</definedName>
    <definedName name="___BTS4" localSheetId="2">#REF!</definedName>
    <definedName name="___BTS4" localSheetId="7">#REF!</definedName>
    <definedName name="___BTS4" localSheetId="0">#REF!</definedName>
    <definedName name="___BTS4">#REF!</definedName>
    <definedName name="___BTS5" localSheetId="2">#REF!</definedName>
    <definedName name="___BTS5" localSheetId="7">#REF!</definedName>
    <definedName name="___BTS5" localSheetId="0">#REF!</definedName>
    <definedName name="___BTS5">#REF!</definedName>
    <definedName name="___BTS6" localSheetId="2">#REF!</definedName>
    <definedName name="___BTS6" localSheetId="7">#REF!</definedName>
    <definedName name="___BTS6" localSheetId="0">#REF!</definedName>
    <definedName name="___BTS6">#REF!</definedName>
    <definedName name="___BTS7" localSheetId="2">#REF!</definedName>
    <definedName name="___BTS7" localSheetId="7">#REF!</definedName>
    <definedName name="___BTS7" localSheetId="0">#REF!</definedName>
    <definedName name="___BTS7">#REF!</definedName>
    <definedName name="___BTS8" localSheetId="2">#REF!</definedName>
    <definedName name="___BTS8" localSheetId="7">#REF!</definedName>
    <definedName name="___BTS8" localSheetId="0">#REF!</definedName>
    <definedName name="___BTS8">#REF!</definedName>
    <definedName name="___BTS9" localSheetId="2">#REF!</definedName>
    <definedName name="___BTS9" localSheetId="7">#REF!</definedName>
    <definedName name="___BTS9" localSheetId="0">#REF!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[9]DATA!$H$67</definedName>
    <definedName name="___CCW2">[9]DATA!$H$97</definedName>
    <definedName name="___cem1">NA()</definedName>
    <definedName name="___cur1">[2]r!$F$30</definedName>
    <definedName name="___df3">NA()</definedName>
    <definedName name="___er1" localSheetId="2">#REF!</definedName>
    <definedName name="___er1" localSheetId="7">#REF!</definedName>
    <definedName name="___er1" localSheetId="0">#REF!</definedName>
    <definedName name="___er1">#REF!</definedName>
    <definedName name="___ewe1">NA()</definedName>
    <definedName name="___f1">NA()</definedName>
    <definedName name="___G120907" localSheetId="2">[25]Data!#REF!</definedName>
    <definedName name="___G120907" localSheetId="7">[25]Data!#REF!</definedName>
    <definedName name="___G120907" localSheetId="0">[25]Data!#REF!</definedName>
    <definedName name="___G120907">[25]Data!#REF!</definedName>
    <definedName name="___GBS11">NA()</definedName>
    <definedName name="___GBS110" localSheetId="2">#REF!</definedName>
    <definedName name="___GBS110" localSheetId="7">#REF!</definedName>
    <definedName name="___GBS110" localSheetId="0">#REF!</definedName>
    <definedName name="___GBS110">#REF!</definedName>
    <definedName name="___GBS111" localSheetId="2">#REF!</definedName>
    <definedName name="___GBS111" localSheetId="7">#REF!</definedName>
    <definedName name="___GBS111" localSheetId="0">#REF!</definedName>
    <definedName name="___GBS111">#REF!</definedName>
    <definedName name="___GBS112" localSheetId="2">#REF!</definedName>
    <definedName name="___GBS112" localSheetId="7">#REF!</definedName>
    <definedName name="___GBS112" localSheetId="0">#REF!</definedName>
    <definedName name="___GBS112">#REF!</definedName>
    <definedName name="___GBS113" localSheetId="2">#REF!</definedName>
    <definedName name="___GBS113" localSheetId="7">#REF!</definedName>
    <definedName name="___GBS113" localSheetId="0">#REF!</definedName>
    <definedName name="___GBS113">#REF!</definedName>
    <definedName name="___GBS114" localSheetId="2">#REF!</definedName>
    <definedName name="___GBS114" localSheetId="7">#REF!</definedName>
    <definedName name="___GBS114" localSheetId="0">#REF!</definedName>
    <definedName name="___GBS114">#REF!</definedName>
    <definedName name="___GBS115" localSheetId="2">#REF!</definedName>
    <definedName name="___GBS115" localSheetId="7">#REF!</definedName>
    <definedName name="___GBS115" localSheetId="0">#REF!</definedName>
    <definedName name="___GBS115">#REF!</definedName>
    <definedName name="___GBS116" localSheetId="2">#REF!</definedName>
    <definedName name="___GBS116" localSheetId="7">#REF!</definedName>
    <definedName name="___GBS116" localSheetId="0">#REF!</definedName>
    <definedName name="___GBS116">#REF!</definedName>
    <definedName name="___GBS117" localSheetId="2">#REF!</definedName>
    <definedName name="___GBS117" localSheetId="7">#REF!</definedName>
    <definedName name="___GBS117" localSheetId="0">#REF!</definedName>
    <definedName name="___GBS117">#REF!</definedName>
    <definedName name="___GBS118" localSheetId="2">#REF!</definedName>
    <definedName name="___GBS118" localSheetId="7">#REF!</definedName>
    <definedName name="___GBS118" localSheetId="0">#REF!</definedName>
    <definedName name="___GBS118">#REF!</definedName>
    <definedName name="___GBS119" localSheetId="2">#REF!</definedName>
    <definedName name="___GBS119" localSheetId="7">#REF!</definedName>
    <definedName name="___GBS119" localSheetId="0">#REF!</definedName>
    <definedName name="___GBS119">#REF!</definedName>
    <definedName name="___GBS12" localSheetId="2">#REF!</definedName>
    <definedName name="___GBS12" localSheetId="7">#REF!</definedName>
    <definedName name="___GBS12" localSheetId="0">#REF!</definedName>
    <definedName name="___GBS12">#REF!</definedName>
    <definedName name="___GBS120" localSheetId="2">#REF!</definedName>
    <definedName name="___GBS120" localSheetId="7">#REF!</definedName>
    <definedName name="___GBS120" localSheetId="0">#REF!</definedName>
    <definedName name="___GBS120">#REF!</definedName>
    <definedName name="___GBS121" localSheetId="2">#REF!</definedName>
    <definedName name="___GBS121" localSheetId="7">#REF!</definedName>
    <definedName name="___GBS121" localSheetId="0">#REF!</definedName>
    <definedName name="___GBS121">#REF!</definedName>
    <definedName name="___GBS122" localSheetId="2">#REF!</definedName>
    <definedName name="___GBS122" localSheetId="7">#REF!</definedName>
    <definedName name="___GBS122" localSheetId="0">#REF!</definedName>
    <definedName name="___GBS122">#REF!</definedName>
    <definedName name="___GBS123" localSheetId="2">#REF!</definedName>
    <definedName name="___GBS123" localSheetId="7">#REF!</definedName>
    <definedName name="___GBS123" localSheetId="0">#REF!</definedName>
    <definedName name="___GBS123">#REF!</definedName>
    <definedName name="___GBS124" localSheetId="2">#REF!</definedName>
    <definedName name="___GBS124" localSheetId="7">#REF!</definedName>
    <definedName name="___GBS124" localSheetId="0">#REF!</definedName>
    <definedName name="___GBS124">#REF!</definedName>
    <definedName name="___GBS13" localSheetId="2">#REF!</definedName>
    <definedName name="___GBS13" localSheetId="7">#REF!</definedName>
    <definedName name="___GBS13" localSheetId="0">#REF!</definedName>
    <definedName name="___GBS13">#REF!</definedName>
    <definedName name="___GBS14" localSheetId="2">#REF!</definedName>
    <definedName name="___GBS14" localSheetId="7">#REF!</definedName>
    <definedName name="___GBS14" localSheetId="0">#REF!</definedName>
    <definedName name="___GBS14">#REF!</definedName>
    <definedName name="___GBS15" localSheetId="2">#REF!</definedName>
    <definedName name="___GBS15" localSheetId="7">#REF!</definedName>
    <definedName name="___GBS15" localSheetId="0">#REF!</definedName>
    <definedName name="___GBS15">#REF!</definedName>
    <definedName name="___GBS16" localSheetId="2">#REF!</definedName>
    <definedName name="___GBS16" localSheetId="7">#REF!</definedName>
    <definedName name="___GBS16" localSheetId="0">#REF!</definedName>
    <definedName name="___GBS16">#REF!</definedName>
    <definedName name="___GBS17" localSheetId="2">#REF!</definedName>
    <definedName name="___GBS17" localSheetId="7">#REF!</definedName>
    <definedName name="___GBS17" localSheetId="0">#REF!</definedName>
    <definedName name="___GBS17">#REF!</definedName>
    <definedName name="___GBS18" localSheetId="2">#REF!</definedName>
    <definedName name="___GBS18" localSheetId="7">#REF!</definedName>
    <definedName name="___GBS18" localSheetId="0">#REF!</definedName>
    <definedName name="___GBS18">#REF!</definedName>
    <definedName name="___GBS19" localSheetId="2">#REF!</definedName>
    <definedName name="___GBS19" localSheetId="7">#REF!</definedName>
    <definedName name="___GBS19" localSheetId="0">#REF!</definedName>
    <definedName name="___GBS19">#REF!</definedName>
    <definedName name="___GBS21" localSheetId="2">#REF!</definedName>
    <definedName name="___GBS21" localSheetId="7">#REF!</definedName>
    <definedName name="___GBS21" localSheetId="0">#REF!</definedName>
    <definedName name="___GBS21">#REF!</definedName>
    <definedName name="___GBS210" localSheetId="2">#REF!</definedName>
    <definedName name="___GBS210" localSheetId="7">#REF!</definedName>
    <definedName name="___GBS210" localSheetId="0">#REF!</definedName>
    <definedName name="___GBS210">#REF!</definedName>
    <definedName name="___GBS211" localSheetId="2">#REF!</definedName>
    <definedName name="___GBS211" localSheetId="7">#REF!</definedName>
    <definedName name="___GBS211" localSheetId="0">#REF!</definedName>
    <definedName name="___GBS211">#REF!</definedName>
    <definedName name="___GBS212" localSheetId="2">#REF!</definedName>
    <definedName name="___GBS212" localSheetId="7">#REF!</definedName>
    <definedName name="___GBS212" localSheetId="0">#REF!</definedName>
    <definedName name="___GBS212">#REF!</definedName>
    <definedName name="___GBS213" localSheetId="2">#REF!</definedName>
    <definedName name="___GBS213" localSheetId="7">#REF!</definedName>
    <definedName name="___GBS213" localSheetId="0">#REF!</definedName>
    <definedName name="___GBS213">#REF!</definedName>
    <definedName name="___GBS214" localSheetId="2">#REF!</definedName>
    <definedName name="___GBS214" localSheetId="7">#REF!</definedName>
    <definedName name="___GBS214" localSheetId="0">#REF!</definedName>
    <definedName name="___GBS214">#REF!</definedName>
    <definedName name="___GBS215" localSheetId="2">#REF!</definedName>
    <definedName name="___GBS215" localSheetId="7">#REF!</definedName>
    <definedName name="___GBS215" localSheetId="0">#REF!</definedName>
    <definedName name="___GBS215">#REF!</definedName>
    <definedName name="___GBS216" localSheetId="2">#REF!</definedName>
    <definedName name="___GBS216" localSheetId="7">#REF!</definedName>
    <definedName name="___GBS216" localSheetId="0">#REF!</definedName>
    <definedName name="___GBS216">#REF!</definedName>
    <definedName name="___GBS217" localSheetId="2">#REF!</definedName>
    <definedName name="___GBS217" localSheetId="7">#REF!</definedName>
    <definedName name="___GBS217" localSheetId="0">#REF!</definedName>
    <definedName name="___GBS217">#REF!</definedName>
    <definedName name="___GBS218" localSheetId="2">#REF!</definedName>
    <definedName name="___GBS218" localSheetId="7">#REF!</definedName>
    <definedName name="___GBS218" localSheetId="0">#REF!</definedName>
    <definedName name="___GBS218">#REF!</definedName>
    <definedName name="___GBS219" localSheetId="2">#REF!</definedName>
    <definedName name="___GBS219" localSheetId="7">#REF!</definedName>
    <definedName name="___GBS219" localSheetId="0">#REF!</definedName>
    <definedName name="___GBS219">#REF!</definedName>
    <definedName name="___GBS22" localSheetId="2">#REF!</definedName>
    <definedName name="___GBS22" localSheetId="7">#REF!</definedName>
    <definedName name="___GBS22" localSheetId="0">#REF!</definedName>
    <definedName name="___GBS22">#REF!</definedName>
    <definedName name="___GBS220" localSheetId="2">#REF!</definedName>
    <definedName name="___GBS220" localSheetId="7">#REF!</definedName>
    <definedName name="___GBS220" localSheetId="0">#REF!</definedName>
    <definedName name="___GBS220">#REF!</definedName>
    <definedName name="___GBS221" localSheetId="2">#REF!</definedName>
    <definedName name="___GBS221" localSheetId="7">#REF!</definedName>
    <definedName name="___GBS221" localSheetId="0">#REF!</definedName>
    <definedName name="___GBS221">#REF!</definedName>
    <definedName name="___GBS222" localSheetId="2">#REF!</definedName>
    <definedName name="___GBS222" localSheetId="7">#REF!</definedName>
    <definedName name="___GBS222" localSheetId="0">#REF!</definedName>
    <definedName name="___GBS222">#REF!</definedName>
    <definedName name="___GBS223" localSheetId="2">#REF!</definedName>
    <definedName name="___GBS223" localSheetId="7">#REF!</definedName>
    <definedName name="___GBS223" localSheetId="0">#REF!</definedName>
    <definedName name="___GBS223">#REF!</definedName>
    <definedName name="___GBS224" localSheetId="2">#REF!</definedName>
    <definedName name="___GBS224" localSheetId="7">#REF!</definedName>
    <definedName name="___GBS224" localSheetId="0">#REF!</definedName>
    <definedName name="___GBS224">#REF!</definedName>
    <definedName name="___GBS23" localSheetId="2">#REF!</definedName>
    <definedName name="___GBS23" localSheetId="7">#REF!</definedName>
    <definedName name="___GBS23" localSheetId="0">#REF!</definedName>
    <definedName name="___GBS23">#REF!</definedName>
    <definedName name="___GBS24" localSheetId="2">#REF!</definedName>
    <definedName name="___GBS24" localSheetId="7">#REF!</definedName>
    <definedName name="___GBS24" localSheetId="0">#REF!</definedName>
    <definedName name="___GBS24">#REF!</definedName>
    <definedName name="___GBS25" localSheetId="2">#REF!</definedName>
    <definedName name="___GBS25" localSheetId="7">#REF!</definedName>
    <definedName name="___GBS25" localSheetId="0">#REF!</definedName>
    <definedName name="___GBS25">#REF!</definedName>
    <definedName name="___GBS26" localSheetId="2">#REF!</definedName>
    <definedName name="___GBS26" localSheetId="7">#REF!</definedName>
    <definedName name="___GBS26" localSheetId="0">#REF!</definedName>
    <definedName name="___GBS26">#REF!</definedName>
    <definedName name="___GBS27" localSheetId="2">#REF!</definedName>
    <definedName name="___GBS27" localSheetId="7">#REF!</definedName>
    <definedName name="___GBS27" localSheetId="0">#REF!</definedName>
    <definedName name="___GBS27">#REF!</definedName>
    <definedName name="___GBS28" localSheetId="2">#REF!</definedName>
    <definedName name="___GBS28" localSheetId="7">#REF!</definedName>
    <definedName name="___GBS28" localSheetId="0">#REF!</definedName>
    <definedName name="___GBS28">#REF!</definedName>
    <definedName name="___GBS29" localSheetId="2">#REF!</definedName>
    <definedName name="___GBS29" localSheetId="7">#REF!</definedName>
    <definedName name="___GBS29" localSheetId="0">#REF!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[11]DATA_PRG!$H$245</definedName>
    <definedName name="___KC139">NA()</definedName>
    <definedName name="___knr2" localSheetId="2">#REF!</definedName>
    <definedName name="___knr2" localSheetId="7">#REF!</definedName>
    <definedName name="___knr2" localSheetId="0">#REF!</definedName>
    <definedName name="___knr2">#REF!</definedName>
    <definedName name="___KNR3">NA()</definedName>
    <definedName name="___l1">[3]leads!$A$3:$E$108</definedName>
    <definedName name="___l12" localSheetId="2">#REF!</definedName>
    <definedName name="___l12" localSheetId="7">#REF!</definedName>
    <definedName name="___l12" localSheetId="0">#REF!</definedName>
    <definedName name="___l12">#REF!</definedName>
    <definedName name="___l2">[2]r!$F$29</definedName>
    <definedName name="___l3" localSheetId="2">#REF!</definedName>
    <definedName name="___l3" localSheetId="7">#REF!</definedName>
    <definedName name="___l3" localSheetId="0">#REF!</definedName>
    <definedName name="___l3">#REF!</definedName>
    <definedName name="___l4">[4]Sheet1!$W$2:$Y$103</definedName>
    <definedName name="___l5" localSheetId="2">#REF!</definedName>
    <definedName name="___l5" localSheetId="7">#REF!</definedName>
    <definedName name="___l5" localSheetId="0">#REF!</definedName>
    <definedName name="___l5">#REF!</definedName>
    <definedName name="___l6">[2]r!$F$4</definedName>
    <definedName name="___l7">[5]r!$F$4</definedName>
    <definedName name="___l8">[2]r!$F$2</definedName>
    <definedName name="___l9">[2]r!$F$3</definedName>
    <definedName name="___LJ6">[9]DATA!$H$245</definedName>
    <definedName name="___lj600" localSheetId="2">#REF!</definedName>
    <definedName name="___lj600" localSheetId="7">#REF!</definedName>
    <definedName name="___lj600" localSheetId="0">#REF!</definedName>
    <definedName name="___lj600">#REF!</definedName>
    <definedName name="___lj900" localSheetId="2">#REF!</definedName>
    <definedName name="___lj900" localSheetId="7">#REF!</definedName>
    <definedName name="___lj900" localSheetId="0">#REF!</definedName>
    <definedName name="___lj900">#REF!</definedName>
    <definedName name="___LL3" localSheetId="2">#REF!</definedName>
    <definedName name="___LL3" localSheetId="7">#REF!</definedName>
    <definedName name="___LL3" localSheetId="0">#REF!</definedName>
    <definedName name="___LL3">#REF!</definedName>
    <definedName name="___LSO24">"[14]lead!#ref!"</definedName>
    <definedName name="___MA1">NA()</definedName>
    <definedName name="___ma2">'[26]C-data'!$F$7</definedName>
    <definedName name="___me12" localSheetId="2">'[27]Lead statement'!#REF!</definedName>
    <definedName name="___me12" localSheetId="7">'[27]Lead statement'!#REF!</definedName>
    <definedName name="___me12">'[27]Lead statement'!#REF!</definedName>
    <definedName name="___me15" localSheetId="2">'[28]Lead statement'!#REF!</definedName>
    <definedName name="___me15" localSheetId="7">'[28]Lead statement'!#REF!</definedName>
    <definedName name="___me15">'[28]Lead statement'!#REF!</definedName>
    <definedName name="___Met22">NA()</definedName>
    <definedName name="___Met45">NA()</definedName>
    <definedName name="___MEt55">NA()</definedName>
    <definedName name="___Met63">NA()</definedName>
    <definedName name="___ML21" localSheetId="2">#REF!</definedName>
    <definedName name="___ML21" localSheetId="7">#REF!</definedName>
    <definedName name="___ML21" localSheetId="0">#REF!</definedName>
    <definedName name="___ML21">#REF!</definedName>
    <definedName name="___ML210" localSheetId="2">#REF!</definedName>
    <definedName name="___ML210" localSheetId="7">#REF!</definedName>
    <definedName name="___ML210" localSheetId="0">#REF!</definedName>
    <definedName name="___ML210">#REF!</definedName>
    <definedName name="___ML211" localSheetId="2">#REF!</definedName>
    <definedName name="___ML211" localSheetId="7">#REF!</definedName>
    <definedName name="___ML211" localSheetId="0">#REF!</definedName>
    <definedName name="___ML211">#REF!</definedName>
    <definedName name="___ML212" localSheetId="2">#REF!</definedName>
    <definedName name="___ML212" localSheetId="7">#REF!</definedName>
    <definedName name="___ML212" localSheetId="0">#REF!</definedName>
    <definedName name="___ML212">#REF!</definedName>
    <definedName name="___ML213" localSheetId="2">#REF!</definedName>
    <definedName name="___ML213" localSheetId="7">#REF!</definedName>
    <definedName name="___ML213" localSheetId="0">#REF!</definedName>
    <definedName name="___ML213">#REF!</definedName>
    <definedName name="___ML214" localSheetId="2">#REF!</definedName>
    <definedName name="___ML214" localSheetId="7">#REF!</definedName>
    <definedName name="___ML214" localSheetId="0">#REF!</definedName>
    <definedName name="___ML214">#REF!</definedName>
    <definedName name="___ML215" localSheetId="2">#REF!</definedName>
    <definedName name="___ML215" localSheetId="7">#REF!</definedName>
    <definedName name="___ML215" localSheetId="0">#REF!</definedName>
    <definedName name="___ML215">#REF!</definedName>
    <definedName name="___ML216" localSheetId="2">#REF!</definedName>
    <definedName name="___ML216" localSheetId="7">#REF!</definedName>
    <definedName name="___ML216" localSheetId="0">#REF!</definedName>
    <definedName name="___ML216">#REF!</definedName>
    <definedName name="___ML217" localSheetId="2">#REF!</definedName>
    <definedName name="___ML217" localSheetId="7">#REF!</definedName>
    <definedName name="___ML217" localSheetId="0">#REF!</definedName>
    <definedName name="___ML217">#REF!</definedName>
    <definedName name="___ML218" localSheetId="2">#REF!</definedName>
    <definedName name="___ML218" localSheetId="7">#REF!</definedName>
    <definedName name="___ML218" localSheetId="0">#REF!</definedName>
    <definedName name="___ML218">#REF!</definedName>
    <definedName name="___ML219" localSheetId="2">#REF!</definedName>
    <definedName name="___ML219" localSheetId="7">#REF!</definedName>
    <definedName name="___ML219" localSheetId="0">#REF!</definedName>
    <definedName name="___ML219">#REF!</definedName>
    <definedName name="___ML22" localSheetId="2">#REF!</definedName>
    <definedName name="___ML22" localSheetId="7">#REF!</definedName>
    <definedName name="___ML22" localSheetId="0">#REF!</definedName>
    <definedName name="___ML22">#REF!</definedName>
    <definedName name="___ML220" localSheetId="2">#REF!</definedName>
    <definedName name="___ML220" localSheetId="7">#REF!</definedName>
    <definedName name="___ML220" localSheetId="0">#REF!</definedName>
    <definedName name="___ML220">#REF!</definedName>
    <definedName name="___ML221" localSheetId="2">#REF!</definedName>
    <definedName name="___ML221" localSheetId="7">#REF!</definedName>
    <definedName name="___ML221" localSheetId="0">#REF!</definedName>
    <definedName name="___ML221">#REF!</definedName>
    <definedName name="___ML222" localSheetId="2">#REF!</definedName>
    <definedName name="___ML222" localSheetId="7">#REF!</definedName>
    <definedName name="___ML222" localSheetId="0">#REF!</definedName>
    <definedName name="___ML222">#REF!</definedName>
    <definedName name="___ML223" localSheetId="2">#REF!</definedName>
    <definedName name="___ML223" localSheetId="7">#REF!</definedName>
    <definedName name="___ML223" localSheetId="0">#REF!</definedName>
    <definedName name="___ML223">#REF!</definedName>
    <definedName name="___ML224" localSheetId="2">#REF!</definedName>
    <definedName name="___ML224" localSheetId="7">#REF!</definedName>
    <definedName name="___ML224" localSheetId="0">#REF!</definedName>
    <definedName name="___ML224">#REF!</definedName>
    <definedName name="___ML23" localSheetId="2">#REF!</definedName>
    <definedName name="___ML23" localSheetId="7">#REF!</definedName>
    <definedName name="___ML23" localSheetId="0">#REF!</definedName>
    <definedName name="___ML23">#REF!</definedName>
    <definedName name="___ML24" localSheetId="2">#REF!</definedName>
    <definedName name="___ML24" localSheetId="7">#REF!</definedName>
    <definedName name="___ML24" localSheetId="0">#REF!</definedName>
    <definedName name="___ML24">#REF!</definedName>
    <definedName name="___ML25" localSheetId="2">#REF!</definedName>
    <definedName name="___ML25" localSheetId="7">#REF!</definedName>
    <definedName name="___ML25" localSheetId="0">#REF!</definedName>
    <definedName name="___ML25">#REF!</definedName>
    <definedName name="___ML26" localSheetId="2">#REF!</definedName>
    <definedName name="___ML26" localSheetId="7">#REF!</definedName>
    <definedName name="___ML26" localSheetId="0">#REF!</definedName>
    <definedName name="___ML26">#REF!</definedName>
    <definedName name="___ML27" localSheetId="2">#REF!</definedName>
    <definedName name="___ML27" localSheetId="7">#REF!</definedName>
    <definedName name="___ML27" localSheetId="0">#REF!</definedName>
    <definedName name="___ML27">#REF!</definedName>
    <definedName name="___ML28" localSheetId="2">#REF!</definedName>
    <definedName name="___ML28" localSheetId="7">#REF!</definedName>
    <definedName name="___ML28" localSheetId="0">#REF!</definedName>
    <definedName name="___ML28">#REF!</definedName>
    <definedName name="___ML29" localSheetId="2">#REF!</definedName>
    <definedName name="___ML29" localSheetId="7">#REF!</definedName>
    <definedName name="___ML29" localSheetId="0">#REF!</definedName>
    <definedName name="___ML29">#REF!</definedName>
    <definedName name="___ML31" localSheetId="2">#REF!</definedName>
    <definedName name="___ML31" localSheetId="7">#REF!</definedName>
    <definedName name="___ML31" localSheetId="0">#REF!</definedName>
    <definedName name="___ML31">#REF!</definedName>
    <definedName name="___ML310" localSheetId="2">#REF!</definedName>
    <definedName name="___ML310" localSheetId="7">#REF!</definedName>
    <definedName name="___ML310" localSheetId="0">#REF!</definedName>
    <definedName name="___ML310">#REF!</definedName>
    <definedName name="___ML311" localSheetId="2">#REF!</definedName>
    <definedName name="___ML311" localSheetId="7">#REF!</definedName>
    <definedName name="___ML311" localSheetId="0">#REF!</definedName>
    <definedName name="___ML311">#REF!</definedName>
    <definedName name="___ML312" localSheetId="2">#REF!</definedName>
    <definedName name="___ML312" localSheetId="7">#REF!</definedName>
    <definedName name="___ML312" localSheetId="0">#REF!</definedName>
    <definedName name="___ML312">#REF!</definedName>
    <definedName name="___ML313" localSheetId="2">#REF!</definedName>
    <definedName name="___ML313" localSheetId="7">#REF!</definedName>
    <definedName name="___ML313" localSheetId="0">#REF!</definedName>
    <definedName name="___ML313">#REF!</definedName>
    <definedName name="___ML314" localSheetId="2">#REF!</definedName>
    <definedName name="___ML314" localSheetId="7">#REF!</definedName>
    <definedName name="___ML314" localSheetId="0">#REF!</definedName>
    <definedName name="___ML314">#REF!</definedName>
    <definedName name="___ML315" localSheetId="2">#REF!</definedName>
    <definedName name="___ML315" localSheetId="7">#REF!</definedName>
    <definedName name="___ML315" localSheetId="0">#REF!</definedName>
    <definedName name="___ML315">#REF!</definedName>
    <definedName name="___ML316" localSheetId="2">#REF!</definedName>
    <definedName name="___ML316" localSheetId="7">#REF!</definedName>
    <definedName name="___ML316" localSheetId="0">#REF!</definedName>
    <definedName name="___ML316">#REF!</definedName>
    <definedName name="___ML317" localSheetId="2">#REF!</definedName>
    <definedName name="___ML317" localSheetId="7">#REF!</definedName>
    <definedName name="___ML317" localSheetId="0">#REF!</definedName>
    <definedName name="___ML317">#REF!</definedName>
    <definedName name="___ML318" localSheetId="2">#REF!</definedName>
    <definedName name="___ML318" localSheetId="7">#REF!</definedName>
    <definedName name="___ML318" localSheetId="0">#REF!</definedName>
    <definedName name="___ML318">#REF!</definedName>
    <definedName name="___ML319" localSheetId="2">#REF!</definedName>
    <definedName name="___ML319" localSheetId="7">#REF!</definedName>
    <definedName name="___ML319" localSheetId="0">#REF!</definedName>
    <definedName name="___ML319">#REF!</definedName>
    <definedName name="___ML32" localSheetId="2">#REF!</definedName>
    <definedName name="___ML32" localSheetId="7">#REF!</definedName>
    <definedName name="___ML32" localSheetId="0">#REF!</definedName>
    <definedName name="___ML32">#REF!</definedName>
    <definedName name="___ML320" localSheetId="2">#REF!</definedName>
    <definedName name="___ML320" localSheetId="7">#REF!</definedName>
    <definedName name="___ML320" localSheetId="0">#REF!</definedName>
    <definedName name="___ML320">#REF!</definedName>
    <definedName name="___ML321" localSheetId="2">#REF!</definedName>
    <definedName name="___ML321" localSheetId="7">#REF!</definedName>
    <definedName name="___ML321" localSheetId="0">#REF!</definedName>
    <definedName name="___ML321">#REF!</definedName>
    <definedName name="___ML322" localSheetId="2">#REF!</definedName>
    <definedName name="___ML322" localSheetId="7">#REF!</definedName>
    <definedName name="___ML322" localSheetId="0">#REF!</definedName>
    <definedName name="___ML322">#REF!</definedName>
    <definedName name="___ML323" localSheetId="2">#REF!</definedName>
    <definedName name="___ML323" localSheetId="7">#REF!</definedName>
    <definedName name="___ML323" localSheetId="0">#REF!</definedName>
    <definedName name="___ML323">#REF!</definedName>
    <definedName name="___ML324" localSheetId="2">#REF!</definedName>
    <definedName name="___ML324" localSheetId="7">#REF!</definedName>
    <definedName name="___ML324" localSheetId="0">#REF!</definedName>
    <definedName name="___ML324">#REF!</definedName>
    <definedName name="___ML33" localSheetId="2">#REF!</definedName>
    <definedName name="___ML33" localSheetId="7">#REF!</definedName>
    <definedName name="___ML33" localSheetId="0">#REF!</definedName>
    <definedName name="___ML33">#REF!</definedName>
    <definedName name="___ML34" localSheetId="2">#REF!</definedName>
    <definedName name="___ML34" localSheetId="7">#REF!</definedName>
    <definedName name="___ML34" localSheetId="0">#REF!</definedName>
    <definedName name="___ML34">#REF!</definedName>
    <definedName name="___ML35" localSheetId="2">#REF!</definedName>
    <definedName name="___ML35" localSheetId="7">#REF!</definedName>
    <definedName name="___ML35" localSheetId="0">#REF!</definedName>
    <definedName name="___ML35">#REF!</definedName>
    <definedName name="___ML36" localSheetId="2">#REF!</definedName>
    <definedName name="___ML36" localSheetId="7">#REF!</definedName>
    <definedName name="___ML36" localSheetId="0">#REF!</definedName>
    <definedName name="___ML36">#REF!</definedName>
    <definedName name="___ML37" localSheetId="2">#REF!</definedName>
    <definedName name="___ML37" localSheetId="7">#REF!</definedName>
    <definedName name="___ML37" localSheetId="0">#REF!</definedName>
    <definedName name="___ML37">#REF!</definedName>
    <definedName name="___ML38" localSheetId="2">#REF!</definedName>
    <definedName name="___ML38" localSheetId="7">#REF!</definedName>
    <definedName name="___ML38" localSheetId="0">#REF!</definedName>
    <definedName name="___ML38">#REF!</definedName>
    <definedName name="___ML39" localSheetId="2">#REF!</definedName>
    <definedName name="___ML39" localSheetId="7">#REF!</definedName>
    <definedName name="___ML39" localSheetId="0">#REF!</definedName>
    <definedName name="___ML39">#REF!</definedName>
    <definedName name="___ML7" localSheetId="2">#REF!</definedName>
    <definedName name="___ML7" localSheetId="7">#REF!</definedName>
    <definedName name="___ML7" localSheetId="0">#REF!</definedName>
    <definedName name="___ML7">#REF!</definedName>
    <definedName name="___ML8" localSheetId="2">#REF!</definedName>
    <definedName name="___ML8" localSheetId="7">#REF!</definedName>
    <definedName name="___ML8" localSheetId="0">#REF!</definedName>
    <definedName name="___ML8">#REF!</definedName>
    <definedName name="___ML9" localSheetId="2">#REF!</definedName>
    <definedName name="___ML9" localSheetId="7">#REF!</definedName>
    <definedName name="___ML9" localSheetId="0">#REF!</definedName>
    <definedName name="___ML9">#REF!</definedName>
    <definedName name="___mm1">[6]r!$F$4</definedName>
    <definedName name="___mm1000">NA()</definedName>
    <definedName name="___mm11">[2]r!$F$4</definedName>
    <definedName name="___mm111">[5]r!$F$4</definedName>
    <definedName name="___mm20">NA()</definedName>
    <definedName name="___mm40">NA()</definedName>
    <definedName name="___mm600">NA()</definedName>
    <definedName name="___mm800">NA()</definedName>
    <definedName name="___MS6">[29]MRATES!$P$50</definedName>
    <definedName name="___ne10" localSheetId="2">'[30]Lead statement'!#REF!</definedName>
    <definedName name="___ne10" localSheetId="7">'[30]Lead statement'!#REF!</definedName>
    <definedName name="___ne10">'[30]Lead statement'!#REF!</definedName>
    <definedName name="___PC1" localSheetId="2">#REF!</definedName>
    <definedName name="___PC1" localSheetId="7">#REF!</definedName>
    <definedName name="___PC1" localSheetId="0">#REF!</definedName>
    <definedName name="___PC1">#REF!</definedName>
    <definedName name="___PC10" localSheetId="2">#REF!</definedName>
    <definedName name="___PC10" localSheetId="7">#REF!</definedName>
    <definedName name="___PC10" localSheetId="0">#REF!</definedName>
    <definedName name="___PC10">#REF!</definedName>
    <definedName name="___PC11" localSheetId="2">#REF!</definedName>
    <definedName name="___PC11" localSheetId="7">#REF!</definedName>
    <definedName name="___PC11" localSheetId="0">#REF!</definedName>
    <definedName name="___PC11">#REF!</definedName>
    <definedName name="___PC12" localSheetId="2">#REF!</definedName>
    <definedName name="___PC12" localSheetId="7">#REF!</definedName>
    <definedName name="___PC12" localSheetId="0">#REF!</definedName>
    <definedName name="___PC12">#REF!</definedName>
    <definedName name="___PC13" localSheetId="2">#REF!</definedName>
    <definedName name="___PC13" localSheetId="7">#REF!</definedName>
    <definedName name="___PC13" localSheetId="0">#REF!</definedName>
    <definedName name="___PC13">#REF!</definedName>
    <definedName name="___PC14" localSheetId="2">#REF!</definedName>
    <definedName name="___PC14" localSheetId="7">#REF!</definedName>
    <definedName name="___PC14" localSheetId="0">#REF!</definedName>
    <definedName name="___PC14">#REF!</definedName>
    <definedName name="___PC15" localSheetId="2">#REF!</definedName>
    <definedName name="___PC15" localSheetId="7">#REF!</definedName>
    <definedName name="___PC15" localSheetId="0">#REF!</definedName>
    <definedName name="___PC15">#REF!</definedName>
    <definedName name="___PC16" localSheetId="2">#REF!</definedName>
    <definedName name="___PC16" localSheetId="7">#REF!</definedName>
    <definedName name="___PC16" localSheetId="0">#REF!</definedName>
    <definedName name="___PC16">#REF!</definedName>
    <definedName name="___PC17" localSheetId="2">#REF!</definedName>
    <definedName name="___PC17" localSheetId="7">#REF!</definedName>
    <definedName name="___PC17" localSheetId="0">#REF!</definedName>
    <definedName name="___PC17">#REF!</definedName>
    <definedName name="___PC18" localSheetId="2">#REF!</definedName>
    <definedName name="___PC18" localSheetId="7">#REF!</definedName>
    <definedName name="___PC18" localSheetId="0">#REF!</definedName>
    <definedName name="___PC18">#REF!</definedName>
    <definedName name="___PC19" localSheetId="2">#REF!</definedName>
    <definedName name="___PC19" localSheetId="7">#REF!</definedName>
    <definedName name="___PC19" localSheetId="0">#REF!</definedName>
    <definedName name="___PC19">#REF!</definedName>
    <definedName name="___pc2" localSheetId="2">#REF!</definedName>
    <definedName name="___pc2" localSheetId="7">#REF!</definedName>
    <definedName name="___pc2" localSheetId="0">#REF!</definedName>
    <definedName name="___pc2">#REF!</definedName>
    <definedName name="___PC20">NA()</definedName>
    <definedName name="___PC21" localSheetId="2">#REF!</definedName>
    <definedName name="___PC21" localSheetId="7">#REF!</definedName>
    <definedName name="___PC21" localSheetId="0">#REF!</definedName>
    <definedName name="___PC21">#REF!</definedName>
    <definedName name="___PC22" localSheetId="2">#REF!</definedName>
    <definedName name="___PC22" localSheetId="7">#REF!</definedName>
    <definedName name="___PC22" localSheetId="0">#REF!</definedName>
    <definedName name="___PC22">#REF!</definedName>
    <definedName name="___PC23" localSheetId="2">#REF!</definedName>
    <definedName name="___PC23" localSheetId="7">#REF!</definedName>
    <definedName name="___PC23" localSheetId="0">#REF!</definedName>
    <definedName name="___PC23">#REF!</definedName>
    <definedName name="___PC24" localSheetId="2">#REF!</definedName>
    <definedName name="___PC24" localSheetId="7">#REF!</definedName>
    <definedName name="___PC24" localSheetId="0">#REF!</definedName>
    <definedName name="___PC24">#REF!</definedName>
    <definedName name="___PC3" localSheetId="2">#REF!</definedName>
    <definedName name="___PC3" localSheetId="7">#REF!</definedName>
    <definedName name="___PC3" localSheetId="0">#REF!</definedName>
    <definedName name="___PC3">#REF!</definedName>
    <definedName name="___PC4" localSheetId="2">#REF!</definedName>
    <definedName name="___PC4" localSheetId="7">#REF!</definedName>
    <definedName name="___PC4" localSheetId="0">#REF!</definedName>
    <definedName name="___PC4">#REF!</definedName>
    <definedName name="___PC5" localSheetId="2">#REF!</definedName>
    <definedName name="___PC5" localSheetId="7">#REF!</definedName>
    <definedName name="___PC5" localSheetId="0">#REF!</definedName>
    <definedName name="___PC5">#REF!</definedName>
    <definedName name="___PC6" localSheetId="2">#REF!</definedName>
    <definedName name="___PC6" localSheetId="7">#REF!</definedName>
    <definedName name="___PC6" localSheetId="0">#REF!</definedName>
    <definedName name="___PC6">#REF!</definedName>
    <definedName name="___pc600" localSheetId="2">#REF!</definedName>
    <definedName name="___pc600" localSheetId="7">#REF!</definedName>
    <definedName name="___pc600" localSheetId="0">#REF!</definedName>
    <definedName name="___pc600">#REF!</definedName>
    <definedName name="___PC7" localSheetId="2">#REF!</definedName>
    <definedName name="___PC7" localSheetId="7">#REF!</definedName>
    <definedName name="___PC7" localSheetId="0">#REF!</definedName>
    <definedName name="___PC7">#REF!</definedName>
    <definedName name="___PC8" localSheetId="2">#REF!</definedName>
    <definedName name="___PC8" localSheetId="7">#REF!</definedName>
    <definedName name="___PC8" localSheetId="0">#REF!</definedName>
    <definedName name="___PC8">#REF!</definedName>
    <definedName name="___PC9" localSheetId="2">#REF!</definedName>
    <definedName name="___PC9" localSheetId="7">#REF!</definedName>
    <definedName name="___PC9" localSheetId="0">#REF!</definedName>
    <definedName name="___PC9">#REF!</definedName>
    <definedName name="___pc900" localSheetId="2">#REF!</definedName>
    <definedName name="___pc900" localSheetId="7">#REF!</definedName>
    <definedName name="___pc900" localSheetId="0">#REF!</definedName>
    <definedName name="___pc900">#REF!</definedName>
    <definedName name="___pla4">[12]DATA_PRG!$H$269</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2">#REF!</definedName>
    <definedName name="___pv2" localSheetId="7">#REF!</definedName>
    <definedName name="___pv2" localSheetId="0">#REF!</definedName>
    <definedName name="___pv2">#REF!</definedName>
    <definedName name="___rr3">[7]v!$A$2:$E$51</definedName>
    <definedName name="___rrr1">[7]r!$B$1:$I$145</definedName>
    <definedName name="___RT5565" localSheetId="2">#REF!</definedName>
    <definedName name="___RT5565" localSheetId="7">#REF!</definedName>
    <definedName name="___RT5565" localSheetId="0">#REF!</definedName>
    <definedName name="___RT5565">#REF!</definedName>
    <definedName name="___S12">NA()</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 localSheetId="2">#REF!</definedName>
    <definedName name="___var1" localSheetId="7">#REF!</definedName>
    <definedName name="___var1" localSheetId="0">#REF!</definedName>
    <definedName name="___var1">#REF!</definedName>
    <definedName name="___var4" localSheetId="2">#REF!</definedName>
    <definedName name="___var4" localSheetId="7">#REF!</definedName>
    <definedName name="___var4" localSheetId="0">#REF!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[20]HDPE!$L$30</definedName>
    <definedName name="___xh2258">NA()</definedName>
    <definedName name="___xh25010">NA()</definedName>
    <definedName name="___xh2504">NA()</definedName>
    <definedName name="___xh2506">[20]HDPE!$M$30</definedName>
    <definedName name="___xh2508">NA()</definedName>
    <definedName name="___xh28010">NA()</definedName>
    <definedName name="___xh2804">NA()</definedName>
    <definedName name="___xh2806">[20]HDPE!$N$30</definedName>
    <definedName name="___xh2808">NA()</definedName>
    <definedName name="___xh31510">NA()</definedName>
    <definedName name="___xh3154">NA()</definedName>
    <definedName name="___xh3156">[20]HDPE!$O$30</definedName>
    <definedName name="___xh3158">NA()</definedName>
    <definedName name="___xh3554">NA()</definedName>
    <definedName name="___xh3556">NA()</definedName>
    <definedName name="___xh6310">NA()</definedName>
    <definedName name="___xh634">[20]HDPE!$C$16</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[20]DI!$C$37</definedName>
    <definedName name="___xk7150">[20]DI!$D$37</definedName>
    <definedName name="___xk7200">NA()</definedName>
    <definedName name="___xk7250">[20]DI!$F$37</definedName>
    <definedName name="___xk7300">[20]DI!$G$37</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[20]pvc!$F$61</definedName>
    <definedName name="___xp1104">[20]pvc!$F$31</definedName>
    <definedName name="___xp1106">[20]pvc!$F$46</definedName>
    <definedName name="___xp12510">NA()</definedName>
    <definedName name="___xp1254">[20]pvc!$G$31</definedName>
    <definedName name="___xp1256">[20]pvc!$G$46</definedName>
    <definedName name="___xp14010">[20]pvc!$H$61</definedName>
    <definedName name="___xp1404">[20]pvc!$H$31</definedName>
    <definedName name="___xp1406">[20]pvc!$H$46</definedName>
    <definedName name="___xp16010">NA()</definedName>
    <definedName name="___xp1604">[20]pvc!$I$31</definedName>
    <definedName name="___xp1606">[20]pvc!$I$46</definedName>
    <definedName name="___xp18010">NA()</definedName>
    <definedName name="___xp1804">[20]pvc!$J$31</definedName>
    <definedName name="___xp1806">[20]pvc!$J$46</definedName>
    <definedName name="___xp20010">NA()</definedName>
    <definedName name="___xp2004">NA()</definedName>
    <definedName name="___xp2006">[20]pvc!$K$46</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[20]pvc!$C$61</definedName>
    <definedName name="___xp634">NA()</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 localSheetId="2">#REF!</definedName>
    <definedName name="__AUX1" localSheetId="7">#REF!</definedName>
    <definedName name="__AUX1" localSheetId="0">#REF!</definedName>
    <definedName name="__AUX1">#REF!</definedName>
    <definedName name="__AUX111">[31]bom!$R$2</definedName>
    <definedName name="__aux2" localSheetId="2">#REF!</definedName>
    <definedName name="__aux2" localSheetId="7">#REF!</definedName>
    <definedName name="__aux2" localSheetId="0">#REF!</definedName>
    <definedName name="__aux2">#REF!</definedName>
    <definedName name="__AUX3" localSheetId="2">#REF!</definedName>
    <definedName name="__AUX3" localSheetId="7">#REF!</definedName>
    <definedName name="__AUX3" localSheetId="0">#REF!</definedName>
    <definedName name="__AUX3">#REF!</definedName>
    <definedName name="__bla1">[1]leads!$H$7</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[14]DATA!$H$67</definedName>
    <definedName name="__CCW2">[14]DATA!$H$97</definedName>
    <definedName name="__cur1">[2]r!$F$30</definedName>
    <definedName name="__dem2">NA()</definedName>
    <definedName name="__df3">NA()</definedName>
    <definedName name="__er1" localSheetId="2">#REF!</definedName>
    <definedName name="__er1" localSheetId="7">#REF!</definedName>
    <definedName name="__er1" localSheetId="0">#REF!</definedName>
    <definedName name="__er1">#REF!</definedName>
    <definedName name="__ewe1">NA()</definedName>
    <definedName name="__f1">NA()</definedName>
    <definedName name="__G120907" localSheetId="2">[32]Data!#REF!</definedName>
    <definedName name="__G120907" localSheetId="7">[32]Data!#REF!</definedName>
    <definedName name="__G120907" localSheetId="0">[32]Data!#REF!</definedName>
    <definedName name="__G120907">[32]Data!#REF!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2">#REF!</definedName>
    <definedName name="__hpm1" localSheetId="7">#REF!</definedName>
    <definedName name="__hpm1" localSheetId="0">#REF!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1">NA()</definedName>
    <definedName name="__KC139">NA()</definedName>
    <definedName name="__KC580">NA()</definedName>
    <definedName name="__knr2" localSheetId="2">#REF!</definedName>
    <definedName name="__knr2" localSheetId="7">#REF!</definedName>
    <definedName name="__knr2" localSheetId="0">#REF!</definedName>
    <definedName name="__knr2">#REF!</definedName>
    <definedName name="__KNR3">NA()</definedName>
    <definedName name="__l1">[3]leads!$A$3:$E$108</definedName>
    <definedName name="__l12" localSheetId="2">#REF!</definedName>
    <definedName name="__l12" localSheetId="7">#REF!</definedName>
    <definedName name="__l12" localSheetId="0">#REF!</definedName>
    <definedName name="__l12">#REF!</definedName>
    <definedName name="__l2">[2]r!$F$29</definedName>
    <definedName name="__l3" localSheetId="2">#REF!</definedName>
    <definedName name="__l3" localSheetId="7">#REF!</definedName>
    <definedName name="__l3" localSheetId="0">#REF!</definedName>
    <definedName name="__l3">#REF!</definedName>
    <definedName name="__l4">[4]Sheet1!$W$2:$Y$103</definedName>
    <definedName name="__l5" localSheetId="2">#REF!</definedName>
    <definedName name="__l5" localSheetId="7">#REF!</definedName>
    <definedName name="__l5" localSheetId="0">#REF!</definedName>
    <definedName name="__l5">#REF!</definedName>
    <definedName name="__l6">[2]r!$F$4</definedName>
    <definedName name="__l7">[5]r!$F$4</definedName>
    <definedName name="__l8">[2]r!$F$2</definedName>
    <definedName name="__l9">[2]r!$F$3</definedName>
    <definedName name="__lcn1" localSheetId="2">#REF!</definedName>
    <definedName name="__lcn1" localSheetId="7">#REF!</definedName>
    <definedName name="__lcn1" localSheetId="0">#REF!</definedName>
    <definedName name="__lcn1">#REF!</definedName>
    <definedName name="__LJ6">[14]DATA!$H$245</definedName>
    <definedName name="__lj600">NA()</definedName>
    <definedName name="__lj900">NA()</definedName>
    <definedName name="__LL3">NA()</definedName>
    <definedName name="__lm1">NA()</definedName>
    <definedName name="__LSO24">"[14]lead!#ref!"</definedName>
    <definedName name="__ma1">'[26]C-data'!$F$6</definedName>
    <definedName name="__ma2">NA()</definedName>
    <definedName name="__me12" localSheetId="2">'[23]Lead statement'!#REF!</definedName>
    <definedName name="__me12" localSheetId="7">'[23]Lead statement'!#REF!</definedName>
    <definedName name="__me12">'[23]Lead statement'!#REF!</definedName>
    <definedName name="__me20">'[33]Lead statement'!$P$13</definedName>
    <definedName name="__me40">'[33]Lead statement'!$P$14</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[6]r!$F$4</definedName>
    <definedName name="__mm1000">NA()</definedName>
    <definedName name="__mm11">[2]r!$F$4</definedName>
    <definedName name="__mm111">[5]r!$F$4</definedName>
    <definedName name="__mm20">NA()</definedName>
    <definedName name="__mm40">NA()</definedName>
    <definedName name="__mm600">NA()</definedName>
    <definedName name="__mm800">NA()</definedName>
    <definedName name="__MS6">[34]MRATES!$T$17</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[34]MRATES!$T$26</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2">#REF!</definedName>
    <definedName name="__pc2" localSheetId="7">#REF!</definedName>
    <definedName name="__pc2" localSheetId="0">#REF!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[12]DATA_PRG!$H$269</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2">#REF!</definedName>
    <definedName name="__pv2" localSheetId="7">#REF!</definedName>
    <definedName name="__pv2" localSheetId="0">#REF!</definedName>
    <definedName name="__pv2">#REF!</definedName>
    <definedName name="__QS25">[29]MRATES!$G$16</definedName>
    <definedName name="__QS40">[29]MRATES!$G$17</definedName>
    <definedName name="__rr3">[7]v!$A$2:$E$51</definedName>
    <definedName name="__rrr1">[7]r!$B$1:$I$145</definedName>
    <definedName name="__RS300">NA()</definedName>
    <definedName name="__RT5565" localSheetId="2">#REF!</definedName>
    <definedName name="__RT5565" localSheetId="7">#REF!</definedName>
    <definedName name="__RT5565" localSheetId="0">#REF!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[13]Sheet1!$C$18</definedName>
    <definedName name="__SP16">[13]Sheet1!$C$24</definedName>
    <definedName name="__SP7">[13]Sheet1!$C$15</definedName>
    <definedName name="__SPO79">NA()</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 localSheetId="2">#REF!</definedName>
    <definedName name="__sw1" localSheetId="7">#REF!</definedName>
    <definedName name="__sw1" localSheetId="0">#REF!</definedName>
    <definedName name="__sw1">#REF!</definedName>
    <definedName name="__TB2" localSheetId="7">'[35]SPT vs PHI'!$B$2:$C$65</definedName>
    <definedName name="__TB2">'[36]SPT vs PHI'!$B$2:$C$65</definedName>
    <definedName name="__tw2">'[26]C-data'!$F$90</definedName>
    <definedName name="__us1" localSheetId="2">#REF!</definedName>
    <definedName name="__us1" localSheetId="7">#REF!</definedName>
    <definedName name="__us1" localSheetId="0">#REF!</definedName>
    <definedName name="__us1">#REF!</definedName>
    <definedName name="__var1" localSheetId="2">#REF!</definedName>
    <definedName name="__var1" localSheetId="7">#REF!</definedName>
    <definedName name="__var1" localSheetId="0">#REF!</definedName>
    <definedName name="__var1">#REF!</definedName>
    <definedName name="__var4" localSheetId="2">#REF!</definedName>
    <definedName name="__var4" localSheetId="7">#REF!</definedName>
    <definedName name="__var4" localSheetId="0">#REF!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[20]HDPE!$L$30</definedName>
    <definedName name="__xh2258">NA()</definedName>
    <definedName name="__xh25010">NA()</definedName>
    <definedName name="__xh2504">NA()</definedName>
    <definedName name="__xh2506">[20]HDPE!$M$30</definedName>
    <definedName name="__xh2508">NA()</definedName>
    <definedName name="__xh28010">NA()</definedName>
    <definedName name="__xh2804">NA()</definedName>
    <definedName name="__xh2806">[20]HDPE!$N$30</definedName>
    <definedName name="__xh2808">NA()</definedName>
    <definedName name="__xh31510">NA()</definedName>
    <definedName name="__xh3154">NA()</definedName>
    <definedName name="__xh3156">[20]HDPE!$O$30</definedName>
    <definedName name="__xh3158">NA()</definedName>
    <definedName name="__xh3554">NA()</definedName>
    <definedName name="__xh3556">NA()</definedName>
    <definedName name="__xh6310">NA()</definedName>
    <definedName name="__xh634">[20]HDPE!$C$16</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[37]HDPE!$L$30</definedName>
    <definedName name="__xk7100">[20]DI!$C$37</definedName>
    <definedName name="__xk7150">[20]DI!$D$37</definedName>
    <definedName name="__xk7200">NA()</definedName>
    <definedName name="__xk7250">[20]DI!$F$37</definedName>
    <definedName name="__xk7300">[20]DI!$G$37</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[20]pvc!$F$61</definedName>
    <definedName name="__xp1104">[20]pvc!$F$31</definedName>
    <definedName name="__xp1106">[20]pvc!$F$46</definedName>
    <definedName name="__xp12510">NA()</definedName>
    <definedName name="__xp1254">[20]pvc!$G$31</definedName>
    <definedName name="__xp1256">[20]pvc!$G$46</definedName>
    <definedName name="__xp14010">[20]pvc!$H$61</definedName>
    <definedName name="__xp1404">[20]pvc!$H$31</definedName>
    <definedName name="__xp1406">[20]pvc!$H$46</definedName>
    <definedName name="__xp16010">NA()</definedName>
    <definedName name="__xp1604">[20]pvc!$I$31</definedName>
    <definedName name="__xp1606">[20]pvc!$I$46</definedName>
    <definedName name="__xp18010">NA()</definedName>
    <definedName name="__xp1804">[20]pvc!$J$31</definedName>
    <definedName name="__xp1806">[20]pvc!$J$46</definedName>
    <definedName name="__xp20010">NA()</definedName>
    <definedName name="__xp2004">NA()</definedName>
    <definedName name="__xp2006">[20]pvc!$K$46</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[20]pvc!$C$61</definedName>
    <definedName name="__xp634">NA()</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NA()</definedName>
    <definedName name="_0_10">NA()</definedName>
    <definedName name="_055">NA()</definedName>
    <definedName name="_0knrothpfinal" localSheetId="2">#REF!</definedName>
    <definedName name="_0knrothpfinal" localSheetId="7">#REF!</definedName>
    <definedName name="_0knrothpfinal" localSheetId="0">#REF!</definedName>
    <definedName name="_0knrothpfinal">#REF!</definedName>
    <definedName name="_1__Bitumen_pressure">[38]Usage!$C$11</definedName>
    <definedName name="_1_1">NA()</definedName>
    <definedName name="_10_mm">NA()</definedName>
    <definedName name="_1000_mm_diameter">NA()</definedName>
    <definedName name="_12_mm">NA()</definedName>
    <definedName name="_1220_mm_diameter">NA()</definedName>
    <definedName name="_13">NA()</definedName>
    <definedName name="_150_mm_thickness">'[38]Common '!$D$294</definedName>
    <definedName name="_2_and_3" localSheetId="2">'[39]Estimate '!#REF!</definedName>
    <definedName name="_2_and_3" localSheetId="7">'[39]Estimate '!#REF!</definedName>
    <definedName name="_2_and_3">'[39]Estimate '!#REF!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2" hidden="1">'[40]final abstract'!#REF!</definedName>
    <definedName name="_3" localSheetId="7" hidden="1">'[40]final abstract'!#REF!</definedName>
    <definedName name="_3" hidden="1">'[40]final abstract'!#REF!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'[38]Common '!$D$287</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[31]bom!$R$2</definedName>
    <definedName name="_aux2" localSheetId="2">#REF!</definedName>
    <definedName name="_aux2" localSheetId="7">#REF!</definedName>
    <definedName name="_aux2" localSheetId="0">#REF!</definedName>
    <definedName name="_aux2">#REF!</definedName>
    <definedName name="_AUX3" localSheetId="2">#REF!</definedName>
    <definedName name="_AUX3" localSheetId="7">#REF!</definedName>
    <definedName name="_AUX3" localSheetId="0">#REF!</definedName>
    <definedName name="_AUX3">#REF!</definedName>
    <definedName name="_b">NA()</definedName>
    <definedName name="_bla1">[1]leads!$H$7</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[9]DATA!$H$67</definedName>
    <definedName name="_CCW2">[9]DATA!$H$97</definedName>
    <definedName name="_CD2">NA()</definedName>
    <definedName name="_CEM">NA()</definedName>
    <definedName name="_ceramic">NA()</definedName>
    <definedName name="_cir">[41]Cover!$E$27</definedName>
    <definedName name="_COL10">NA()</definedName>
    <definedName name="_COL101">NA()</definedName>
    <definedName name="_COL11">NA()</definedName>
    <definedName name="_COL111">NA()</definedName>
    <definedName name="_cp">NA()</definedName>
    <definedName name="_Ctr10">NA()</definedName>
    <definedName name="_cur1">[2]r!$F$30</definedName>
    <definedName name="_CY53__">NA()</definedName>
    <definedName name="_CY53___10">NA()</definedName>
    <definedName name="_dadoing">NA()</definedName>
    <definedName name="_df3">NA()</definedName>
    <definedName name="_div">[41]Cover!$E$28</definedName>
    <definedName name="_E02" localSheetId="7">[42]mlead!$C$8</definedName>
    <definedName name="_E02" localSheetId="0">[42]mlead!$C$8</definedName>
    <definedName name="_E02">[42]mlead!$C$8</definedName>
    <definedName name="_E05" localSheetId="7">[43]mlead!$C$11</definedName>
    <definedName name="_E05" localSheetId="0">[43]mlead!$C$11</definedName>
    <definedName name="_E05">[43]mlead!$C$11</definedName>
    <definedName name="_E12" localSheetId="7">[42]mlead!$C$18</definedName>
    <definedName name="_E12" localSheetId="0">[42]mlead!$C$18</definedName>
    <definedName name="_E12">[42]mlead!$C$18</definedName>
    <definedName name="_E29" localSheetId="2">#REF!</definedName>
    <definedName name="_E29" localSheetId="7">#REF!</definedName>
    <definedName name="_E29" localSheetId="0">#REF!</definedName>
    <definedName name="_E29">#REF!</definedName>
    <definedName name="_E38" localSheetId="2">#REF!</definedName>
    <definedName name="_E38" localSheetId="7">#REF!</definedName>
    <definedName name="_E38" localSheetId="0">#REF!</definedName>
    <definedName name="_E38">#REF!</definedName>
    <definedName name="_emulsion">NA()</definedName>
    <definedName name="_er1">NA()</definedName>
    <definedName name="_ewe1" localSheetId="2">#REF!</definedName>
    <definedName name="_ewe1" localSheetId="7">#REF!</definedName>
    <definedName name="_ewe1" localSheetId="0">#REF!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2" hidden="1">'[40]final abstract'!#REF!</definedName>
    <definedName name="_Fill" localSheetId="7" hidden="1">'[40]final abstract'!#REF!</definedName>
    <definedName name="_Fill" localSheetId="0" hidden="1">'[40]final abstract'!#REF!</definedName>
    <definedName name="_Fill" hidden="1">'[40]final abstract'!#REF!</definedName>
    <definedName name="_xlnm._FilterDatabase" localSheetId="1" hidden="1">'Revised Estimate-SECTIONS'!$O$1:$O$585</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2">[25]Data!#REF!</definedName>
    <definedName name="_G120907" localSheetId="7">[25]Data!#REF!</definedName>
    <definedName name="_G120907" localSheetId="0">[25]Data!#REF!</definedName>
    <definedName name="_G120907">[25]Data!#REF!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2">#REF!</definedName>
    <definedName name="_hab1" localSheetId="7">#REF!</definedName>
    <definedName name="_hab1" localSheetId="0">#REF!</definedName>
    <definedName name="_hab1">#REF!</definedName>
    <definedName name="_hpm1" localSheetId="2">#REF!</definedName>
    <definedName name="_hpm1" localSheetId="7">#REF!</definedName>
    <definedName name="_hpm1" localSheetId="0">#REF!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J">NA()</definedName>
    <definedName name="_ja">"[83]labour!#ref!"</definedName>
    <definedName name="_JCR23">NA()</definedName>
    <definedName name="_k1">NA()</definedName>
    <definedName name="_KC139">NA()</definedName>
    <definedName name="_KC580">NA()</definedName>
    <definedName name="_Key1" localSheetId="2" hidden="1">#REF!</definedName>
    <definedName name="_Key1" localSheetId="7" hidden="1">#REF!</definedName>
    <definedName name="_Key1" localSheetId="0" hidden="1">#REF!</definedName>
    <definedName name="_Key1" hidden="1">#REF!</definedName>
    <definedName name="_knr2" localSheetId="2">#REF!</definedName>
    <definedName name="_knr2" localSheetId="7">#REF!</definedName>
    <definedName name="_knr2" localSheetId="0">#REF!</definedName>
    <definedName name="_knr2">#REF!</definedName>
    <definedName name="_knr3">NA()</definedName>
    <definedName name="_L_BX">NA()</definedName>
    <definedName name="_L_CX">NA()</definedName>
    <definedName name="_l1">[3]leads!$A$3:$E$108</definedName>
    <definedName name="_l12" localSheetId="2">#REF!</definedName>
    <definedName name="_l12" localSheetId="7">#REF!</definedName>
    <definedName name="_l12" localSheetId="0">#REF!</definedName>
    <definedName name="_l12">#REF!</definedName>
    <definedName name="_l2">[2]r!$F$29</definedName>
    <definedName name="_l3" localSheetId="2">#REF!</definedName>
    <definedName name="_l3" localSheetId="7">#REF!</definedName>
    <definedName name="_l3" localSheetId="0">#REF!</definedName>
    <definedName name="_l3">#REF!</definedName>
    <definedName name="_l4">[4]Sheet1!$W$2:$Y$103</definedName>
    <definedName name="_l5" localSheetId="2">#REF!</definedName>
    <definedName name="_l5" localSheetId="7">#REF!</definedName>
    <definedName name="_l5" localSheetId="0">#REF!</definedName>
    <definedName name="_l5">#REF!</definedName>
    <definedName name="_l6">[2]r!$F$4</definedName>
    <definedName name="_l7">[5]r!$F$4</definedName>
    <definedName name="_l8">[2]r!$F$2</definedName>
    <definedName name="_l9">[2]r!$F$3</definedName>
    <definedName name="_LC1">"[84]labour!#ref!"</definedName>
    <definedName name="_LC2">"[84]labour!#ref!"</definedName>
    <definedName name="_lcn1" localSheetId="2">#REF!</definedName>
    <definedName name="_lcn1" localSheetId="7">#REF!</definedName>
    <definedName name="_lcn1" localSheetId="0">#REF!</definedName>
    <definedName name="_lcn1">#REF!</definedName>
    <definedName name="_LEAD">[44]RMR!$D$31</definedName>
    <definedName name="_LJ6">[9]DATA!$H$245</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7">[42]mlead!$D$23</definedName>
    <definedName name="_M17" localSheetId="0">[42]mlead!$D$23</definedName>
    <definedName name="_M17">[42]mlead!$D$23</definedName>
    <definedName name="_M38" localSheetId="7">[42]mlead!$D$44</definedName>
    <definedName name="_M38" localSheetId="0">[42]mlead!$D$44</definedName>
    <definedName name="_M38">[42]mlead!$D$44</definedName>
    <definedName name="_M55">NA()</definedName>
    <definedName name="_M67" localSheetId="7">[43]mlead!$D$73</definedName>
    <definedName name="_M67" localSheetId="0">[43]mlead!$D$73</definedName>
    <definedName name="_M67">[43]mlead!$D$73</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2">'[45]Lead statement'!#REF!</definedName>
    <definedName name="_me12" localSheetId="7">'[45]Lead statement'!#REF!</definedName>
    <definedName name="_me12" localSheetId="0">'[45]Lead statement'!#REF!</definedName>
    <definedName name="_me12">'[45]Lead statement'!#REF!</definedName>
    <definedName name="_me15" localSheetId="2">'[46]Lead statement'!#REF!</definedName>
    <definedName name="_me15" localSheetId="7">'[46]Lead statement'!#REF!</definedName>
    <definedName name="_me15" localSheetId="0">'[46]Lead statement'!#REF!</definedName>
    <definedName name="_me15">'[46]Lead statement'!#REF!</definedName>
    <definedName name="_me20">'[47]Lead statement'!$P$12</definedName>
    <definedName name="_me40">'[47]Lead statement'!$P$13</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[6]r!$F$4</definedName>
    <definedName name="_mm1000">NA()</definedName>
    <definedName name="_mm1001">NA()</definedName>
    <definedName name="_mm11">[2]r!$F$4</definedName>
    <definedName name="_mm111">[5]r!$F$4</definedName>
    <definedName name="_mm20">NA()</definedName>
    <definedName name="_mm40">NA()</definedName>
    <definedName name="_mm600">NA()</definedName>
    <definedName name="_mm800">NA()</definedName>
    <definedName name="_MS6">[29]MRATES!$P$50</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2">'[48]Lead statement'!#REF!</definedName>
    <definedName name="_ne10" localSheetId="7">'[48]Lead statement'!#REF!</definedName>
    <definedName name="_ne10">'[48]Lead statement'!#REF!</definedName>
    <definedName name="_New1" localSheetId="2">[49]data!#REF!</definedName>
    <definedName name="_New1" localSheetId="7">[49]data!#REF!</definedName>
    <definedName name="_New1" localSheetId="0">[49]data!#REF!</definedName>
    <definedName name="_New1">[49]data!#REF!</definedName>
    <definedName name="_NW">[50]Cover!$C$8</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[34]MRATES!$T$26</definedName>
    <definedName name="_OQUA">NA()</definedName>
    <definedName name="_Order1" hidden="1">255</definedName>
    <definedName name="_p">NA()</definedName>
    <definedName name="_p_10">NA()</definedName>
    <definedName name="_p5">NA()</definedName>
    <definedName name="_pa1">'[26]C-data'!$F$12</definedName>
    <definedName name="_pa2">'[26]C-data'!$F$13</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2">#REF!</definedName>
    <definedName name="_pc2" localSheetId="7">#REF!</definedName>
    <definedName name="_pc2" localSheetId="0">#REF!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2">[51]mlead!#REF!</definedName>
    <definedName name="_pipe_con_500" localSheetId="7">[51]mlead!#REF!</definedName>
    <definedName name="_pipe_con_500" localSheetId="0">[51]mlead!#REF!</definedName>
    <definedName name="_pipe_con_500">[51]mlead!#REF!</definedName>
    <definedName name="_pipe_con_700" localSheetId="2">[51]mlead!#REF!</definedName>
    <definedName name="_pipe_con_700" localSheetId="7">[51]mlead!#REF!</definedName>
    <definedName name="_pipe_con_700" localSheetId="0">[51]mlead!#REF!</definedName>
    <definedName name="_pipe_con_700">[51]mlead!#REF!</definedName>
    <definedName name="_pipe_ic_1100" localSheetId="2">[51]mlead!#REF!</definedName>
    <definedName name="_pipe_ic_1100" localSheetId="7">[51]mlead!#REF!</definedName>
    <definedName name="_pipe_ic_1100" localSheetId="0">[51]mlead!#REF!</definedName>
    <definedName name="_pipe_ic_1100">[51]mlead!#REF!</definedName>
    <definedName name="_pipe_ic_500" localSheetId="2">[51]mlead!#REF!</definedName>
    <definedName name="_pipe_ic_500" localSheetId="7">[51]mlead!#REF!</definedName>
    <definedName name="_pipe_ic_500" localSheetId="0">[51]mlead!#REF!</definedName>
    <definedName name="_pipe_ic_500">[51]mlead!#REF!</definedName>
    <definedName name="_pipe_ic_700" localSheetId="2">[51]mlead!#REF!</definedName>
    <definedName name="_pipe_ic_700" localSheetId="7">[51]mlead!#REF!</definedName>
    <definedName name="_pipe_ic_700" localSheetId="0">[51]mlead!#REF!</definedName>
    <definedName name="_pipe_ic_700">[51]mlead!#REF!</definedName>
    <definedName name="_PL">NA()</definedName>
    <definedName name="_pla4">[12]DATA_PRG!$H$269</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2">#REF!</definedName>
    <definedName name="_pv2" localSheetId="7">#REF!</definedName>
    <definedName name="_pv2" localSheetId="0">#REF!</definedName>
    <definedName name="_pv2">#REF!</definedName>
    <definedName name="_Q">NA()</definedName>
    <definedName name="_QS25">[29]MRATES!$G$16</definedName>
    <definedName name="_QS40">[29]MRATES!$G$17</definedName>
    <definedName name="_QUA">NA()</definedName>
    <definedName name="_QUA_RABBISH">NA()</definedName>
    <definedName name="_r">NA()</definedName>
    <definedName name="_r_10">NA()</definedName>
    <definedName name="_rabbit">NA()</definedName>
    <definedName name="_RNN1">"[101]column!#ref!"</definedName>
    <definedName name="_rr3">[7]v!$A$2:$E$51</definedName>
    <definedName name="_rrr1">[7]r!$B$1:$I$145</definedName>
    <definedName name="_RS300">NA()</definedName>
    <definedName name="_RT5565" localSheetId="2">#REF!</definedName>
    <definedName name="_RT5565" localSheetId="7">#REF!</definedName>
    <definedName name="_RT5565" localSheetId="0">#REF!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2">#REF!</definedName>
    <definedName name="_S" localSheetId="7">#REF!</definedName>
    <definedName name="_S" localSheetId="0">#REF!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'[26]C-data'!$F$45</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[13]Sheet1!$C$18</definedName>
    <definedName name="_SP16">[13]Sheet1!$C$24</definedName>
    <definedName name="_SP7">[13]Sheet1!$C$15</definedName>
    <definedName name="_SPO79">NA()</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2">#REF!</definedName>
    <definedName name="_sw1" localSheetId="7">#REF!</definedName>
    <definedName name="_sw1" localSheetId="0">#REF!</definedName>
    <definedName name="_sw1">#REF!</definedName>
    <definedName name="_t1">NA()</definedName>
    <definedName name="_t2">NA()</definedName>
    <definedName name="_tab1">NA()</definedName>
    <definedName name="_th_week_water_transp_habs" localSheetId="2">#REF!</definedName>
    <definedName name="_th_week_water_transp_habs" localSheetId="7">#REF!</definedName>
    <definedName name="_th_week_water_transp_habs" localSheetId="0">#REF!</definedName>
    <definedName name="_th_week_water_transp_habs">#REF!</definedName>
    <definedName name="_tk1">NA()</definedName>
    <definedName name="_tw2">NA()</definedName>
    <definedName name="_upa4">"[104]upa!$i$1:$m$65536"</definedName>
    <definedName name="_us1">NA()</definedName>
    <definedName name="_var1" localSheetId="2">#REF!</definedName>
    <definedName name="_var1" localSheetId="7">#REF!</definedName>
    <definedName name="_var1" localSheetId="0">#REF!</definedName>
    <definedName name="_var1">#REF!</definedName>
    <definedName name="_var4" localSheetId="2">#REF!</definedName>
    <definedName name="_var4" localSheetId="7">#REF!</definedName>
    <definedName name="_var4" localSheetId="0">#REF!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[20]HDPE!$L$30</definedName>
    <definedName name="_xh2258">NA()</definedName>
    <definedName name="_xh25010">NA()</definedName>
    <definedName name="_xh2504">NA()</definedName>
    <definedName name="_xh2506">[20]HDPE!$M$30</definedName>
    <definedName name="_xh2508">NA()</definedName>
    <definedName name="_xh28010">NA()</definedName>
    <definedName name="_xh2804">NA()</definedName>
    <definedName name="_xh2806">[20]HDPE!$N$30</definedName>
    <definedName name="_xh2808">NA()</definedName>
    <definedName name="_xh31510">NA()</definedName>
    <definedName name="_xh3154">NA()</definedName>
    <definedName name="_xh3156">[20]HDPE!$O$30</definedName>
    <definedName name="_xh3158">NA()</definedName>
    <definedName name="_xh3554">NA()</definedName>
    <definedName name="_xh3556">NA()</definedName>
    <definedName name="_xh6310">NA()</definedName>
    <definedName name="_xh634">[20]HDPE!$C$16</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[37]HDPE!$L$30</definedName>
    <definedName name="_xk7100">[20]DI!$C$37</definedName>
    <definedName name="_xk7150">[20]DI!$D$37</definedName>
    <definedName name="_xk7200">NA()</definedName>
    <definedName name="_xk7250">[20]DI!$F$37</definedName>
    <definedName name="_xk7300">[20]DI!$G$37</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[20]pvc!$F$61</definedName>
    <definedName name="_xp1104">[20]pvc!$F$31</definedName>
    <definedName name="_xp1106">[20]pvc!$F$46</definedName>
    <definedName name="_xp12510">NA()</definedName>
    <definedName name="_xp1254">[20]pvc!$G$31</definedName>
    <definedName name="_xp1256">[20]pvc!$G$46</definedName>
    <definedName name="_xp14010">[20]pvc!$H$61</definedName>
    <definedName name="_xp1404">[20]pvc!$H$31</definedName>
    <definedName name="_xp1406">[20]pvc!$H$46</definedName>
    <definedName name="_xp16010">NA()</definedName>
    <definedName name="_xp1604">[20]pvc!$I$31</definedName>
    <definedName name="_xp1606">[20]pvc!$I$46</definedName>
    <definedName name="_xp18010">NA()</definedName>
    <definedName name="_xp1804">[20]pvc!$J$31</definedName>
    <definedName name="_xp1806">[20]pvc!$J$46</definedName>
    <definedName name="_xp20010">NA()</definedName>
    <definedName name="_xp2004">NA()</definedName>
    <definedName name="_xp2006">[20]pvc!$K$46</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[20]pvc!$C$61</definedName>
    <definedName name="_xp634">NA()</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_Y1">NA()</definedName>
    <definedName name="_Y2">NA()</definedName>
    <definedName name="_Y3">NA()</definedName>
    <definedName name="a" localSheetId="2">#REF!</definedName>
    <definedName name="a" localSheetId="7">#REF!</definedName>
    <definedName name="a" localSheetId="0">#REF!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2" hidden="1">'[40]final abstract'!#REF!</definedName>
    <definedName name="aa" localSheetId="7" hidden="1">'[40]final abstract'!#REF!</definedName>
    <definedName name="aa" localSheetId="0" hidden="1">'[40]final abstract'!#REF!</definedName>
    <definedName name="aa" hidden="1">'[40]final abstract'!#REF!</definedName>
    <definedName name="AAA" localSheetId="2">[52]Data.F8.BTR!#REF!</definedName>
    <definedName name="AAA" localSheetId="7">[52]Data.F8.BTR!#REF!</definedName>
    <definedName name="AAA" localSheetId="0">[52]Data.F8.BTR!#REF!</definedName>
    <definedName name="AAA">[52]Data.F8.BTR!#REF!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2">#REF!</definedName>
    <definedName name="aadf" localSheetId="7">#REF!</definedName>
    <definedName name="aadf" localSheetId="0">#REF!</definedName>
    <definedName name="aadf">#REF!</definedName>
    <definedName name="aastrb">NA()</definedName>
    <definedName name="aat">NA()</definedName>
    <definedName name="aawa" localSheetId="2">#REF!</definedName>
    <definedName name="aawa" localSheetId="7">#REF!</definedName>
    <definedName name="aawa" localSheetId="0">#REF!</definedName>
    <definedName name="aawa">#REF!</definedName>
    <definedName name="ab" localSheetId="2">#REF!</definedName>
    <definedName name="ab" localSheetId="7">#REF!</definedName>
    <definedName name="ab" localSheetId="0">#REF!</definedName>
    <definedName name="ab">#REF!</definedName>
    <definedName name="Abbbbb">NA()</definedName>
    <definedName name="ABC">NA()</definedName>
    <definedName name="abcdes">NA()</definedName>
    <definedName name="abf">NA()</definedName>
    <definedName name="ABM">NA()</definedName>
    <definedName name="abs" localSheetId="2">#REF!</definedName>
    <definedName name="abs" localSheetId="7">#REF!</definedName>
    <definedName name="abs" localSheetId="0">#REF!</definedName>
    <definedName name="abs">#REF!</definedName>
    <definedName name="ABSTRACT">NA()</definedName>
    <definedName name="ABSTRUCT">NA()</definedName>
    <definedName name="AC">NA()</definedName>
    <definedName name="AC_C">[53]wh_data_R!$D$264:$H$281</definedName>
    <definedName name="AC_CL">[53]wh_data_R!$D$263:$H$263</definedName>
    <definedName name="AC_CLL">[53]wh_data_R!$K$378:$M$381</definedName>
    <definedName name="AC_CLR">[53]wh_data!$L$35:$O$35</definedName>
    <definedName name="AC_CLS">[53]wh_data_R!$K$378:$K$381</definedName>
    <definedName name="AC_D_R">[53]CPHEEO!$BH$3:$BH$40</definedName>
    <definedName name="AC_DC">[53]wh_data_R!$A$36:$A$53</definedName>
    <definedName name="AC_DL_RANGE">[53]CPHEEO!$BE$3:$BE$16</definedName>
    <definedName name="AC_DR">[53]wh_data!$L$36:$L$53</definedName>
    <definedName name="AC_G">[53]wh_data_R!$AA$1440:$AA$1442</definedName>
    <definedName name="AC_P">[53]wh_data_R!$AB$1440:$AB$1442</definedName>
    <definedName name="AC_PIPES">'[54]PIPES BASIC RATES'!$A$223:$A$277</definedName>
    <definedName name="AC_RATES">[53]wh_data!$L$36:$O$53</definedName>
    <definedName name="ac_sheet">NA()</definedName>
    <definedName name="academic" localSheetId="2" hidden="1">'[40]final abstract'!#REF!</definedName>
    <definedName name="academic" localSheetId="7" hidden="1">'[40]final abstract'!#REF!</definedName>
    <definedName name="academic" hidden="1">'[40]final abstract'!#REF!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2">#REF!</definedName>
    <definedName name="Address" localSheetId="7">#REF!</definedName>
    <definedName name="Address" localSheetId="0">#REF!</definedName>
    <definedName name="Address">#REF!</definedName>
    <definedName name="adfa">NA()</definedName>
    <definedName name="adfas" localSheetId="2">[55]Lead!#REF!</definedName>
    <definedName name="adfas" localSheetId="7">[55]Lead!#REF!</definedName>
    <definedName name="adfas" localSheetId="0">[55]Lead!#REF!</definedName>
    <definedName name="adfas">[55]Lead!#REF!</definedName>
    <definedName name="adfd">NA()</definedName>
    <definedName name="ADFDSFSD1111" localSheetId="2">#REF!</definedName>
    <definedName name="ADFDSFSD1111" localSheetId="7">#REF!</definedName>
    <definedName name="ADFDSFSD1111" localSheetId="0">#REF!</definedName>
    <definedName name="ADFDSFSD1111">#REF!</definedName>
    <definedName name="Admin__Building">NA()</definedName>
    <definedName name="admn_off">NA()</definedName>
    <definedName name="admn_site">NA()</definedName>
    <definedName name="adsa">NA()</definedName>
    <definedName name="adsf">NA()</definedName>
    <definedName name="ae">'[56]Specification report'!$I$160</definedName>
    <definedName name="ae.">'[56]Specification report'!$I$161</definedName>
    <definedName name="ae_">NA()</definedName>
    <definedName name="aea">NA()</definedName>
    <definedName name="AEE">NA()</definedName>
    <definedName name="AEW">NA()</definedName>
    <definedName name="AEW_FOR" localSheetId="2">'[51]abs road'!#REF!</definedName>
    <definedName name="AEW_FOR" localSheetId="7">'[51]abs road'!#REF!</definedName>
    <definedName name="AEW_FOR">'[51]abs road'!#REF!</definedName>
    <definedName name="AEW_SIDE" localSheetId="2">'[51]abs road'!#REF!</definedName>
    <definedName name="AEW_SIDE" localSheetId="7">'[51]abs road'!#REF!</definedName>
    <definedName name="AEW_SIDE">'[51]abs road'!#REF!</definedName>
    <definedName name="af">NA()</definedName>
    <definedName name="afb">"[122]process!#ref!"</definedName>
    <definedName name="ag">[12]DATA_PRG!$H$86</definedName>
    <definedName name="Aggregate">NA()</definedName>
    <definedName name="agl">NA()</definedName>
    <definedName name="AGRA_SHOULDERS" localSheetId="2">#REF!</definedName>
    <definedName name="AGRA_SHOULDERS" localSheetId="7">#REF!</definedName>
    <definedName name="AGRA_SHOULDERS" localSheetId="0">#REF!</definedName>
    <definedName name="AGRA_SHOULDERS">#REF!</definedName>
    <definedName name="AGSB" localSheetId="2">'[51]abs road'!#REF!</definedName>
    <definedName name="AGSB" localSheetId="7">'[51]abs road'!#REF!</definedName>
    <definedName name="AGSB" localSheetId="0">'[51]abs road'!#REF!</definedName>
    <definedName name="AGSB">'[51]abs road'!#REF!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2" hidden="1">'[40]final abstract'!#REF!</definedName>
    <definedName name="AlampurABCDCivil" localSheetId="0" hidden="1">'[40]final abstract'!#REF!</definedName>
    <definedName name="AlampurABCDCivil" hidden="1">'[40]final abstract'!#REF!</definedName>
    <definedName name="ald">NA()</definedName>
    <definedName name="ALDROPS">'[54]BASIC DATA'!$B$669:$B$677</definedName>
    <definedName name="ALLPIPE_TYPES">[53]CPHEEO!$AY$2:$BF$2</definedName>
    <definedName name="alw">NA()</definedName>
    <definedName name="AMOUNT">NA()</definedName>
    <definedName name="analysis">NA()</definedName>
    <definedName name="ANALYSIS_DATA">'[57]Bitumen trunk'!$BO$2:$DA$196</definedName>
    <definedName name="Aname" localSheetId="2">#REF!</definedName>
    <definedName name="Aname" localSheetId="7">#REF!</definedName>
    <definedName name="Aname" localSheetId="0">#REF!</definedName>
    <definedName name="Aname">#REF!</definedName>
    <definedName name="Anganwad">NA()</definedName>
    <definedName name="ann">NA()</definedName>
    <definedName name="anne">NA()</definedName>
    <definedName name="annealing">NA()</definedName>
    <definedName name="annealing1">NA()</definedName>
    <definedName name="ANNUAL_ELECTRICAL1_CHARGES">[53]CPHEEO!$J$13</definedName>
    <definedName name="ANNUAL_ELECTRICAL2_CHARGES">[53]CPHEEO!$L$13</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2">[58]Lead!#REF!</definedName>
    <definedName name="AR" localSheetId="7">[58]Lead!#REF!</definedName>
    <definedName name="AR" localSheetId="0">[58]Lead!#REF!</definedName>
    <definedName name="AR">[58]Lead!#REF!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2">[59]v!#REF!</definedName>
    <definedName name="as" localSheetId="7">[59]v!#REF!</definedName>
    <definedName name="as" localSheetId="0">[59]v!#REF!</definedName>
    <definedName name="as">[59]v!#REF!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2">#REF!</definedName>
    <definedName name="ASCSD" localSheetId="7">#REF!</definedName>
    <definedName name="ASCSD" localSheetId="0">#REF!</definedName>
    <definedName name="ASCSD">#REF!</definedName>
    <definedName name="asd" localSheetId="2">[60]Data!#REF!</definedName>
    <definedName name="asd" localSheetId="7">[60]Data!#REF!</definedName>
    <definedName name="asd" localSheetId="0">[60]Data!#REF!</definedName>
    <definedName name="asd">[60]Data!#REF!</definedName>
    <definedName name="ASDBC">NA()</definedName>
    <definedName name="ASDF" localSheetId="7">{"'ridftotal'!$A$4:$S$27"}</definedName>
    <definedName name="ASDF">{"'ridftotal'!$A$4:$S$27"}</definedName>
    <definedName name="asdfs">NA()</definedName>
    <definedName name="asds">NA()</definedName>
    <definedName name="asdsdfsf">NA()</definedName>
    <definedName name="asf" localSheetId="2">#REF!</definedName>
    <definedName name="asf" localSheetId="7">#REF!</definedName>
    <definedName name="asf" localSheetId="0">#REF!</definedName>
    <definedName name="asf">#REF!</definedName>
    <definedName name="ASFDA" localSheetId="7">{"'ridftotal'!$A$4:$S$27"}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[53]CPHEEO!$L$10</definedName>
    <definedName name="AVRCC">NA()</definedName>
    <definedName name="AWBM">NA()</definedName>
    <definedName name="AWBM2" localSheetId="2">#REF!</definedName>
    <definedName name="AWBM2" localSheetId="7">#REF!</definedName>
    <definedName name="AWBM2" localSheetId="0">#REF!</definedName>
    <definedName name="AWBM2">#REF!</definedName>
    <definedName name="AWBM3" localSheetId="2">#REF!</definedName>
    <definedName name="AWBM3" localSheetId="7">#REF!</definedName>
    <definedName name="AWBM3" localSheetId="0">#REF!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'[61]Bridge Data 2005-06'!$B$51</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2">#REF!</definedName>
    <definedName name="bala" localSheetId="7">#REF!</definedName>
    <definedName name="bala" localSheetId="0">#REF!</definedName>
    <definedName name="bala">#REF!</definedName>
    <definedName name="banilad" localSheetId="7">[62]banilad!$A$1:$Z$1159</definedName>
    <definedName name="banilad">[63]banilad!$A$1:$Z$1159</definedName>
    <definedName name="bar_bender">NA()</definedName>
    <definedName name="basic">NA()</definedName>
    <definedName name="bb" localSheetId="2" hidden="1">'[40]final abstract'!#REF!</definedName>
    <definedName name="bb" localSheetId="7" hidden="1">'[40]final abstract'!#REF!</definedName>
    <definedName name="bb" hidden="1">'[40]final abstract'!#REF!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[38]Usage!$C$24</definedName>
    <definedName name="BITUMEN_TRUNK_ROAD_SECTIONS">'[57]Bitumen trunk'!$A$1:$L$198</definedName>
    <definedName name="bjlc">NA()</definedName>
    <definedName name="bkk">NA()</definedName>
    <definedName name="bl">NA()</definedName>
    <definedName name="BLA">NA()</definedName>
    <definedName name="BLAST">[29]MRATES!$J$16</definedName>
    <definedName name="blast1">[64]r!$F$29</definedName>
    <definedName name="blast2">[64]r!$F$29</definedName>
    <definedName name="BLAST3">[29]MRATES!$J$17</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[65]maya!$B$376:$B$381</definedName>
    <definedName name="boml">NA()</definedName>
    <definedName name="boml1">NA()</definedName>
    <definedName name="BOND600">[29]MRATES!$G$12</definedName>
    <definedName name="boo">NA()</definedName>
    <definedName name="boq" localSheetId="2">#REF!</definedName>
    <definedName name="boq" localSheetId="7">#REF!</definedName>
    <definedName name="boq" localSheetId="0">#REF!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2">#REF!</definedName>
    <definedName name="BOTTOMDOMEONETOSIX" localSheetId="7">#REF!</definedName>
    <definedName name="BOTTOMDOMEONETOSIX" localSheetId="0">#REF!</definedName>
    <definedName name="BOTTOMDOMEONETOSIX">#REF!</definedName>
    <definedName name="BOTTOMDOMESIXTOTHIRTEEN" localSheetId="2">#REF!</definedName>
    <definedName name="BOTTOMDOMESIXTOTHIRTEEN" localSheetId="7">#REF!</definedName>
    <definedName name="BOTTOMDOMESIXTOTHIRTEEN" localSheetId="0">#REF!</definedName>
    <definedName name="BOTTOMDOMESIXTOTHIRTEEN">#REF!</definedName>
    <definedName name="BOTTOMRINGGIRDERONETOSIX" localSheetId="2">#REF!</definedName>
    <definedName name="BOTTOMRINGGIRDERONETOSIX" localSheetId="7">#REF!</definedName>
    <definedName name="BOTTOMRINGGIRDERONETOSIX" localSheetId="0">#REF!</definedName>
    <definedName name="BOTTOMRINGGIRDERONETOSIX">#REF!</definedName>
    <definedName name="BOTTOMRINGGIRDERSEVENTOTHIRTEEN" localSheetId="2">#REF!</definedName>
    <definedName name="BOTTOMRINGGIRDERSEVENTOTHIRTEEN" localSheetId="7">#REF!</definedName>
    <definedName name="BOTTOMRINGGIRDERSEVENTOTHIRTEEN" localSheetId="0">#REF!</definedName>
    <definedName name="BOTTOMRINGGIRDERSEVENTOTHIRTEEN">#REF!</definedName>
    <definedName name="bp">NA()</definedName>
    <definedName name="bpr">NA()</definedName>
    <definedName name="br">'[33]Lead statement'!$P$20</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'[26]C-data'!$F$63</definedName>
    <definedName name="bs" localSheetId="2">#REF!</definedName>
    <definedName name="bs" localSheetId="7">#REF!</definedName>
    <definedName name="bs" localSheetId="0">#REF!</definedName>
    <definedName name="bs">#REF!</definedName>
    <definedName name="BSB5_Reinigung_in_BiopurC">"[148]balan1!#ref!"</definedName>
    <definedName name="BSB5_Reinigung_in_BiopurN">"[148]balan1!#ref!"</definedName>
    <definedName name="BSB5vorklmg" localSheetId="7">[66]BALAN1!$F$16</definedName>
    <definedName name="BSB5vorklmg">[67]BALAN1!$F$16</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[38]General!$K$3</definedName>
    <definedName name="BUT_HINGES">'[54]BASIC DATA'!$B$650:$B$661</definedName>
    <definedName name="bw">NA()</definedName>
    <definedName name="BWF1B">NA()</definedName>
    <definedName name="bwfb">"[122]process!#ref!"</definedName>
    <definedName name="BWIRE">[29]MRATES!$P$52</definedName>
    <definedName name="bwl">"[122]process!#ref!"</definedName>
    <definedName name="bwld">NA()</definedName>
    <definedName name="BWSC_PIPES">'[54]PIPES BASIC RATES'!$A$440:$A$578</definedName>
    <definedName name="BWSP_C">[53]wh_data_R!$D$351:$N$365</definedName>
    <definedName name="BWSP_CL">[53]wh_data_R!$D$350:$N$350</definedName>
    <definedName name="BWSP_CL_RATES">[53]wh_data!$M$139:$W$139</definedName>
    <definedName name="BWSP_CLL">[53]wh_data_R!$AA$378:$AC$387</definedName>
    <definedName name="BWSP_CLR">[53]wh_data!$L$139:$P$139</definedName>
    <definedName name="BWSP_CLS">[53]wh_data_R!$AA$378:$AA$387</definedName>
    <definedName name="BWSP_D_R">[53]CPHEEO!$BE$3:$BE$17</definedName>
    <definedName name="BWSP_D_RATES">[53]wh_data!$L$140:$L$150</definedName>
    <definedName name="BWSP_DC">[53]wh_data_R!$A$141:$A$155</definedName>
    <definedName name="BWSP_DL_RANGE">[53]CPHEEO!$BF$3:$BF$14</definedName>
    <definedName name="BWSP_DR">[53]wh_data!$L$140:$L$148</definedName>
    <definedName name="BWSP_FR_12KG">[68]BWSCPlt!$C$19:$M$19</definedName>
    <definedName name="BWSP_FR_14KG">[68]BWSCPlt!$C$34:$M$34</definedName>
    <definedName name="BWSP_FR_16KG">[68]BWSCPlt!$C$49:$M$49</definedName>
    <definedName name="BWSP_FR_18KG">[68]BWSCPlt!$C$64:$M$64</definedName>
    <definedName name="BWSP_FR_20KG">[68]BWSCPlt!$C$79:$M$79</definedName>
    <definedName name="BWSP_FR_22KG">[68]BWSCPlt!$C$94:$M$94</definedName>
    <definedName name="BWSP_FR_24KG">[68]BWSCPlt!$C$109:$M$109</definedName>
    <definedName name="BWSP_FR_26KG">[68]BWSCPlt!$C$124:$M$124</definedName>
    <definedName name="BWSP_FR_28KG">[68]BWSCPlt!$C$139:$M$139</definedName>
    <definedName name="BWSP_FR_30KG">[68]BWSCPlt!$C$154:$M$154</definedName>
    <definedName name="BWSP_G">[53]wh_data_R!$F$1440:$F$1449</definedName>
    <definedName name="BWSP_P">[53]wh_data_R!$G$1440:$G$1449</definedName>
    <definedName name="BWSP_RATES">[53]wh_data!$L$140:$P$148</definedName>
    <definedName name="BWSP_T">[53]wh_data!$A$140:$L$176</definedName>
    <definedName name="bwssb">NA()</definedName>
    <definedName name="bww">"[122]process!#ref!"</definedName>
    <definedName name="bx">NA()</definedName>
    <definedName name="c.c136">[69]Sheet1!$A$19:$A$22</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2">#REF!</definedName>
    <definedName name="CANTILEVERSEVENTOTHIRTEEN" localSheetId="7">#REF!</definedName>
    <definedName name="CANTILEVERSEVENTOTHIRTEEN" localSheetId="0">#REF!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[70]DATA!$H$59</definedName>
    <definedName name="CC_1">[9]DATA!$I$59</definedName>
    <definedName name="CC_1_6_10__using_40MM_OTG_Meteal_including_cost_and_conveyance_of_all_materials_and_labour_charge._etc.__Complete" localSheetId="2">#REF!</definedName>
    <definedName name="CC_1_6_10__using_40MM_OTG_Meteal_including_cost_and_conveyance_of_all_materials_and_labour_charge._etc.__Complete" localSheetId="7">#REF!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'[71]data existing_do not delete'!$D$2:$D$7</definedName>
    <definedName name="CC1_2_4">NA()</definedName>
    <definedName name="cc1_5_10">NA()</definedName>
    <definedName name="CC11A">"'[141]11'!$a$1:$w$65536"</definedName>
    <definedName name="CC11B">"'[141]11'!$a$1:$u$65536"</definedName>
    <definedName name="CC12A" localSheetId="7">'[72]12'!$A:$U</definedName>
    <definedName name="CC12A">'[73]12'!$A$1:$U$65536</definedName>
    <definedName name="CC12B" localSheetId="7">'[72]12'!$A:$U</definedName>
    <definedName name="CC12B">'[73]12'!$A$1:$U$65536</definedName>
    <definedName name="CC2A" localSheetId="7">'[72]2A'!$A:$V</definedName>
    <definedName name="CC2A">'[73]2A'!$A$1:$V$65536</definedName>
    <definedName name="CC2B" localSheetId="7">'[72]2B'!$A:$V</definedName>
    <definedName name="CC2B">'[73]2B'!$A$1:$V$65536</definedName>
    <definedName name="CC2C" localSheetId="7">'[72]2C'!$A:$V</definedName>
    <definedName name="CC2C">'[73]2C'!$A$1:$V$65536</definedName>
    <definedName name="CC2D" localSheetId="7">'[72]2D'!$A:$V</definedName>
    <definedName name="CC2D">'[73]2D'!$A$1:$V$65536</definedName>
    <definedName name="CC2E" localSheetId="7">'[72]2E'!$A:$V</definedName>
    <definedName name="CC2E">'[73]2E'!$A$1:$V$65536</definedName>
    <definedName name="CC2F" localSheetId="7">'[72]2F'!$A:$V</definedName>
    <definedName name="CC2F">'[73]2F'!$A$1:$V$65536</definedName>
    <definedName name="CC2G" localSheetId="7">'[72]2G'!$A:$V</definedName>
    <definedName name="CC2G">'[73]2G'!$A$1:$V$65536</definedName>
    <definedName name="CC2H" localSheetId="7">'[72]2H'!$A:$V</definedName>
    <definedName name="CC2H">'[73]2H'!$A$1:$V$65536</definedName>
    <definedName name="CC3A" localSheetId="7">'[72]3A'!$A:$V</definedName>
    <definedName name="CC3A">'[73]3A'!$A$1:$V$65536</definedName>
    <definedName name="CC3B" localSheetId="7">'[72]3B'!$A:$V</definedName>
    <definedName name="CC3B">'[73]3B'!$A$1:$V$65536</definedName>
    <definedName name="CC4a" localSheetId="7">'[72]4'!$A:$U</definedName>
    <definedName name="CC4a">'[73]4'!$A$1:$U$65536</definedName>
    <definedName name="CC5a">NA()</definedName>
    <definedName name="CC5a1">NA()</definedName>
    <definedName name="CC6A">"'[141]6a'!$a$1:$v$65536"</definedName>
    <definedName name="CC6B">"'[141]6b'!$a$1:$v$65536"</definedName>
    <definedName name="CC7A" localSheetId="7">'[72]7A'!$A:$U</definedName>
    <definedName name="CC7A">'[73]7A'!$A$1:$U$65536</definedName>
    <definedName name="CC7B" localSheetId="7">'[72]7B'!$A:$U</definedName>
    <definedName name="CC7B">'[73]7B'!$A$1:$U$65536</definedName>
    <definedName name="CC8A" localSheetId="7">'[72]8A'!$A:$U</definedName>
    <definedName name="CC8A">'[73]8A'!$A$1:$U$65536</definedName>
    <definedName name="CC8B" localSheetId="7">'[72]8B'!$A:$U</definedName>
    <definedName name="CC8B">'[73]8B'!$A$1:$U$65536</definedName>
    <definedName name="CC9A" localSheetId="7">'[72]9A'!$A:$U</definedName>
    <definedName name="CC9A">'[73]9A'!$A$1:$U$65536</definedName>
    <definedName name="CC9B" localSheetId="7">'[72]9B'!$A:$U</definedName>
    <definedName name="CC9B">'[73]9B'!$A$1:$U$65536</definedName>
    <definedName name="CC9C" localSheetId="7">'[72]9C'!$A:$U</definedName>
    <definedName name="CC9C">'[73]9C'!$A$1:$U$65536</definedName>
    <definedName name="CC9D" localSheetId="7">'[72]9D'!$A:$U</definedName>
    <definedName name="CC9D">'[73]9D'!$A$1:$U$65536</definedName>
    <definedName name="CC9E" localSheetId="7">'[72]9E'!$A:$U</definedName>
    <definedName name="CC9E">'[73]9E'!$A$1:$U$65536</definedName>
    <definedName name="CC9F" localSheetId="7">'[72]9F'!$A:$U</definedName>
    <definedName name="CC9F">'[73]9F'!$A$1:$U$65536</definedName>
    <definedName name="CC9G" localSheetId="7">'[72]9G'!$A:$U</definedName>
    <definedName name="CC9G">'[73]9G'!$A$1:$U$65536</definedName>
    <definedName name="CC9H" localSheetId="7">'[72]9H'!$A:$U</definedName>
    <definedName name="CC9H">'[73]9H'!$A$1:$U$65536</definedName>
    <definedName name="CC9I" localSheetId="7">'[72]9I'!$A:$U</definedName>
    <definedName name="CC9I">'[73]9I'!$A$1:$U$65536</definedName>
    <definedName name="CC9J" localSheetId="7">'[72]9J'!$A:$U</definedName>
    <definedName name="CC9J">'[73]9J'!$A$1:$U$65536</definedName>
    <definedName name="CC9K" localSheetId="7">'[72]9K'!$A:$U</definedName>
    <definedName name="CC9K">'[73]9K'!$A$1:$U$65536</definedName>
    <definedName name="cca">NA()</definedName>
    <definedName name="CCAAMP">NA()</definedName>
    <definedName name="cccc">NA()</definedName>
    <definedName name="cci">NA()</definedName>
    <definedName name="ccir" localSheetId="2">#REF!</definedName>
    <definedName name="ccir" localSheetId="7">#REF!</definedName>
    <definedName name="ccir" localSheetId="0">#REF!</definedName>
    <definedName name="ccir">#REF!</definedName>
    <definedName name="ccolagl">NA()</definedName>
    <definedName name="ccp">NA()</definedName>
    <definedName name="ccwc1">NA()</definedName>
    <definedName name="ccwc2">NA()</definedName>
    <definedName name="cd" localSheetId="2">#REF!</definedName>
    <definedName name="cd" localSheetId="7">#REF!</definedName>
    <definedName name="cd" localSheetId="0">#REF!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2">#REF!</definedName>
    <definedName name="CDNO" localSheetId="7">#REF!</definedName>
    <definedName name="CDNO" localSheetId="0">#REF!</definedName>
    <definedName name="CDNO">#REF!</definedName>
    <definedName name="cdno_600" localSheetId="2">#REF!</definedName>
    <definedName name="cdno_600" localSheetId="7">#REF!</definedName>
    <definedName name="cdno_600" localSheetId="0">#REF!</definedName>
    <definedName name="cdno_600">#REF!</definedName>
    <definedName name="ce">'[74]Lead statement'!$P$19</definedName>
    <definedName name="CED">NA()</definedName>
    <definedName name="cem">'[26]C-data'!$F$55</definedName>
    <definedName name="cem_w">NA()</definedName>
    <definedName name="CEMENT">[29]MRATES!$P$48</definedName>
    <definedName name="CEMENT_CONCRETE">'[54]BACK BONE'!$GV$1:$GV$13</definedName>
    <definedName name="CEMENT_CONCRETE_BASIC_COST">'[54]BACK BONE'!$HC$3:$HC$40</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'[54]BACK BONE'!$EE$2:$EE$10</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[53]wh_data_R!$D$284:$G$284</definedName>
    <definedName name="CI_CL_RATES">[53]wh_data!$M$60:$O$60</definedName>
    <definedName name="CI_CLL">[53]wh_data_R!$O$378:$Q$380</definedName>
    <definedName name="CI_CLR">[53]wh_data!$L$60:$O$60</definedName>
    <definedName name="CI_CLS">[53]wh_data_R!$O$378:$O$380</definedName>
    <definedName name="CI_D_R">[53]CPHEEO!$BA$3:$BA$39</definedName>
    <definedName name="CI_D_RATES">[68]CI!$C$9:$S$9</definedName>
    <definedName name="CI_DC">[53]wh_data_R!$A$61:$A$78</definedName>
    <definedName name="CI_DL_RANGE">[53]CPHEEO!$BA$3:$BA$15</definedName>
    <definedName name="CI_DR">[53]wh_data!$L$61:$L$77</definedName>
    <definedName name="CI_FR_A">[68]CI!$C$34:$S$34</definedName>
    <definedName name="CI_FR_B">[68]CI!$C$49:$S$49</definedName>
    <definedName name="CI_FR_LA">[68]CI!$C$19:$S$19</definedName>
    <definedName name="CI_G">[53]wh_data_R!$W$1440:$W$1442</definedName>
    <definedName name="CI_P">[53]wh_data_R!$X$1440:$X$1442</definedName>
    <definedName name="CI_PIPES">'[54]PIPES BASIC RATES'!$A$333:$A$349</definedName>
    <definedName name="CI_RATES">[53]wh_data!$L$61:$O$77</definedName>
    <definedName name="CI_T">[53]wh_data!$A$61:$D$85</definedName>
    <definedName name="CIcheckValve">NA()</definedName>
    <definedName name="cidjoint" localSheetId="2">#REF!</definedName>
    <definedName name="cidjoint" localSheetId="7">#REF!</definedName>
    <definedName name="cidjoint" localSheetId="0">#REF!</definedName>
    <definedName name="cidjoint">#REF!</definedName>
    <definedName name="CIDjoints">[65]maya!$B$370:$B$375</definedName>
    <definedName name="CIdummy">NA()</definedName>
    <definedName name="CIfootValve">NA()</definedName>
    <definedName name="cii">NA()</definedName>
    <definedName name="ciii">NA()</definedName>
    <definedName name="cikkk">NA()</definedName>
    <definedName name="CILA_PIPES">'[54]PIPES BASIC RATES'!$A$279:$A$331</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2">#REF!</definedName>
    <definedName name="City" localSheetId="7">#REF!</definedName>
    <definedName name="City" localSheetId="0">#REF!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'[75]segments-details'!$B$5:$B$371</definedName>
    <definedName name="coimbatore">NA()</definedName>
    <definedName name="col">[76]DATA_PRG!$H$173</definedName>
    <definedName name="Colbgl">NA()</definedName>
    <definedName name="colbgl2">NA()</definedName>
    <definedName name="Columns">NA()</definedName>
    <definedName name="COMM_MLD">[53]input!$K$8</definedName>
    <definedName name="COMM_POP">[53]input!$F$8</definedName>
    <definedName name="COMM_YEAR">[53]input!$C$8</definedName>
    <definedName name="COMM_YR_LPM">[53]input!$H$8</definedName>
    <definedName name="Comp.Stat" localSheetId="2">[77]Data!#REF!</definedName>
    <definedName name="Comp.Stat" localSheetId="7">[77]Data!#REF!</definedName>
    <definedName name="Comp.Stat">[77]Data!#REF!</definedName>
    <definedName name="Comp_Stat">"[168]data!#ref!"</definedName>
    <definedName name="comp0001">"[170]work_sheet!#ref!"</definedName>
    <definedName name="Company" localSheetId="2">#REF!</definedName>
    <definedName name="Company" localSheetId="7">#REF!</definedName>
    <definedName name="Company" localSheetId="0">#REF!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'[33]SSR 2014-15 Rates'!$E$62</definedName>
    <definedName name="conns_">NA()</definedName>
    <definedName name="constrn">NA()</definedName>
    <definedName name="Construction">'[57]Bitumen trunk'!$W$1:$AN$196</definedName>
    <definedName name="CONVEYANCE">NA()</definedName>
    <definedName name="copy">NA()</definedName>
    <definedName name="cost" localSheetId="2">#REF!</definedName>
    <definedName name="cost" localSheetId="7">#REF!</definedName>
    <definedName name="cost" localSheetId="0">#REF!</definedName>
    <definedName name="cost">#REF!</definedName>
    <definedName name="Cost10">NA()</definedName>
    <definedName name="Cost5">"'[141]5'!$a$1:$v$65536"</definedName>
    <definedName name="costcentre13">"'[141]13'!$a$1:$u$65536"</definedName>
    <definedName name="COTTAGE" localSheetId="2" hidden="1">'[40]final abstract'!#REF!</definedName>
    <definedName name="COTTAGE" localSheetId="7" hidden="1">'[40]final abstract'!#REF!</definedName>
    <definedName name="COTTAGE" localSheetId="0" hidden="1">'[40]final abstract'!#REF!</definedName>
    <definedName name="COTTAGE" hidden="1">'[40]final abstract'!#REF!</definedName>
    <definedName name="Country" localSheetId="2">#REF!</definedName>
    <definedName name="Country" localSheetId="7">#REF!</definedName>
    <definedName name="Country" localSheetId="0">#REF!</definedName>
    <definedName name="Country">#REF!</definedName>
    <definedName name="cover2">NA()</definedName>
    <definedName name="CP">[78]MRATES!$H$54</definedName>
    <definedName name="cpcl">NA()</definedName>
    <definedName name="cpcl26_4">NA()</definedName>
    <definedName name="cpcl26_4mldnew">NA()</definedName>
    <definedName name="cr">[9]DATA!$H$17</definedName>
    <definedName name="cr_mpl_divn_corenet_cn_mpl">NA()</definedName>
    <definedName name="CR_stone">'[79]Common '!$D$21:$D$22</definedName>
    <definedName name="CR_stone_HBG">'[79]Common '!$D$21</definedName>
    <definedName name="Crane__Rate_of_sinking_0_8_mts__per_day">NA()</definedName>
    <definedName name="crccslab">NA()</definedName>
    <definedName name="crccslab150">NA()</definedName>
    <definedName name="crs">'[33]Lead statement'!$P$16</definedName>
    <definedName name="crsg">NA()</definedName>
    <definedName name="crsrate">'[8]lead-st'!$L$12</definedName>
    <definedName name="crss">[8]rdamdata!$J$10</definedName>
    <definedName name="crush">[64]r!$F$30</definedName>
    <definedName name="Crushing">NA()</definedName>
    <definedName name="crust" localSheetId="2">[52]Data.F8.BTR!#REF!</definedName>
    <definedName name="crust" localSheetId="7">[52]Data.F8.BTR!#REF!</definedName>
    <definedName name="crust" localSheetId="0">[52]Data.F8.BTR!#REF!</definedName>
    <definedName name="crust">[52]Data.F8.BTR!#REF!</definedName>
    <definedName name="CSAND">[29]MRATES!$G$8</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2">#REF!</definedName>
    <definedName name="cvbt" localSheetId="7">#REF!</definedName>
    <definedName name="cvbt" localSheetId="0">#REF!</definedName>
    <definedName name="cvbt">#REF!</definedName>
    <definedName name="CWSUMP">'[80]DATA-BASE'!$I$6:$T$22</definedName>
    <definedName name="cx">NA()</definedName>
    <definedName name="d" localSheetId="2">[58]Lead!#REF!</definedName>
    <definedName name="d" localSheetId="7">[58]Lead!#REF!</definedName>
    <definedName name="d" localSheetId="0">[58]Lead!#REF!</definedName>
    <definedName name="d">[58]Lead!#REF!</definedName>
    <definedName name="D.t" localSheetId="2">[49]data!#REF!</definedName>
    <definedName name="D.t" localSheetId="7">[49]data!#REF!</definedName>
    <definedName name="D.t" localSheetId="0">[49]data!#REF!</definedName>
    <definedName name="D.t">[49]data!#REF!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2">#REF!</definedName>
    <definedName name="Da" localSheetId="7">#REF!</definedName>
    <definedName name="Da" localSheetId="0">#REF!</definedName>
    <definedName name="Da">#REF!</definedName>
    <definedName name="dadoing">NA()</definedName>
    <definedName name="Damerchela">"[184]v!#ref!"</definedName>
    <definedName name="data" localSheetId="2">[60]Data!#REF!</definedName>
    <definedName name="data" localSheetId="7">[60]Data!#REF!</definedName>
    <definedName name="data" localSheetId="0">[60]Data!#REF!</definedName>
    <definedName name="data">[60]Data!#REF!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2" hidden="1">#REF!</definedName>
    <definedName name="data1" localSheetId="7" hidden="1">#REF!</definedName>
    <definedName name="data1" localSheetId="0"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2" hidden="1">#REF!</definedName>
    <definedName name="data2" localSheetId="7" hidden="1">#REF!</definedName>
    <definedName name="data2" localSheetId="0"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2" hidden="1">#REF!</definedName>
    <definedName name="data3" localSheetId="7" hidden="1">#REF!</definedName>
    <definedName name="data3" localSheetId="0"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2">#REF!</definedName>
    <definedName name="DATA6" localSheetId="7">#REF!</definedName>
    <definedName name="DATA6" localSheetId="0">#REF!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2">#REF!</definedName>
    <definedName name="_xlnm.Database" localSheetId="7">#REF!</definedName>
    <definedName name="_xlnm.Database" localSheetId="0">#REF!</definedName>
    <definedName name="_xlnm.Database">#REF!</definedName>
    <definedName name="Database_MI">NA()</definedName>
    <definedName name="database1">NA()</definedName>
    <definedName name="datafsdf">'[81]labour coeff'!$A$3:$S$74</definedName>
    <definedName name="datanew" localSheetId="2">#REF!</definedName>
    <definedName name="datanew" localSheetId="7">#REF!</definedName>
    <definedName name="datanew" localSheetId="0">#REF!</definedName>
    <definedName name="datanew">#REF!</definedName>
    <definedName name="date">"[192]data!#ref!"</definedName>
    <definedName name="Daywork">NA()</definedName>
    <definedName name="db">[76]DATA_PRG!$F$366</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2">#REF!</definedName>
    <definedName name="DD" localSheetId="7">#REF!</definedName>
    <definedName name="DD" localSheetId="0">#REF!</definedName>
    <definedName name="DD">#REF!</definedName>
    <definedName name="ddd" localSheetId="2" hidden="1">'[40]final abstract'!#REF!</definedName>
    <definedName name="ddd" localSheetId="7" hidden="1">'[40]final abstract'!#REF!</definedName>
    <definedName name="ddd" localSheetId="0" hidden="1">'[40]final abstract'!#REF!</definedName>
    <definedName name="ddd" hidden="1">'[40]final abstract'!#REF!</definedName>
    <definedName name="dddd">NA()</definedName>
    <definedName name="ddddd">"[71]material!#ref!"</definedName>
    <definedName name="dddddddd">"[71]material!#ref!"</definedName>
    <definedName name="ddddddddddddd">"[71]material!#ref!"</definedName>
    <definedName name="DDSS">NA()</definedName>
    <definedName name="de">'[56]Specification report'!$E$160</definedName>
    <definedName name="de.">'[82]GF SB Ok '!$F$1611</definedName>
    <definedName name="deaf">NA()</definedName>
    <definedName name="dee" localSheetId="2">#REF!</definedName>
    <definedName name="dee" localSheetId="7">#REF!</definedName>
    <definedName name="dee" localSheetId="0">#REF!</definedName>
    <definedName name="dee">#REF!</definedName>
    <definedName name="dee.">'[56]Specification report'!$E$161</definedName>
    <definedName name="dee_">NA()</definedName>
    <definedName name="deff">NA()</definedName>
    <definedName name="delifting_depths">'[71]data existing_do not delete'!$A$27:$A$40</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[83]maya!$A$71:$A$98</definedName>
    <definedName name="DESIGN_PERIOD">[53]CPHEEO!$C$17</definedName>
    <definedName name="designed">NA()</definedName>
    <definedName name="DetEst">NA()</definedName>
    <definedName name="df" localSheetId="2">[49]data!#REF!</definedName>
    <definedName name="df" localSheetId="7">[49]data!#REF!</definedName>
    <definedName name="df" localSheetId="0">[49]data!#REF!</definedName>
    <definedName name="df">[49]data!#REF!</definedName>
    <definedName name="dfas" localSheetId="2" hidden="1">'[40]final abstract'!#REF!</definedName>
    <definedName name="dfas" localSheetId="7" hidden="1">'[40]final abstract'!#REF!</definedName>
    <definedName name="dfas" localSheetId="0" hidden="1">'[40]final abstract'!#REF!</definedName>
    <definedName name="dfas" hidden="1">'[40]final abstract'!#REF!</definedName>
    <definedName name="dfdd">NA()</definedName>
    <definedName name="dfdddd">NA()</definedName>
    <definedName name="dfdf">NA()</definedName>
    <definedName name="dfdfd">NA()</definedName>
    <definedName name="dfds">NA()</definedName>
    <definedName name="dfdsfd">'[84]Plant &amp;  Machinery'!$G$13</definedName>
    <definedName name="dfef" localSheetId="2">[85]Lead!#REF!</definedName>
    <definedName name="dfef" localSheetId="7">[85]Lead!#REF!</definedName>
    <definedName name="dfef" localSheetId="0">[85]Lead!#REF!</definedName>
    <definedName name="dfef">[85]Lead!#REF!</definedName>
    <definedName name="dffg">NA()</definedName>
    <definedName name="dffggff">NA()</definedName>
    <definedName name="dfgdg" localSheetId="2">#REF!</definedName>
    <definedName name="dfgdg" localSheetId="7">#REF!</definedName>
    <definedName name="dfgdg" localSheetId="0">#REF!</definedName>
    <definedName name="dfgdg">#REF!</definedName>
    <definedName name="dfgh">NA()</definedName>
    <definedName name="dfghtjitujyi5ryhfrth" localSheetId="2">#REF!</definedName>
    <definedName name="dfghtjitujyi5ryhfrth" localSheetId="7">#REF!</definedName>
    <definedName name="dfghtjitujyi5ryhfrth" localSheetId="0">#REF!</definedName>
    <definedName name="dfghtjitujyi5ryhfrth">#REF!</definedName>
    <definedName name="dfgyhf" localSheetId="2">#REF!</definedName>
    <definedName name="dfgyhf" localSheetId="7">#REF!</definedName>
    <definedName name="dfgyhf" localSheetId="0">#REF!</definedName>
    <definedName name="dfgyhf">#REF!</definedName>
    <definedName name="dfhdf" localSheetId="2">#REF!</definedName>
    <definedName name="dfhdf" localSheetId="7">#REF!</definedName>
    <definedName name="dfhdf" localSheetId="0">#REF!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[53]wh_data_R!$D$305:$H$305</definedName>
    <definedName name="DI_CL_RATES">[53]wh_data!$M$87:$N$87</definedName>
    <definedName name="DI_CLL">[53]wh_data_R!$S$378:$U$381</definedName>
    <definedName name="DI_CLR">[53]wh_data!$L$87:$N$87</definedName>
    <definedName name="DI_CLS">[53]wh_data_R!$S$378:$S$381</definedName>
    <definedName name="DI_D_R">[53]CPHEEO!$BB$3:$BB$39</definedName>
    <definedName name="DI_D_RATES">[68]DI!$C$25:$Q$25</definedName>
    <definedName name="DI_DC">[53]wh_data_R!$A$89:$A$110</definedName>
    <definedName name="DI_DL_RANGE">[53]CPHEEO!$BB$3:$BB$14</definedName>
    <definedName name="DI_DR">[53]wh_data!$L$88:$L$103</definedName>
    <definedName name="DI_FR_K7">[68]DI!$C$35:$Q$35</definedName>
    <definedName name="DI_FR_K9">[68]DI!$C$19:$Q$19</definedName>
    <definedName name="DI_G">[53]wh_data_R!$S$1440:$S$1441</definedName>
    <definedName name="DI_P">[53]wh_data_R!$T$1440:$T$1441</definedName>
    <definedName name="DI_PIPES">'[54]PIPES BASIC RATES'!$A$350:$A$438</definedName>
    <definedName name="DI_RATES">[53]wh_data!$L$88:$N$103</definedName>
    <definedName name="DI_T">[53]wh_data!$A$88:$C$112</definedName>
    <definedName name="dia">[86]Sheet2!$A$1:$B$9</definedName>
    <definedName name="DIA_SSF">NA()</definedName>
    <definedName name="DIAA">NA()</definedName>
    <definedName name="diff_20ab">NA()</definedName>
    <definedName name="dipu">NA()</definedName>
    <definedName name="dis">0.5</definedName>
    <definedName name="Discount" localSheetId="2" hidden="1">#REF!</definedName>
    <definedName name="Discount" localSheetId="7" hidden="1">#REF!</definedName>
    <definedName name="Discount" localSheetId="0" hidden="1">#REF!</definedName>
    <definedName name="Discount" hidden="1">#REF!</definedName>
    <definedName name="display_area_2" localSheetId="2" hidden="1">#REF!</definedName>
    <definedName name="display_area_2" localSheetId="7" hidden="1">#REF!</definedName>
    <definedName name="display_area_2" localSheetId="0" hidden="1">#REF!</definedName>
    <definedName name="display_area_2" hidden="1">#REF!</definedName>
    <definedName name="dist">NA()</definedName>
    <definedName name="Dist_Abstract" localSheetId="2">#REF!</definedName>
    <definedName name="Dist_Abstract" localSheetId="7">#REF!</definedName>
    <definedName name="Dist_Abstract" localSheetId="0">#REF!</definedName>
    <definedName name="Dist_Abstract">#REF!</definedName>
    <definedName name="div">[9]DATA!$H$250</definedName>
    <definedName name="djb">NA()</definedName>
    <definedName name="DJD">NA()</definedName>
    <definedName name="DJE">NA()</definedName>
    <definedName name="DKDK">[87]Labour!$D$5</definedName>
    <definedName name="DM">NA()</definedName>
    <definedName name="Dname" localSheetId="2">#REF!</definedName>
    <definedName name="Dname" localSheetId="7">#REF!</definedName>
    <definedName name="Dname" localSheetId="0">#REF!</definedName>
    <definedName name="Dname">#REF!</definedName>
    <definedName name="dndfh" localSheetId="2">#REF!</definedName>
    <definedName name="dndfh" localSheetId="7">#REF!</definedName>
    <definedName name="dndfh" localSheetId="0">#REF!</definedName>
    <definedName name="dndfh">#REF!</definedName>
    <definedName name="do___________________________________________________________20_B">'[38]Common '!$D$182</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2">[52]Data.F8.BTR!#REF!</definedName>
    <definedName name="DRINKING" localSheetId="7">[52]Data.F8.BTR!#REF!</definedName>
    <definedName name="DRINKING" localSheetId="0">[52]Data.F8.BTR!#REF!</definedName>
    <definedName name="DRINKING">[52]Data.F8.BTR!#REF!</definedName>
    <definedName name="drr_hire">NA()</definedName>
    <definedName name="Drum_Mix_Plant_40___60_TPH">[38]Usage!$C$5</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2" hidden="1">'[40]final abstract'!#REF!</definedName>
    <definedName name="dss" localSheetId="7" hidden="1">'[40]final abstract'!#REF!</definedName>
    <definedName name="dss" localSheetId="0" hidden="1">'[40]final abstract'!#REF!</definedName>
    <definedName name="dss" hidden="1">'[40]final abstract'!#REF!</definedName>
    <definedName name="dt" localSheetId="2">#REF!</definedName>
    <definedName name="dt" localSheetId="7">#REF!</definedName>
    <definedName name="dt" localSheetId="0">#REF!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2">#REF!</definedName>
    <definedName name="dtt" localSheetId="7">#REF!</definedName>
    <definedName name="dtt" localSheetId="0">#REF!</definedName>
    <definedName name="dtt">#REF!</definedName>
    <definedName name="DUST">[29]MRATES!$M$17</definedName>
    <definedName name="dw">NA()</definedName>
    <definedName name="DWL">NA()</definedName>
    <definedName name="dwpefb">"[122]process!#ref!"</definedName>
    <definedName name="dwpeld">"[122]process!#ref!"</definedName>
    <definedName name="dwpelw">"[122]process!#ref!"</definedName>
    <definedName name="dx">NA()</definedName>
    <definedName name="E">[53]wh_data_R!$P$195:$S$203</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[29]MRATES!$K$33</definedName>
    <definedName name="earth_lead">NA()</definedName>
    <definedName name="earth_omc">NA()</definedName>
    <definedName name="earth_rate">NA()</definedName>
    <definedName name="earthld">"[222]leads!#ref!"</definedName>
    <definedName name="EB">NA()</definedName>
    <definedName name="ec">[88]m!$M$3</definedName>
    <definedName name="ECV">NA()</definedName>
    <definedName name="ed">NA()</definedName>
    <definedName name="edswi">NA()</definedName>
    <definedName name="Edulapalli">NA()</definedName>
    <definedName name="ee">'[56]Specification report'!$B$160</definedName>
    <definedName name="ee.">'[56]Specification report'!$B$161</definedName>
    <definedName name="ee_">NA()</definedName>
    <definedName name="eee" localSheetId="2">#REF!</definedName>
    <definedName name="eee" localSheetId="7">#REF!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[53]CPHEEO!$C$10</definedName>
    <definedName name="egar">[89]Material!$D$117</definedName>
    <definedName name="ele">"scheduled_payment"+"extra_payment"</definedName>
    <definedName name="Ele_est">NA()</definedName>
    <definedName name="elec">NA()</definedName>
    <definedName name="ELED">NA()</definedName>
    <definedName name="Email" localSheetId="2">#REF!</definedName>
    <definedName name="Email" localSheetId="7">#REF!</definedName>
    <definedName name="Email" localSheetId="0">#REF!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2">#REF!</definedName>
    <definedName name="er" localSheetId="7">#REF!</definedName>
    <definedName name="er" localSheetId="0">#REF!</definedName>
    <definedName name="er">#REF!</definedName>
    <definedName name="ers" localSheetId="2">#REF!</definedName>
    <definedName name="ers" localSheetId="7">#REF!</definedName>
    <definedName name="ers" localSheetId="0">#REF!</definedName>
    <definedName name="ers">#REF!</definedName>
    <definedName name="ertgdrghfghdsr" localSheetId="2">#REF!</definedName>
    <definedName name="ertgdrghfghdsr" localSheetId="7">#REF!</definedName>
    <definedName name="ertgdrghfghdsr" localSheetId="0">#REF!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'[90]0000000000000'!$D$3</definedName>
    <definedName name="ESTIMATE1">NA()</definedName>
    <definedName name="estParvathapr">"[130]data!#ref!"</definedName>
    <definedName name="Estskklan">NA()</definedName>
    <definedName name="ESTT">"[229]sheet9!#ref!"</definedName>
    <definedName name="EW">NA()</definedName>
    <definedName name="EW_A">[9]DATA!$H$32</definedName>
    <definedName name="EW_B">[9]DATA!$H$37</definedName>
    <definedName name="EW_by_Machine">NA()</definedName>
    <definedName name="EW_SP" localSheetId="2">#REF!</definedName>
    <definedName name="EW_SP" localSheetId="7">#REF!</definedName>
    <definedName name="EW_SP" localSheetId="0">#REF!</definedName>
    <definedName name="EW_SP">#REF!</definedName>
    <definedName name="EWCONVEYANCE">NA()</definedName>
    <definedName name="ewe" localSheetId="2">#REF!</definedName>
    <definedName name="ewe" localSheetId="7">#REF!</definedName>
    <definedName name="ewe" localSheetId="0">#REF!</definedName>
    <definedName name="ewe">#REF!</definedName>
    <definedName name="EWRERE" localSheetId="2">#REF!</definedName>
    <definedName name="EWRERE" localSheetId="7">#REF!</definedName>
    <definedName name="EWRERE" localSheetId="0">#REF!</definedName>
    <definedName name="EWRERE">#REF!</definedName>
    <definedName name="EWW">[91]m1!$D$9</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2">#REF!</definedName>
    <definedName name="f" localSheetId="7">#REF!</definedName>
    <definedName name="f" localSheetId="0">#REF!</definedName>
    <definedName name="f">#REF!</definedName>
    <definedName name="F_s">NA()</definedName>
    <definedName name="F_s_1">NA()</definedName>
    <definedName name="F2095_3">NA()</definedName>
    <definedName name="faaaaaaaaa" localSheetId="2">#REF!</definedName>
    <definedName name="faaaaaaaaa" localSheetId="7">#REF!</definedName>
    <definedName name="faaaaaaaaa" localSheetId="0">#REF!</definedName>
    <definedName name="faaaaaaaaa">#REF!</definedName>
    <definedName name="FAB">[9]DATA!$H$199</definedName>
    <definedName name="fabchr">NA()</definedName>
    <definedName name="fabrication">NA()</definedName>
    <definedName name="faofeq">'[92]TBAL9697 -group wise  sdpl'!$A$34</definedName>
    <definedName name="faplm">'[92]TBAL9697 -group wise  sdpl'!$A$34</definedName>
    <definedName name="fapms">'[92]TBAL9697 -group wise  sdpl'!$A$34</definedName>
    <definedName name="faveh">'[92]TBAL9697 -group wise  sdpl'!$A$34</definedName>
    <definedName name="Fax" localSheetId="2">#REF!</definedName>
    <definedName name="Fax" localSheetId="7">#REF!</definedName>
    <definedName name="Fax" localSheetId="0">#REF!</definedName>
    <definedName name="Fax">#REF!</definedName>
    <definedName name="fb">NA()</definedName>
    <definedName name="fbeam">NA()</definedName>
    <definedName name="FBEAM1">NA()</definedName>
    <definedName name="fbl">NA()</definedName>
    <definedName name="FCode" localSheetId="2" hidden="1">#REF!</definedName>
    <definedName name="FCode" localSheetId="7" hidden="1">#REF!</definedName>
    <definedName name="FCode" localSheetId="0" hidden="1">#REF!</definedName>
    <definedName name="FCode" hidden="1">#REF!</definedName>
    <definedName name="fd">NA()</definedName>
    <definedName name="fdfd">"scheduled_payment"+"extra_payment"</definedName>
    <definedName name="FDGF">NA()</definedName>
    <definedName name="fdghgg">NA()</definedName>
    <definedName name="FDJDSJFDJFLDJF">[87]Labour!$D$19</definedName>
    <definedName name="FDR">NA()</definedName>
    <definedName name="fdrop">NA()</definedName>
    <definedName name="fdrop1">NA()</definedName>
    <definedName name="FDROP11">NA()</definedName>
    <definedName name="FDROP2">NA()</definedName>
    <definedName name="fdsg" localSheetId="2">#REF!</definedName>
    <definedName name="fdsg" localSheetId="7">#REF!</definedName>
    <definedName name="fdsg" localSheetId="0">#REF!</definedName>
    <definedName name="fdsg">#REF!</definedName>
    <definedName name="fe">NA()</definedName>
    <definedName name="Feeder_Road_Sections">[57]Feeder!$A$1:$L$386</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2">#REF!</definedName>
    <definedName name="fgafgsfgfytssstr" localSheetId="7">#REF!</definedName>
    <definedName name="fgafgsfgfytssstr" localSheetId="0">#REF!</definedName>
    <definedName name="fgafgsfgfytssstr">#REF!</definedName>
    <definedName name="FGD" localSheetId="7">{"'ridftotal'!$A$4:$S$27"}</definedName>
    <definedName name="FGD">{"'ridftotal'!$A$4:$S$27"}</definedName>
    <definedName name="fgdfgsdg">NA()</definedName>
    <definedName name="fgf" localSheetId="2">#REF!</definedName>
    <definedName name="fgf" localSheetId="7">#REF!</definedName>
    <definedName name="fgf" localSheetId="0">#REF!</definedName>
    <definedName name="fgf">#REF!</definedName>
    <definedName name="fgfg">"[71]material!#ref!"</definedName>
    <definedName name="fgfgfgfgg">"[71]data!#ref!"</definedName>
    <definedName name="fgfgh">NA()</definedName>
    <definedName name="fgfnfgfh" localSheetId="2">#REF!</definedName>
    <definedName name="fgfnfgfh" localSheetId="7">#REF!</definedName>
    <definedName name="fgfnfgfh" localSheetId="0">#REF!</definedName>
    <definedName name="fgfnfgfh">#REF!</definedName>
    <definedName name="fgh">NA()</definedName>
    <definedName name="fghdjfhgjf">NA()</definedName>
    <definedName name="fghfjh">NA()</definedName>
    <definedName name="fghh" localSheetId="2">#REF!</definedName>
    <definedName name="fghh" localSheetId="7">#REF!</definedName>
    <definedName name="fghh" localSheetId="0">#REF!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2">#REF!</definedName>
    <definedName name="final" localSheetId="7">#REF!</definedName>
    <definedName name="final" localSheetId="0">#REF!</definedName>
    <definedName name="final">#REF!</definedName>
    <definedName name="fineaggregate">NA()</definedName>
    <definedName name="finished" localSheetId="2">#REF!</definedName>
    <definedName name="finished" localSheetId="7">#REF!</definedName>
    <definedName name="finished" localSheetId="0">#REF!</definedName>
    <definedName name="finished">#REF!</definedName>
    <definedName name="First" localSheetId="2" hidden="1">'[40]final abstract'!#REF!</definedName>
    <definedName name="First" localSheetId="7" hidden="1">'[40]final abstract'!#REF!</definedName>
    <definedName name="First" localSheetId="0" hidden="1">'[40]final abstract'!#REF!</definedName>
    <definedName name="First" hidden="1">'[40]final abstract'!#REF!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[76]DATA_PRG!$H$173</definedName>
    <definedName name="fl">NA()</definedName>
    <definedName name="flag1">NA()</definedName>
    <definedName name="fld">NA()</definedName>
    <definedName name="flg">NA()</definedName>
    <definedName name="floor">[76]DATA_PRG!$H$317</definedName>
    <definedName name="floor_cc">[12]DATA_PRG!$F$373</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[29]MRATES!$G$9</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2">[60]Data!#REF!</definedName>
    <definedName name="fy" localSheetId="7">[60]Data!#REF!</definedName>
    <definedName name="fy" localSheetId="0">[60]Data!#REF!</definedName>
    <definedName name="fy">[60]Data!#REF!</definedName>
    <definedName name="g" localSheetId="2">#REF!</definedName>
    <definedName name="g" localSheetId="7">#REF!</definedName>
    <definedName name="g" localSheetId="0">#REF!</definedName>
    <definedName name="g">#REF!</definedName>
    <definedName name="G_A">NA()</definedName>
    <definedName name="g_lead">NA()</definedName>
    <definedName name="GA">NA()</definedName>
    <definedName name="gab">NA()</definedName>
    <definedName name="gagan">[89]Material!$D$113</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[76]DATA_PRG!$H$109</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2">#REF!</definedName>
    <definedName name="GH" localSheetId="7">#REF!</definedName>
    <definedName name="GH" localSheetId="0">#REF!</definedName>
    <definedName name="GH">#REF!</definedName>
    <definedName name="ghdfghdf">NA()</definedName>
    <definedName name="GHGH">"'[112]tbal9697 -group wise  sdpl'!$a$34"</definedName>
    <definedName name="ghjgjh">NA()</definedName>
    <definedName name="GHJK" localSheetId="7">{"'ridftotal'!$A$4:$S$27"}</definedName>
    <definedName name="GHJK">{"'ridftotal'!$A$4:$S$27"}</definedName>
    <definedName name="GHJKJK" localSheetId="7">{"'ridftotal'!$A$4:$S$27"}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2">[53]wh_data_R!#REF!</definedName>
    <definedName name="GI_CL" localSheetId="7">[53]wh_data_R!#REF!</definedName>
    <definedName name="GI_CL" localSheetId="0">[53]wh_data_R!#REF!</definedName>
    <definedName name="GI_CL">[53]wh_data_R!#REF!</definedName>
    <definedName name="GI_CLL">[53]wh_data_R!$AP$1440:$AR$1442</definedName>
    <definedName name="GI_D_R">[53]CPHEEO!$BF$3:$BF$7</definedName>
    <definedName name="GI_pipe_15_mm" localSheetId="2">#REF!</definedName>
    <definedName name="GI_pipe_15_mm" localSheetId="7">#REF!</definedName>
    <definedName name="GI_pipe_15_mm" localSheetId="0">#REF!</definedName>
    <definedName name="GI_pipe_15_mm">#REF!</definedName>
    <definedName name="GI_PIPES">'[54]BASIC DATA'!$B$494:$B$523</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'[54]BASIC DATA'!$B$607:$B$627</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'[93]Nspt-smp-final-ORIGINAL'!$U$8:$U$56</definedName>
    <definedName name="GM">NA()</definedName>
    <definedName name="GMgateValve">NA()</definedName>
    <definedName name="GMM">NA()</definedName>
    <definedName name="gn">[12]DATA_PRG!$H$187</definedName>
    <definedName name="goo">NA()</definedName>
    <definedName name="gound" localSheetId="2">#REF!</definedName>
    <definedName name="gound" localSheetId="7">#REF!</definedName>
    <definedName name="gound" localSheetId="0">#REF!</definedName>
    <definedName name="gound">#REF!</definedName>
    <definedName name="GPC" localSheetId="2">#REF!</definedName>
    <definedName name="GPC" localSheetId="7">#REF!</definedName>
    <definedName name="GPC" localSheetId="0">#REF!</definedName>
    <definedName name="GPC">#REF!</definedName>
    <definedName name="GPF">NA()</definedName>
    <definedName name="GPname" localSheetId="2">#REF!</definedName>
    <definedName name="GPname" localSheetId="7">#REF!</definedName>
    <definedName name="GPname" localSheetId="0">#REF!</definedName>
    <definedName name="GPname">#REF!</definedName>
    <definedName name="gr">'[33]Lead statement'!$P$9</definedName>
    <definedName name="gra">[12]DATA_PRG!$B$5</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[29]MRATES!$G$6</definedName>
    <definedName name="GRAVEL_D">[29]MRATES!$K$34</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[53]wh_data_R!$E$368:$I$369</definedName>
    <definedName name="GRP_CL">[53]wh_data_R!$D$368:$I$368</definedName>
    <definedName name="GRP_CL_RATES">[53]wh_data!$M$159:$Q$159</definedName>
    <definedName name="GRP_CLL">[53]wh_data_R!$AE$378:$AG$382</definedName>
    <definedName name="GRP_CLR">[53]wh_data!$L$159:$O$159</definedName>
    <definedName name="GRP_CLS">[53]wh_data_R!$J$1440:$J$1444</definedName>
    <definedName name="GRP_D_R">[53]CPHEEO!$BD$3:$BD$11</definedName>
    <definedName name="GRP_D_RATES">[68]G.R.P!$C$24:$K$24</definedName>
    <definedName name="GRP_DL_RANGE">[53]CPHEEO!$BD$3:$BD$12</definedName>
    <definedName name="GRP_DR">[53]wh_data!$L$160:$L$168</definedName>
    <definedName name="GRP_FR_12BAR">[68]G.R.P!$C$60:$K$60</definedName>
    <definedName name="GRP_FR_15BAR">[68]G.R.P!$C$74:$K$74</definedName>
    <definedName name="GRP_FR_3BAR">[68]G.R.P!$C$32:$K$32</definedName>
    <definedName name="GRP_FR_6BAR">[68]G.R.P!$C$32:$K$32</definedName>
    <definedName name="GRP_FR_9BAR">[68]G.R.P!$C$46:$K$46</definedName>
    <definedName name="GRP_G">[53]wh_data_R!$K$1440:$K$1444</definedName>
    <definedName name="GRP_P">[53]wh_data_R!$L$1440:$L$1444</definedName>
    <definedName name="GRP_PIPES">'[54]PIPES BASIC RATES'!$A$580:$A$633</definedName>
    <definedName name="GRP_RATES">[53]wh_data!$L$160:$Q$168</definedName>
    <definedName name="Grstone">NA()</definedName>
    <definedName name="GRT">[76]DATA_PRG!$H$86</definedName>
    <definedName name="gs">NA()</definedName>
    <definedName name="GS_barbed_wire">"[71]material!#ref!"</definedName>
    <definedName name="gsb">NA()</definedName>
    <definedName name="GSP">[9]DATA!$H$233</definedName>
    <definedName name="gtrothpfinal" localSheetId="2">#REF!</definedName>
    <definedName name="gtrothpfinal" localSheetId="7">#REF!</definedName>
    <definedName name="gtrothpfinal" localSheetId="0">#REF!</definedName>
    <definedName name="gtrothpfinal">#REF!</definedName>
    <definedName name="guiol" localSheetId="2">#REF!</definedName>
    <definedName name="guiol" localSheetId="7">#REF!</definedName>
    <definedName name="guiol" localSheetId="0">#REF!</definedName>
    <definedName name="guiol">#REF!</definedName>
    <definedName name="GULOADING">NA()</definedName>
    <definedName name="Gunduvarigudem">NA()</definedName>
    <definedName name="GUS" localSheetId="2">#REF!</definedName>
    <definedName name="GUS" localSheetId="7">#REF!</definedName>
    <definedName name="GUS" localSheetId="0">#REF!</definedName>
    <definedName name="GUS">#REF!</definedName>
    <definedName name="GUSAUX">'[94]Global factors'!$B$3</definedName>
    <definedName name="GUSSW">'[94]Global factors'!$B$2</definedName>
    <definedName name="GUSUSD" localSheetId="2">#REF!</definedName>
    <definedName name="GUSUSD" localSheetId="7">#REF!</definedName>
    <definedName name="GUSUSD" localSheetId="0">#REF!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'[95]habs-list'!$C$5:$J$102</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'[57]Bitumen trunk'!$BO$1:$DI$196</definedName>
    <definedName name="HDPE">[96]detls!$A$3:$O$18</definedName>
    <definedName name="HDPE_C">[53]wh_data_R!$D$247:$H$261</definedName>
    <definedName name="HDPE_CL">[53]wh_data_R!$D$246:$H$246</definedName>
    <definedName name="HDPE_CL_RATES">[53]wh_data!$M$2:$P$2</definedName>
    <definedName name="HDPE_CLL">[53]wh_data_R!$G$378:$I$381</definedName>
    <definedName name="HDPE_CLR">[53]wh_data!$L$2:$O$2</definedName>
    <definedName name="HDPE_CLS">[53]wh_data_R!$G$378:$G$381</definedName>
    <definedName name="HDPE_D">[53]wh_data!$E$3:$H$17</definedName>
    <definedName name="HDPE_D_R">[53]CPHEEO!$AZ$3:$AZ$17</definedName>
    <definedName name="HDPE_D_RATES">[68]HDPE!$C$9:$O$9</definedName>
    <definedName name="HDPE_DC">[53]wh_data_R!$A$3:$A$17</definedName>
    <definedName name="HDPE_DL_RANGE">[53]CPHEEO!$AZ$3:$AZ$18</definedName>
    <definedName name="HDPE_DR">[53]wh_data!$L$3:$L$15</definedName>
    <definedName name="HDPE_FR_10KG">[68]HDPE!$C$64:$O$64</definedName>
    <definedName name="HDPE_FR_4KG">[68]HDPE!$C$28:$O$28</definedName>
    <definedName name="HDPE_FR_6KG">[68]HDPE!$C$40:$O$40</definedName>
    <definedName name="HDPE_FR_8KG">[68]HDPE!$C$52:$O$52</definedName>
    <definedName name="HDPE_G">[53]wh_data_R!$AE$1440:$AE$1442</definedName>
    <definedName name="HDPE_ID">[53]wh_data_R!$L$3:$L$17</definedName>
    <definedName name="HDPE_ID_CL">[53]wh_data_R!$L$2:$P$2</definedName>
    <definedName name="HDPE_IDS">[53]wh_data_R!$L$3:$P$17</definedName>
    <definedName name="HDPE_P">[53]wh_data_R!$AF$1440:$AF$1442</definedName>
    <definedName name="HDPE_PIPES">'[54]PIPES BASIC RATES'!$A$62:$A$221</definedName>
    <definedName name="HDPE_RATES">[53]wh_data!$L$3:$O$15</definedName>
    <definedName name="HDPE_T">[53]wh_data!$A$3:$D$17</definedName>
    <definedName name="hdpe1">[96]detls!$A$3:$O$18</definedName>
    <definedName name="hdpepvrate">'[97]hdpe-rates'!$C$7:$I$59</definedName>
    <definedName name="hdperates">'[98]HDPE-pipe-rates'!$I$33:$Z$38</definedName>
    <definedName name="hdpewts">'[97]hdpe weights'!$B$1:$F$53</definedName>
    <definedName name="Header_Row" localSheetId="2">ROW(#REF!)</definedName>
    <definedName name="Header_Row">ROW(#REF!)</definedName>
    <definedName name="hf">NA()</definedName>
    <definedName name="hfuhg">NA()</definedName>
    <definedName name="hgle">NA()</definedName>
    <definedName name="hgle1">NA()</definedName>
    <definedName name="hh" localSheetId="2">#REF!</definedName>
    <definedName name="hh" localSheetId="7">#REF!</definedName>
    <definedName name="hh" localSheetId="0">#REF!</definedName>
    <definedName name="hh">#REF!</definedName>
    <definedName name="hhh">NA()</definedName>
    <definedName name="hhhhhh">NA()</definedName>
    <definedName name="HI">NA()</definedName>
    <definedName name="HiddenRows" localSheetId="2" hidden="1">#REF!</definedName>
    <definedName name="HiddenRows" localSheetId="7" hidden="1">#REF!</definedName>
    <definedName name="HiddenRows" localSheetId="0" hidden="1">#REF!</definedName>
    <definedName name="HiddenRows" hidden="1">#REF!</definedName>
    <definedName name="HIFINI">NA()</definedName>
    <definedName name="High_Yeild_Strengh_Deformed_Bars">NA()</definedName>
    <definedName name="HIRE_CHARGES_PLASTERING_CEILING">'[54]BACK BONE'!$DZ$2:$DZ$10</definedName>
    <definedName name="HIRE_CHARGES_PLASTERING_WALLS">'[54]BACK BONE'!$DU$2:$DU$10</definedName>
    <definedName name="Hirebreak">"[130]boq!#ref!"</definedName>
    <definedName name="his">NA()</definedName>
    <definedName name="HJ" localSheetId="7">{"'ridftotal'!$A$4:$S$27"}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[38]Usage!$C$6</definedName>
    <definedName name="Hot_Mix_Plant_30_45_TPH_6_10_TPH">[38]Usage!$C$8</definedName>
    <definedName name="HP_RATE">[53]input!$E$17</definedName>
    <definedName name="HPM">[99]DISCOUNT!$B$4</definedName>
    <definedName name="HPMAUX">'[94]Global factors'!$B$8</definedName>
    <definedName name="HPMIO">'[94]Global factors'!$B$7</definedName>
    <definedName name="Hs">NA()</definedName>
    <definedName name="hso">NA()</definedName>
    <definedName name="hsp">NA()</definedName>
    <definedName name="Ht">NA()</definedName>
    <definedName name="HTML_CodePage">1252</definedName>
    <definedName name="HTML_Control" localSheetId="7">{"'ridftotal'!$A$4:$S$27"}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[29]MRATES!$P$49</definedName>
    <definedName name="hyuu">NA()</definedName>
    <definedName name="i" localSheetId="2">#REF!</definedName>
    <definedName name="i" localSheetId="7">#REF!</definedName>
    <definedName name="i" localSheetId="0">#REF!</definedName>
    <definedName name="i">#REF!</definedName>
    <definedName name="I_2">"[99]rmr!#ref!"</definedName>
    <definedName name="IA">'[100]Sheet1 (2)'!$II$1</definedName>
    <definedName name="id">NA()</definedName>
    <definedName name="id10.0">'[75]int-Dia-hdpe'!$H$3:$H$27</definedName>
    <definedName name="id10_0">NA()</definedName>
    <definedName name="id2.5" localSheetId="2">#REF!</definedName>
    <definedName name="id2.5" localSheetId="7">#REF!</definedName>
    <definedName name="id2.5">#REF!</definedName>
    <definedName name="id2_5">NA()</definedName>
    <definedName name="id4.0">'[75]int-Dia-hdpe'!$E$3:$E$27</definedName>
    <definedName name="id4_0">NA()</definedName>
    <definedName name="id6.0">'[75]int-Dia-hdpe'!$F$3:$F$27</definedName>
    <definedName name="id6_0">NA()</definedName>
    <definedName name="id8.0">'[75]int-Dia-hdpe'!$G$3:$G$27</definedName>
    <definedName name="id8_0">NA()</definedName>
    <definedName name="if">[101]Sheet3!$C$15</definedName>
    <definedName name="IIELS">NA()</definedName>
    <definedName name="iiii">[84]Labour!$D$5</definedName>
    <definedName name="IK" localSheetId="7">{"'ridftotal'!$A$4:$S$27"}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7">{"'ridftotal'!$A$4:$S$27"}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[29]MRATES!$M$6</definedName>
    <definedName name="IRC2_36">"[56]mrates!$m$6"</definedName>
    <definedName name="ISEC77">NA()</definedName>
    <definedName name="ISMC_WEIGHTS" localSheetId="2">#REF!</definedName>
    <definedName name="ISMC_WEIGHTS" localSheetId="7">#REF!</definedName>
    <definedName name="ISMC_WEIGHTS" localSheetId="0">#REF!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2">#REF!</definedName>
    <definedName name="JBcode_14dig" localSheetId="7">#REF!</definedName>
    <definedName name="JBcode_14dig" localSheetId="0">#REF!</definedName>
    <definedName name="JBcode_14dig">#REF!</definedName>
    <definedName name="JCB_Excavator">NA()</definedName>
    <definedName name="jd" localSheetId="2">#REF!</definedName>
    <definedName name="jd" localSheetId="7">#REF!</definedName>
    <definedName name="jd" localSheetId="0">#REF!</definedName>
    <definedName name="jd">#REF!</definedName>
    <definedName name="jdfknmnbdnb">"[119]lead!#ref!"</definedName>
    <definedName name="Jeddy_Stone_above_450_mm_to_600_mm">NA()</definedName>
    <definedName name="Jessu">NA()</definedName>
    <definedName name="jhkjahdkjhasdjhfkjasdhfkj" localSheetId="2">[55]Lead!#REF!</definedName>
    <definedName name="jhkjahdkjhasdjhfkjasdhfkj" localSheetId="7">[55]Lead!#REF!</definedName>
    <definedName name="jhkjahdkjhasdjhfkjasdhfkj" localSheetId="0">[55]Lead!#REF!</definedName>
    <definedName name="jhkjahdkjhasdjhfkjasdhfkj">[55]Lead!#REF!</definedName>
    <definedName name="jjfgkf" localSheetId="2">#REF!</definedName>
    <definedName name="jjfgkf" localSheetId="7">#REF!</definedName>
    <definedName name="jjfgkf" localSheetId="0">#REF!</definedName>
    <definedName name="jjfgkf">#REF!</definedName>
    <definedName name="JJJ">NA()</definedName>
    <definedName name="jjjjjj">"[71]material!#ref!"</definedName>
    <definedName name="jk" localSheetId="7">{"'ridftotal'!$A$4:$S$27"}</definedName>
    <definedName name="jk">{"'ridftotal'!$A$4:$S$27"}</definedName>
    <definedName name="JKDL123" localSheetId="2" hidden="1">#REF!</definedName>
    <definedName name="JKDL123" localSheetId="7" hidden="1">#REF!</definedName>
    <definedName name="JKDL123" localSheetId="0" hidden="1">#REF!</definedName>
    <definedName name="JKDL123" hidden="1">#REF!</definedName>
    <definedName name="jkjkknmjkljm">NA()</definedName>
    <definedName name="jksfiohifnklkldf" localSheetId="5">Scheduled_Payment+Extra_Payment</definedName>
    <definedName name="jksfiohifnklkldf" localSheetId="2">Scheduled_Payment+Extra_Payment</definedName>
    <definedName name="jksfiohifnklkldf" localSheetId="3">Scheduled_Payment+Extra_Payment</definedName>
    <definedName name="jksfiohifnklkldf" localSheetId="7">Scheduled_Payment+Extra_Payment</definedName>
    <definedName name="jksfiohifnklkldf" localSheetId="4">Scheduled_Payment+Extra_Payment</definedName>
    <definedName name="jksfiohifnklkldf" localSheetId="1">Scheduled_Payment+Extra_Payment</definedName>
    <definedName name="jksfiohifnklkldf" localSheetId="0">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7">{"'ridftotal'!$A$4:$S$27"}</definedName>
    <definedName name="KADA">{"'ridftotal'!$A$4:$S$27"}</definedName>
    <definedName name="kADAPA" localSheetId="7">{"'ridftotal'!$A$4:$S$27"}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[76]DATA_PRG!$H$180</definedName>
    <definedName name="kfvjlkjlkdl">NA()</definedName>
    <definedName name="kiran" localSheetId="2">#REF!</definedName>
    <definedName name="kiran" localSheetId="7">#REF!</definedName>
    <definedName name="kiran" localSheetId="0">#REF!</definedName>
    <definedName name="kiran">#REF!</definedName>
    <definedName name="Kishore">NA()</definedName>
    <definedName name="KJGLG">NA()</definedName>
    <definedName name="KJKHL">NA()</definedName>
    <definedName name="KK">[76]DATA_PRG!$H$211</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2">#REF!</definedName>
    <definedName name="Knr" localSheetId="7">#REF!</definedName>
    <definedName name="Knr" localSheetId="0">#REF!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[53]input!$C$17</definedName>
    <definedName name="l">[102]Labour!$D$8</definedName>
    <definedName name="L_Bhisti">[103]Labour!$D$3</definedName>
    <definedName name="L_BISTI">NA()</definedName>
    <definedName name="L_BitumenSprayer">[102]Labour!$D$4</definedName>
    <definedName name="L_Blacksmith">[103]Labour!$D$5</definedName>
    <definedName name="L_Blaster">[104]Labour!$D$6</definedName>
    <definedName name="L_BSMIT">NA()</definedName>
    <definedName name="L_ChipsSpreader">[102]Labour!$D$8</definedName>
    <definedName name="L_CPENTER">NA()</definedName>
    <definedName name="L_Driller">[104]Labour!$D$11</definedName>
    <definedName name="L_ELECRICIAN">NA()</definedName>
    <definedName name="L_Mason_1stClass">[103]Labour!$D$14</definedName>
    <definedName name="L_Mason_2ndClass">[103]Labour!$D$15</definedName>
    <definedName name="L_MASON1">NA()</definedName>
    <definedName name="L_MASON2">NA()</definedName>
    <definedName name="L_Mate">[103]Labour!$D$16</definedName>
    <definedName name="L_MAZDOOES">NA()</definedName>
    <definedName name="L_Mazdoor">[103]Labour!$D$17</definedName>
    <definedName name="L_Mazdoor_Semi">[103]Labour!$D$18</definedName>
    <definedName name="L_Mazdoor_Skilled">[103]Labour!$D$19</definedName>
    <definedName name="L_MAZDOORSK">NA()</definedName>
    <definedName name="L_MAZDOORUS">NA()</definedName>
    <definedName name="L_SURVEYER">NA()</definedName>
    <definedName name="L_Surveyor">[103]Labour!$D$22</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'[94]Global factors'!$B$5</definedName>
    <definedName name="LCS" localSheetId="2">#REF!</definedName>
    <definedName name="LCS" localSheetId="7">#REF!</definedName>
    <definedName name="LCS" localSheetId="0">#REF!</definedName>
    <definedName name="LCS">#REF!</definedName>
    <definedName name="le">NA()</definedName>
    <definedName name="lead" localSheetId="2">#REF!</definedName>
    <definedName name="lead" localSheetId="7">#REF!</definedName>
    <definedName name="lead" localSheetId="0">#REF!</definedName>
    <definedName name="lead">#REF!</definedName>
    <definedName name="LEAD_1">NA()</definedName>
    <definedName name="LEAD_2">NA()</definedName>
    <definedName name="LEAD_3">NA()</definedName>
    <definedName name="lead_list">NA()</definedName>
    <definedName name="lead_MIDDLE">NA()</definedName>
    <definedName name="lead_prin" localSheetId="2">#REF!</definedName>
    <definedName name="lead_prin" localSheetId="7">#REF!</definedName>
    <definedName name="lead_prin" localSheetId="0">#REF!</definedName>
    <definedName name="lead_prin">#REF!</definedName>
    <definedName name="LEAD_RANGE">'[54]BACK BONE'!$DF$4:$DF$26</definedName>
    <definedName name="LEAD_Y1">NA()</definedName>
    <definedName name="LEAD_Y2">NA()</definedName>
    <definedName name="lead3" localSheetId="2">#REF!</definedName>
    <definedName name="lead3" localSheetId="7">#REF!</definedName>
    <definedName name="lead3" localSheetId="0">#REF!</definedName>
    <definedName name="lead3">#REF!</definedName>
    <definedName name="leada">NA()</definedName>
    <definedName name="leadprin" localSheetId="2">#REF!</definedName>
    <definedName name="leadprin" localSheetId="7">#REF!</definedName>
    <definedName name="leadprin" localSheetId="0">#REF!</definedName>
    <definedName name="leadprin">#REF!</definedName>
    <definedName name="Leads">NA()</definedName>
    <definedName name="leads1">[105]leads!$A$3:$F$53</definedName>
    <definedName name="leads11">[1]leads!$A$3:$E$107</definedName>
    <definedName name="leela">NA()</definedName>
    <definedName name="lef">NA()</definedName>
    <definedName name="legend">NA()</definedName>
    <definedName name="lel">NA()</definedName>
    <definedName name="LEN">NA()</definedName>
    <definedName name="lfb">"[122]process!#ref!"</definedName>
    <definedName name="lfo">[101]Sheet3!$C$16</definedName>
    <definedName name="lgravel">NA()</definedName>
    <definedName name="lgt">'[26]C-data'!$F$25</definedName>
    <definedName name="LI_LI">"[65]general!#ref!"</definedName>
    <definedName name="library">NA()</definedName>
    <definedName name="Lift_Delift_Ranges">'[54]BACK BONE'!$A$24:$A1037651</definedName>
    <definedName name="LIFT_RANGE">'[54]BACK BONE'!$DO$4:$DO$26</definedName>
    <definedName name="lifting_heights">'[71]data existing_do not delete'!$A$43:$A$54</definedName>
    <definedName name="LIII">"[317]estimate!#ref!"</definedName>
    <definedName name="lilili">"[65]general!#ref!"</definedName>
    <definedName name="lin">[76]DATA_PRG!$H$159</definedName>
    <definedName name="LineDetails">[106]Lookup!$A$3:$AH$284</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2">#REF!</definedName>
    <definedName name="lkuj" localSheetId="7">#REF!</definedName>
    <definedName name="lkuj" localSheetId="0">#REF!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'[94]Global factors'!$B$10</definedName>
    <definedName name="lmc">NA()</definedName>
    <definedName name="LOAD_UNLOAD">'[54]BACK BONE'!$DS$1:$DS$3</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[107]Lead!$N$7</definedName>
    <definedName name="LSNO12">"[321]lead!#ref!"</definedName>
    <definedName name="LSNO13">[10]Lead!$N$10</definedName>
    <definedName name="LSNO14">[10]Lead!$N$11</definedName>
    <definedName name="LSNO15">"[321]lead!#ref!"</definedName>
    <definedName name="LSNO17">"[321]lead!#ref!"</definedName>
    <definedName name="LSNO18">"[14]lead!#ref!"</definedName>
    <definedName name="LSNO19">[108]Lead!$O$20</definedName>
    <definedName name="LSNO2">[10]Lead!$N$7</definedName>
    <definedName name="LSNO20" localSheetId="2">[10]Lead!#REF!</definedName>
    <definedName name="LSNO20" localSheetId="7">[10]Lead!#REF!</definedName>
    <definedName name="LSNO20" localSheetId="0">[10]Lead!#REF!</definedName>
    <definedName name="LSNO20">[10]Lead!#REF!</definedName>
    <definedName name="LSNO21">"[321]lead!#ref!"</definedName>
    <definedName name="LSNO23">"[14]lead!#ref!"</definedName>
    <definedName name="LSNO24">[107]Lead!$N$26</definedName>
    <definedName name="LSNO26">[107]Lead!$N$28</definedName>
    <definedName name="LSNO27">"[321]lead!#ref!"</definedName>
    <definedName name="LSNO28">"[321]lead!#ref!"</definedName>
    <definedName name="LSNO29">"[321]lead!#ref!"</definedName>
    <definedName name="LSNO3">[107]Lead!$N$9</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[10]Lead!$N$9</definedName>
    <definedName name="LSNO7">"[321]lead!#ref!"</definedName>
    <definedName name="LSNO9">"[321]lead!#ref!"</definedName>
    <definedName name="lss">NA()</definedName>
    <definedName name="lstone">NA()</definedName>
    <definedName name="lujm" localSheetId="2">#REF!</definedName>
    <definedName name="lujm" localSheetId="7">#REF!</definedName>
    <definedName name="lujm" localSheetId="0">#REF!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[104]Material!$D$3</definedName>
    <definedName name="M_Aggregate_10">[103]Material!$D$17</definedName>
    <definedName name="M_Aggregate_20">[103]Material!$D$18</definedName>
    <definedName name="M_Aggregate_375mmMaximum_224_56mm">[103]Material!$D$4</definedName>
    <definedName name="M_Aggregate_40">[103]Material!$D$19</definedName>
    <definedName name="M_Aggregate_Crushable_GradeII">[109]Material!$D$21</definedName>
    <definedName name="M_Aggregate_Crushable_GradeIII">[109]Material!$D$22</definedName>
    <definedName name="M_Aggregate_GradeII_19mmNominal_10_5mm">[110]Material!$D$14</definedName>
    <definedName name="M_Aggregate_GradeII_19mmNominal_25_10mm">[110]Material!$D$15</definedName>
    <definedName name="M_Aggregate_GradeII_19mmNominal_5mm_below">[110]Material!$D$16</definedName>
    <definedName name="M_Aggregate_GradeII_63_45mm">[109]Material!$D$24</definedName>
    <definedName name="M_Aggregate_GradeIII_53_224mm">[109]Material!$D$25</definedName>
    <definedName name="M_AIRCOMP170">NA()</definedName>
    <definedName name="M_AIRCOMP210">NA()</definedName>
    <definedName name="M_BindingWire">[104]Material!$D$38</definedName>
    <definedName name="M_Bitumen_CRM">[110]Material!$D$39</definedName>
    <definedName name="M_Bitumen_NRM">[110]Material!$D$40</definedName>
    <definedName name="M_Bitumen_PM">[110]Material!$D$41</definedName>
    <definedName name="M_Bitumen_S65">[102]Material!$D$42</definedName>
    <definedName name="M_Bitumen_S90">[102]Material!$D$43</definedName>
    <definedName name="M_BitumenEmulsion_RS1">[110]Material!$D$44</definedName>
    <definedName name="M_BitumenEmulsion_SS1">[103]Material!$D$45</definedName>
    <definedName name="M_BitumenSealant">[103]Material!$D$46</definedName>
    <definedName name="M_Blasted_Rubble">[104]Material!$D$47</definedName>
    <definedName name="M_BlastingMaterial">[104]Material!$D$48</definedName>
    <definedName name="M_BondStone_400_150_150mm">[104]Material!$D$49</definedName>
    <definedName name="M_Brick_1stClass">[104]Material!$D$50</definedName>
    <definedName name="M_BROOMER">NA()</definedName>
    <definedName name="M_CC_CUTTER">NA()</definedName>
    <definedName name="M_CCMIXER">NA()</definedName>
    <definedName name="M_Cement">[103]Material!$D$51</definedName>
    <definedName name="M_CHIPSPREDER">NA()</definedName>
    <definedName name="M_CompensationForEarthTakenFromPrivateLand">[102]Material!$D$54</definedName>
    <definedName name="M_CRANE8T">NA()</definedName>
    <definedName name="M_CrushedSand_OR_Grit">[110]Material!$D$61</definedName>
    <definedName name="M_CrushedStoneChipping_132">[110]Material!$D$64</definedName>
    <definedName name="M_CrushedStoneChipping_67mm_100Passing_112mm">[110]Material!$D$65</definedName>
    <definedName name="M_CrushedStoneChipping_67mm_100Passing_95mm">[110]Material!$D$66</definedName>
    <definedName name="M_CrushedStoneChipping_95">[110]Material!$D$67</definedName>
    <definedName name="M_CrushedStoneCoarseAggregatePassing_53mm">[102]Material!$D$68</definedName>
    <definedName name="M_CuringCompound">[103]Material!$D$69</definedName>
    <definedName name="M_DebondingStrips">[103]Material!$D$70</definedName>
    <definedName name="M_DOZERD50">NA()</definedName>
    <definedName name="M_ElastomericBearingAssembly">[104]Material!$D$73</definedName>
    <definedName name="M_ElectricDetonator">[104]Material!$D$74</definedName>
    <definedName name="M_ELEGEN">NA()</definedName>
    <definedName name="M_EXCAVATOR9">NA()</definedName>
    <definedName name="M_FilterMedia">[104]Material!$D$79</definedName>
    <definedName name="M_filterMediam">[87]Material!$D$79</definedName>
    <definedName name="M_FRONTLOADER">NA()</definedName>
    <definedName name="M_GranularMaterial">[104]Material!$D$88</definedName>
    <definedName name="M_HandBrokenMetal_40mm">[110]Material!$D$89</definedName>
    <definedName name="M_HMP40">NA()</definedName>
    <definedName name="M_ICRUSHER">NA()</definedName>
    <definedName name="M_InterlockingBlocks_60mm">[110]Material!$D$91</definedName>
    <definedName name="M_InterlockingBlocks_80mm">[110]Material!$D$92</definedName>
    <definedName name="M_JointFillerBoard">[103]Material!$D$93</definedName>
    <definedName name="M_JuteRope_12mm">[103]Material!$D$95</definedName>
    <definedName name="M_KeyAggregatesPassing_224mm">[102]Material!$D$96</definedName>
    <definedName name="m_lead">NA()</definedName>
    <definedName name="M_Lime">[104]Material!$D$97</definedName>
    <definedName name="M_MOTORGRADER200">NA()</definedName>
    <definedName name="M_MOTORGRADER50">NA()</definedName>
    <definedName name="M_MSClamps">[104]Material!$D$102</definedName>
    <definedName name="M_PAVER100">NA()</definedName>
    <definedName name="M_PAVER75">NA()</definedName>
    <definedName name="M_PD_BT">NA()</definedName>
    <definedName name="M_PD_BTEM">NA()</definedName>
    <definedName name="M_Plasticizer">[103]Material!$D$109</definedName>
    <definedName name="M_PolytheneSheet_125">[103]Material!$D$110</definedName>
    <definedName name="M_PolytheneSheething">[103]Material!$D$111</definedName>
    <definedName name="M_RCCPipeNP3_1000mm">[103]Material!$D$114</definedName>
    <definedName name="M_RCCPipeNP3_1200mm">[103]Material!$D$113</definedName>
    <definedName name="M_RCCPipeNP3_500mm">[103]Material!$D$117</definedName>
    <definedName name="M_RCCPipeNP3_750mm">[103]Material!$D$115</definedName>
    <definedName name="M_RCCPipeNP4_1000mm">[103]Material!$D$119</definedName>
    <definedName name="M_RCCPipeNP4_1200mm">[103]Material!$D$118</definedName>
    <definedName name="M_RCCPipeNP4_500mm">[103]Material!$D$122</definedName>
    <definedName name="M_RCCPipeNP4_750mm">[103]Material!$D$120</definedName>
    <definedName name="M_ROLLER">NA()</definedName>
    <definedName name="M_Sand_Coarse">[103]Material!$D$125</definedName>
    <definedName name="M_Sand_Fine">[103]Material!$D$126</definedName>
    <definedName name="M_SteelReinforcement_HYSDBars">[104]Material!$D$129</definedName>
    <definedName name="M_SteelReinforcement_MSRoundBars">[103]Material!$D$130</definedName>
    <definedName name="M_SteelReinforcement_TMTBars">[104]Material!$D$131</definedName>
    <definedName name="M_StoneBoulder_150mm_below">[102]Material!$D$132</definedName>
    <definedName name="M_StoneChips_12mm">[110]Material!$D$133</definedName>
    <definedName name="M_StoneCrushedAggregate_112_009mm">[110]Material!$D$135</definedName>
    <definedName name="M_StoneForCoarseRubbleMasonry_1stSort">[104]Material!$D$136</definedName>
    <definedName name="M_StoneForCoarseRubbleMasonry_2ndSort">[104]Material!$D$137</definedName>
    <definedName name="M_StoneForRandomRubbleMasonry">[104]Material!$D$138</definedName>
    <definedName name="M_StoneSpalls">[102]Material!$D$144</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[103]Material!$D$146</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[111]Input!$D$36</definedName>
    <definedName name="maa">"[307]data_bit_i!#ref!"</definedName>
    <definedName name="mab">"[307]data_bit_i!#ref!"</definedName>
    <definedName name="machine_mixing_of_concrete_">NA()</definedName>
    <definedName name="Macro4">NA()</definedName>
    <definedName name="Macro5">NA()</definedName>
    <definedName name="MAD" localSheetId="2">#REF!</definedName>
    <definedName name="MAD" localSheetId="7">#REF!</definedName>
    <definedName name="MAD" localSheetId="0">#REF!</definedName>
    <definedName name="MAD">#REF!</definedName>
    <definedName name="Maddy" localSheetId="2">#REF!</definedName>
    <definedName name="Maddy" localSheetId="7">#REF!</definedName>
    <definedName name="Maddy" localSheetId="0">#REF!</definedName>
    <definedName name="Maddy">#REF!</definedName>
    <definedName name="madhu" localSheetId="2">#REF!</definedName>
    <definedName name="madhu" localSheetId="7">#REF!</definedName>
    <definedName name="madhu" localSheetId="0">#REF!</definedName>
    <definedName name="madhu">#REF!</definedName>
    <definedName name="Main">NA()</definedName>
    <definedName name="maintenance">NA()</definedName>
    <definedName name="makh">NA()</definedName>
    <definedName name="mal">[112]DATA!$H$67</definedName>
    <definedName name="Male" localSheetId="2">[49]data!#REF!</definedName>
    <definedName name="Male" localSheetId="7">[49]data!#REF!</definedName>
    <definedName name="Male" localSheetId="0">[49]data!#REF!</definedName>
    <definedName name="Male">[49]data!#REF!</definedName>
    <definedName name="male_sp">NA()</definedName>
    <definedName name="MAN">[88]m!$B$149</definedName>
    <definedName name="Man_Mazdoor">NA()</definedName>
    <definedName name="mangalore">NA()</definedName>
    <definedName name="Mani">[113]Leads!$B$13:$D$113</definedName>
    <definedName name="manm">NA()</definedName>
    <definedName name="manmazdoor">NA()</definedName>
    <definedName name="mano">NA()</definedName>
    <definedName name="map">'[26]C-data'!$F$115</definedName>
    <definedName name="MARBLE_STONES">'[54]BUILDING ITEMS'!$C$23:$C$27</definedName>
    <definedName name="mas">NA()</definedName>
    <definedName name="mas_hab">[114]mas_hab!$A$1:$L$2239</definedName>
    <definedName name="mason">'[115]Rates SSR 2008-09'!$I$63</definedName>
    <definedName name="Mason_1st_class">NA()</definedName>
    <definedName name="Mason_2nd_class">NA()</definedName>
    <definedName name="mason1">'[33]SSR 2014-15 Rates'!$E$41</definedName>
    <definedName name="mason2">'[33]SSR 2014-15 Rates'!$E$42</definedName>
    <definedName name="mass">NA()</definedName>
    <definedName name="master">NA()</definedName>
    <definedName name="Mastic_Cooker">NA()</definedName>
    <definedName name="MASTICK">NA()</definedName>
    <definedName name="mat">NA()</definedName>
    <definedName name="MATE">[78]MRATES!$F$36</definedName>
    <definedName name="material">NA()</definedName>
    <definedName name="MATERIAL_CLASS">'[54]PIPES BASIC RATES'!$A$5:$A$1000</definedName>
    <definedName name="maz">NA()</definedName>
    <definedName name="Mazdoor">'[33]SSR 2014-15 Rates'!$E$43</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2">[49]data!#REF!</definedName>
    <definedName name="Medical" localSheetId="7">[49]data!#REF!</definedName>
    <definedName name="Medical" localSheetId="0">[49]data!#REF!</definedName>
    <definedName name="Medical">[49]data!#REF!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2">#REF!</definedName>
    <definedName name="metal" localSheetId="7">#REF!</definedName>
    <definedName name="metal" localSheetId="0">#REF!</definedName>
    <definedName name="metal">#REF!</definedName>
    <definedName name="Metal__stone">NA()</definedName>
    <definedName name="metal_40">NA()</definedName>
    <definedName name="metal_65">NA()</definedName>
    <definedName name="metal_75">NA()</definedName>
    <definedName name="metal_blast">NA()</definedName>
    <definedName name="METAL_D">[29]MRATES!$K$30</definedName>
    <definedName name="metal_hc75">NA()</definedName>
    <definedName name="metal_pick">NA()</definedName>
    <definedName name="metal_spr75">NA()</definedName>
    <definedName name="metal_stack">NA()</definedName>
    <definedName name="metal1" localSheetId="2">#REF!</definedName>
    <definedName name="metal1" localSheetId="7">#REF!</definedName>
    <definedName name="metal1" localSheetId="0">#REF!</definedName>
    <definedName name="metal1">#REF!</definedName>
    <definedName name="metal10">NA()</definedName>
    <definedName name="metal11" localSheetId="2">#REF!</definedName>
    <definedName name="metal11" localSheetId="7">#REF!</definedName>
    <definedName name="metal11" localSheetId="0">#REF!</definedName>
    <definedName name="metal11">#REF!</definedName>
    <definedName name="metal12">NA()</definedName>
    <definedName name="metal12ss">NA()</definedName>
    <definedName name="metal20">NA()</definedName>
    <definedName name="metal20ss">NA()</definedName>
    <definedName name="metal3" localSheetId="2">#REF!</definedName>
    <definedName name="metal3" localSheetId="7">#REF!</definedName>
    <definedName name="metal3" localSheetId="0">#REF!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[116]RMR!$F$30</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[117]r!$I$46</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7">{"'ridftotal'!$A$4:$S$27"}</definedName>
    <definedName name="MK">{"'ridftotal'!$A$4:$S$27"}</definedName>
    <definedName name="ml">NA()</definedName>
    <definedName name="MLOAD">[29]MRATES!$X$10</definedName>
    <definedName name="MLOADING">NA()</definedName>
    <definedName name="mm">[64]r!$F$4</definedName>
    <definedName name="mmc">NA()</definedName>
    <definedName name="mmcc">NA()</definedName>
    <definedName name="mmixing">NA()</definedName>
    <definedName name="MMMMM">NA()</definedName>
    <definedName name="MMP">NA()</definedName>
    <definedName name="mn" localSheetId="2">'[118]Lead statement'!#REF!</definedName>
    <definedName name="mn" localSheetId="7">'[118]Lead statement'!#REF!</definedName>
    <definedName name="mn">'[118]Lead statement'!#REF!</definedName>
    <definedName name="Mname">NA()</definedName>
    <definedName name="MNJ" localSheetId="2">#REF!</definedName>
    <definedName name="MNJ" localSheetId="7">#REF!</definedName>
    <definedName name="MNJ" localSheetId="0">#REF!</definedName>
    <definedName name="MNJ">#REF!</definedName>
    <definedName name="mnr">NA()</definedName>
    <definedName name="moj">NA()</definedName>
    <definedName name="mone">[64]r!$F$2</definedName>
    <definedName name="mone1">[2]r!$F$2</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[29]MRATES!$P$51</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[29]MRATES!$G$7</definedName>
    <definedName name="msgrill">NA()</definedName>
    <definedName name="MSTACK">[29]MRATES!$X$12</definedName>
    <definedName name="mt">NA()</definedName>
    <definedName name="mtor">NA()</definedName>
    <definedName name="mtwo">[64]r!$F$3</definedName>
    <definedName name="mtwo1">[2]r!$F$3</definedName>
    <definedName name="MULOADING">NA()</definedName>
    <definedName name="mun">NA()</definedName>
    <definedName name="MUNLOAD">[29]MRATES!$X$11</definedName>
    <definedName name="mura">NA()</definedName>
    <definedName name="murali">NA()</definedName>
    <definedName name="murty">NA()</definedName>
    <definedName name="MUTHU">NA()</definedName>
    <definedName name="mw">NA()</definedName>
    <definedName name="MWL">[53]input!$C$11</definedName>
    <definedName name="mwls">'[93]Nspt-smp-final-ORIGINAL'!$X$8:$X$56</definedName>
    <definedName name="mymax">[119]Levels!$P$5</definedName>
    <definedName name="mymin">[119]Levels!$O$5</definedName>
    <definedName name="mz">NA()</definedName>
    <definedName name="n" localSheetId="2">#REF!</definedName>
    <definedName name="n" localSheetId="7">#REF!</definedName>
    <definedName name="n" localSheetId="0">#REF!</definedName>
    <definedName name="n">#REF!</definedName>
    <definedName name="N_S_P">NA()</definedName>
    <definedName name="nagara">[120]m!$M$3</definedName>
    <definedName name="nagaraj">[120]m!$M$3</definedName>
    <definedName name="NAIDUPALEM">NA()</definedName>
    <definedName name="Name" localSheetId="2">#REF!</definedName>
    <definedName name="Name" localSheetId="7">#REF!</definedName>
    <definedName name="Name" localSheetId="0">#REF!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2">[49]data!#REF!</definedName>
    <definedName name="New" localSheetId="7">[49]data!#REF!</definedName>
    <definedName name="New" localSheetId="0">[49]data!#REF!</definedName>
    <definedName name="New">[49]data!#REF!</definedName>
    <definedName name="new_111" localSheetId="5">Scheduled_Payment+Extra_Payment</definedName>
    <definedName name="new_111" localSheetId="2">Scheduled_Payment+Extra_Payment</definedName>
    <definedName name="new_111" localSheetId="3">Scheduled_Payment+Extra_Payment</definedName>
    <definedName name="new_111" localSheetId="7">Scheduled_Payment+Extra_Payment</definedName>
    <definedName name="new_111" localSheetId="4">Scheduled_Payment+Extra_Payment</definedName>
    <definedName name="new_111" localSheetId="1">Scheduled_Payment+Extra_Payment</definedName>
    <definedName name="new_111" localSheetId="0">Scheduled_Payment+Extra_Payment</definedName>
    <definedName name="new_111">Scheduled_Payment+Extra_Payment</definedName>
    <definedName name="newdata" localSheetId="2">#REF!</definedName>
    <definedName name="newdata" localSheetId="7">#REF!</definedName>
    <definedName name="newdata" localSheetId="0">#REF!</definedName>
    <definedName name="newdata">#REF!</definedName>
    <definedName name="nh">NA()</definedName>
    <definedName name="NH4vorklmg" localSheetId="7">[66]BALAN1!$F$20</definedName>
    <definedName name="NH4vorklmg">[67]BALAN1!$F$20</definedName>
    <definedName name="nl">[121]DATA!$B$22</definedName>
    <definedName name="NM" localSheetId="7">{"'ridftotal'!$A$4:$S$27"}</definedName>
    <definedName name="NM">{"'ridftotal'!$A$4:$S$27"}</definedName>
    <definedName name="nn" localSheetId="7">[122]Publicbuilding!$R$46</definedName>
    <definedName name="nn">[123]Publicbuilding!$R$46</definedName>
    <definedName name="NNN">NA()</definedName>
    <definedName name="NNNN">NA()</definedName>
    <definedName name="NNNNN">NA()</definedName>
    <definedName name="no">'[75]habs-list'!$B$5:$B$285</definedName>
    <definedName name="No_">NA()</definedName>
    <definedName name="No_1">NA()</definedName>
    <definedName name="NO_1000" localSheetId="2">#REF!</definedName>
    <definedName name="NO_1000" localSheetId="7">#REF!</definedName>
    <definedName name="NO_1000" localSheetId="0">#REF!</definedName>
    <definedName name="NO_1000">#REF!</definedName>
    <definedName name="NO_800" localSheetId="2">#REF!</definedName>
    <definedName name="NO_800" localSheetId="7">#REF!</definedName>
    <definedName name="NO_800" localSheetId="0">#REF!</definedName>
    <definedName name="NO_800">#REF!</definedName>
    <definedName name="nodes">[95]nodes!$C$5:$C$115</definedName>
    <definedName name="NOK">NA()</definedName>
    <definedName name="nonreturnvalve">NA()</definedName>
    <definedName name="NONRETURNVALVES">NA()</definedName>
    <definedName name="nOS">NA()</definedName>
    <definedName name="notok">NA()</definedName>
    <definedName name="NOTUSED">'[57]R99 etc'!$A$1:$L$142</definedName>
    <definedName name="nr">[9]DATA!$B$3</definedName>
    <definedName name="NR_136_Found">'[124]Road data'!$K$417</definedName>
    <definedName name="NR_Approachslab">'[124]Road data'!$K$697</definedName>
    <definedName name="NR_backfill">'[124]Road data'!$K$741</definedName>
    <definedName name="NR_Filter">'[124]Road data'!$K$544</definedName>
    <definedName name="NR_HYSD_found">'[124]Road data'!$K$789</definedName>
    <definedName name="NR_HYSD_sub">'[124]Road data'!$K$773</definedName>
    <definedName name="NR_HYSD_super">'[124]Road data'!$K$757</definedName>
    <definedName name="NR_M15_Footing">'[124]Road data'!$K$570</definedName>
    <definedName name="NR_M15_levellingcoarse">'[124]Road data'!$K$721</definedName>
    <definedName name="NR_M15_sub">'[124]Road data'!$K$596</definedName>
    <definedName name="NR_M20_bed">'[124]Road data'!$K$621</definedName>
    <definedName name="NR_M20_slab">'[124]Road data'!$K$646</definedName>
    <definedName name="NR_M30_WC">'[124]Road data'!$K$671</definedName>
    <definedName name="NR_R_300">'[124]Road data'!$K$527</definedName>
    <definedName name="NR_weepholes">'[124]Road data'!$K$849</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2">#REF!</definedName>
    <definedName name="NUM_MMM" localSheetId="7">#REF!</definedName>
    <definedName name="NUM_MMM" localSheetId="0">#REF!</definedName>
    <definedName name="NUM_MMM">#REF!</definedName>
    <definedName name="Num_Pmt_Per_Year">NA()</definedName>
    <definedName name="Number_of_Payments">#N/A</definedName>
    <definedName name="Nurses" localSheetId="2">[52]Data.F8.BTR!#REF!</definedName>
    <definedName name="Nurses" localSheetId="7">[52]Data.F8.BTR!#REF!</definedName>
    <definedName name="Nurses" localSheetId="0">[52]Data.F8.BTR!#REF!</definedName>
    <definedName name="Nurses">[52]Data.F8.BTR!#REF!</definedName>
    <definedName name="nurses1">"[113]data.f8.btr!#ref!"</definedName>
    <definedName name="NVCP">NA()</definedName>
    <definedName name="nw" localSheetId="2">#REF!</definedName>
    <definedName name="nw" localSheetId="7">#REF!</definedName>
    <definedName name="nw" localSheetId="0">#REF!</definedName>
    <definedName name="nw">#REF!</definedName>
    <definedName name="obd_paint">NA()</definedName>
    <definedName name="obpl">NA()</definedName>
    <definedName name="OCM">"[98]office!$b$20"</definedName>
    <definedName name="oct">NA()</definedName>
    <definedName name="od">'[75]int-Dia-hdpe'!$C$3:$C$27</definedName>
    <definedName name="oe">NA()</definedName>
    <definedName name="OG_metal">NA()</definedName>
    <definedName name="OH">[78]MRATES!$H$52</definedName>
    <definedName name="OHBRBRACEONETOSIX">NA()</definedName>
    <definedName name="OHBRBRACESEVENTOTHIRTEEN" localSheetId="2">#REF!</definedName>
    <definedName name="OHBRBRACESEVENTOTHIRTEEN" localSheetId="7">#REF!</definedName>
    <definedName name="OHBRBRACESEVENTOTHIRTEEN" localSheetId="0">#REF!</definedName>
    <definedName name="OHBRBRACESEVENTOTHIRTEEN">#REF!</definedName>
    <definedName name="OHBRCOLUMNONETOSIX" localSheetId="2">#REF!</definedName>
    <definedName name="OHBRCOLUMNONETOSIX" localSheetId="7">#REF!</definedName>
    <definedName name="OHBRCOLUMNONETOSIX" localSheetId="0">#REF!</definedName>
    <definedName name="OHBRCOLUMNONETOSIX">#REF!</definedName>
    <definedName name="OHBRCOLUMNSEVENTOTHIRTEEN" localSheetId="2">#REF!</definedName>
    <definedName name="OHBRCOLUMNSEVENTOTHIRTEEN" localSheetId="7">#REF!</definedName>
    <definedName name="OHBRCOLUMNSEVENTOTHIRTEEN" localSheetId="0">#REF!</definedName>
    <definedName name="OHBRCOLUMNSEVENTOTHIRTEEN">#REF!</definedName>
    <definedName name="OHR" localSheetId="7">'[125]Leads Entry'!$I$30</definedName>
    <definedName name="OHR" localSheetId="0">'[125]Leads Entry'!$I$30</definedName>
    <definedName name="OHR">'[125]Leads Entry'!$I$30</definedName>
    <definedName name="ohs">NA()</definedName>
    <definedName name="OHSR">NA()</definedName>
    <definedName name="OHSR2">NA()</definedName>
    <definedName name="ohsrcap" localSheetId="2">#REF!</definedName>
    <definedName name="ohsrcap" localSheetId="7">#REF!</definedName>
    <definedName name="ohsrcap" localSheetId="0">#REF!</definedName>
    <definedName name="ohsrcap">#REF!</definedName>
    <definedName name="ohsrlls">[95]nodes!$D$5:$D$115</definedName>
    <definedName name="oi">NA()</definedName>
    <definedName name="oii">NA()</definedName>
    <definedName name="OIU">[76]DATA_PRG!$H$328</definedName>
    <definedName name="ojjlkj">[84]Material!$D$130</definedName>
    <definedName name="ojsdgn">NA()</definedName>
    <definedName name="ok">NA()</definedName>
    <definedName name="one">NA()</definedName>
    <definedName name="ONETOSEVEN">NA()</definedName>
    <definedName name="oo">NA()</definedName>
    <definedName name="ooo">NA()</definedName>
    <definedName name="OOOEOOOE" localSheetId="2">#REF!</definedName>
    <definedName name="OOOEOOOE" localSheetId="7">#REF!</definedName>
    <definedName name="OOOEOOOE" localSheetId="0">#REF!</definedName>
    <definedName name="OOOEOOOE">#REF!</definedName>
    <definedName name="oooo">NA()</definedName>
    <definedName name="optrq">NA()</definedName>
    <definedName name="OrderTable" localSheetId="2" hidden="1">#REF!</definedName>
    <definedName name="OrderTable" localSheetId="7" hidden="1">#REF!</definedName>
    <definedName name="OrderTable" localSheetId="0"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[38]General!$K$4</definedName>
    <definedName name="paddy">NA()</definedName>
    <definedName name="paint">[76]DATA_PRG!$H$345</definedName>
    <definedName name="painter">'[33]SSR 2014-15 Rates'!$E$44</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2">#REF!</definedName>
    <definedName name="pc" localSheetId="7">#REF!</definedName>
    <definedName name="pc" localSheetId="0">#REF!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2">#REF!</definedName>
    <definedName name="Phone" localSheetId="7">#REF!</definedName>
    <definedName name="Phone" localSheetId="0">#REF!</definedName>
    <definedName name="Phone">#REF!</definedName>
    <definedName name="pi">3.1415</definedName>
    <definedName name="Picking___spreading_metal_for_WBM_for_75_mm">NA()</definedName>
    <definedName name="Picking_5_to_100_mm_old_metalled_surface_and_sectioning">'[38]Common '!$D$280</definedName>
    <definedName name="Picking_metal___sectiong">NA()</definedName>
    <definedName name="pIIII">NA()</definedName>
    <definedName name="PIPE">NA()</definedName>
    <definedName name="PIPE_CL1">[53]CPHEEO!$AO$3:$AV$3</definedName>
    <definedName name="PIPE_ID">[53]CPHEEO!$BK$2:$BK$3</definedName>
    <definedName name="PIPE_ID_CD">[53]CPHEEO!$BL$2:$BL$3</definedName>
    <definedName name="PIPE_TYPE">[53]wh_data_R!$B$377:$B$384</definedName>
    <definedName name="PIPE_TYPE_R">[53]wh_data!$R$2:$R$9</definedName>
    <definedName name="PIPE_TYPES">[53]wh_data!$J$2:$J$9</definedName>
    <definedName name="piperates">'[97]ssr-rates'!$B$2:$J$839</definedName>
    <definedName name="PIPES">[53]CPHEEO!$AY$2:$BH$2</definedName>
    <definedName name="PIPES_CR">[53]CPHEEO!$Z$3:$Z$12</definedName>
    <definedName name="PIPES_E">[53]wh_data_R!$P$195:$P$203</definedName>
    <definedName name="PK">NA()</definedName>
    <definedName name="pkgno">NA()</definedName>
    <definedName name="PKK">NA()</definedName>
    <definedName name="pla">[12]DATA_PRG!$H$252</definedName>
    <definedName name="plasp">[76]DATA_PRG!$H$296</definedName>
    <definedName name="plaster_ornamental">NA()</definedName>
    <definedName name="plaster_thick">'[71]data existing_do not delete'!$D$14:$D$16</definedName>
    <definedName name="plaster_twelve">NA()</definedName>
    <definedName name="plaster_twenty">NA()</definedName>
    <definedName name="PLASTERING_WALLS_CEILING">'[54]BACK BONE'!$HL$2:$HL$52</definedName>
    <definedName name="plastering12">NA()</definedName>
    <definedName name="plasticemulsion_paint">NA()</definedName>
    <definedName name="plbeams">NA()</definedName>
    <definedName name="Plinth_beams__lintels">"[71]works!#ref!"</definedName>
    <definedName name="PM">NA()</definedName>
    <definedName name="PM_AirCompressor_210cfm">'[103]Plant &amp;  Machinery'!$G$4</definedName>
    <definedName name="PM_BatchMixHMP_46_60THP">'[110]Plant &amp;  Machinery'!$G$5</definedName>
    <definedName name="PM_BatchTypeHMP_30_40">'[102]Plant &amp;  Machinery'!$G$6</definedName>
    <definedName name="PM_BitumenBoilerOilFired_1000">'[102]Plant &amp;  Machinery'!$G$9</definedName>
    <definedName name="PM_BitumenBoilerOilFired_200">'[110]Plant &amp;  Machinery'!$G$8</definedName>
    <definedName name="PM_BitumenEmulsionPressureDistributor">'[110]Plant &amp;  Machinery'!$G$10</definedName>
    <definedName name="PM_ConcreteMixer">'[103]Plant &amp;  Machinery'!$G$11</definedName>
    <definedName name="PM_Dozer_D50">'[103]Plant &amp;  Machinery'!$G$13</definedName>
    <definedName name="PM_ElectricGeneratorSet_125">'[102]Plant &amp;  Machinery'!$G$15</definedName>
    <definedName name="PM_FrontEndLoader_1cum">'[102]Plant &amp;  Machinery'!$G$17</definedName>
    <definedName name="PM_HydraulicBroom">'[110]Plant &amp;  Machinery'!$G$19</definedName>
    <definedName name="PM_HydraulicExcavator_09cum">'[102]Plant &amp;  Machinery'!$G$20</definedName>
    <definedName name="PM_HydraulicSelfPropelledChipSpreader">'[110]Plant &amp;  Machinery'!$G$21</definedName>
    <definedName name="PM_JointCuttingMachine">'[103]Plant &amp;  Machinery'!$G$23</definedName>
    <definedName name="PM_Mixall_6_10t">'[110]Plant &amp;  Machinery'!$G$24</definedName>
    <definedName name="PM_MotorGrader">'[102]Plant &amp;  Machinery'!$G$25</definedName>
    <definedName name="PM_NeedleVibrator">'[103]Plant &amp;  Machinery'!$G$27</definedName>
    <definedName name="PM_PaverFinisher">'[102]Plant &amp;  Machinery'!$G$28</definedName>
    <definedName name="PM_PlateVibrator">'[103]Plant &amp;  Machinery'!$G$30</definedName>
    <definedName name="PM_ScreedVibrator">'[103]Plant &amp;  Machinery'!$G$31</definedName>
    <definedName name="PM_ThreeWheeled_80_100kN_StaticRoller">'[102]Plant &amp;  Machinery'!$G$34</definedName>
    <definedName name="PM_Tipper_55">'[102]Plant &amp;  Machinery'!$G$45</definedName>
    <definedName name="PM_Tractor_Rotavator">'[109]Plant &amp;  Machinery'!$G$49</definedName>
    <definedName name="PM_Tractor_Trolley">'[103]Plant &amp;  Machinery'!$G$48</definedName>
    <definedName name="PM_Truck">'[126]Plant &amp;  Machinery'!$G$50</definedName>
    <definedName name="PM_VibratoryRoller_80_100kN">'[110]Plant &amp;  Machinery'!$G$51</definedName>
    <definedName name="PM_WaterTanker_6kl">'[103]Plant &amp;  Machinery'!$G$53</definedName>
    <definedName name="PMS">[91]m1!$D$30</definedName>
    <definedName name="Pneumatic_tyre_Roller">NA()</definedName>
    <definedName name="POIN">[9]DATA!$H$182</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'[127]pvc-pipe-rates'!$B$8:$B$27</definedName>
    <definedName name="ppp" localSheetId="7" hidden="1">{#N/A,#N/A,FALSE,"no"}</definedName>
    <definedName name="ppp" localSheetId="0" hidden="1">{#N/A,#N/A,FALSE,"no"}</definedName>
    <definedName name="ppp" hidden="1">{#N/A,#N/A,FALSE,"no"}</definedName>
    <definedName name="PPPPP" localSheetId="2">#REF!</definedName>
    <definedName name="PPPPP" localSheetId="7">#REF!</definedName>
    <definedName name="PPPPP" localSheetId="0">#REF!</definedName>
    <definedName name="PPPPP">#REF!</definedName>
    <definedName name="pppppppppp">"[71]material!#ref!"</definedName>
    <definedName name="pppppppppppp">"[71]works!#ref!"</definedName>
    <definedName name="pppppppppppppp">"[71]works!#ref!"</definedName>
    <definedName name="pqodjhf">NA()</definedName>
    <definedName name="pr">[128]id!$A$3:$E$449</definedName>
    <definedName name="PR_Habcode_16_Dig" localSheetId="2">#REF!</definedName>
    <definedName name="PR_Habcode_16_Dig" localSheetId="7">#REF!</definedName>
    <definedName name="PR_Habcode_16_Dig" localSheetId="0">#REF!</definedName>
    <definedName name="PR_Habcode_16_Dig">#REF!</definedName>
    <definedName name="Prasad" localSheetId="2">#REF!</definedName>
    <definedName name="Prasad" localSheetId="7">#REF!</definedName>
    <definedName name="Prasad" localSheetId="0">#REF!</definedName>
    <definedName name="Prasad">#REF!</definedName>
    <definedName name="praveen">[129]sand!$A$1:$N$206</definedName>
    <definedName name="prb">NA()</definedName>
    <definedName name="PRC" localSheetId="2">#REF!</definedName>
    <definedName name="PRC" localSheetId="7">#REF!</definedName>
    <definedName name="PRC" localSheetId="0">#REF!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5">'ABSTRACT-1'!$B$2:$I$48</definedName>
    <definedName name="_xlnm.Print_Area" localSheetId="6">'C-DATAS'!$B$2:$I$236</definedName>
    <definedName name="_xlnm.Print_Area" localSheetId="2" xml:space="preserve">  CS!$B$2:$I$49</definedName>
    <definedName name="_xlnm.Print_Area" localSheetId="3" xml:space="preserve">  'CS-1'!$B$2:$I$49</definedName>
    <definedName name="_xlnm.Print_Area" localSheetId="7">'ELE-Datas'!$A$1:$J$213</definedName>
    <definedName name="_xlnm.Print_Area" localSheetId="4">GA!$B$2:$D$42</definedName>
    <definedName name="_xlnm.Print_Area" localSheetId="1">'Revised Estimate-SECTIONS'!$A$1:$O$530</definedName>
    <definedName name="_xlnm.Print_Area" localSheetId="0">seignorage!$B$1:$T$17</definedName>
    <definedName name="_xlnm.Print_Area">#REF!</definedName>
    <definedName name="Print_Area_MI" localSheetId="2">#REF!</definedName>
    <definedName name="Print_Area_MI" localSheetId="7">#REF!</definedName>
    <definedName name="Print_Area_MI" localSheetId="0">#REF!</definedName>
    <definedName name="Print_Area_MI">#REF!</definedName>
    <definedName name="Print_Area_MI_10">NA()</definedName>
    <definedName name="Print_Area_MI_12" localSheetId="2">#REF!</definedName>
    <definedName name="Print_Area_MI_12" localSheetId="7">#REF!</definedName>
    <definedName name="Print_Area_MI_12" localSheetId="0">#REF!</definedName>
    <definedName name="Print_Area_MI_12">#REF!</definedName>
    <definedName name="Print_Area_MI_3" localSheetId="2">#REF!</definedName>
    <definedName name="Print_Area_MI_3" localSheetId="7">#REF!</definedName>
    <definedName name="Print_Area_MI_3" localSheetId="0">#REF!</definedName>
    <definedName name="Print_Area_MI_3">#REF!</definedName>
    <definedName name="Print_Area_MI_6" localSheetId="2">#REF!</definedName>
    <definedName name="Print_Area_MI_6" localSheetId="7">#REF!</definedName>
    <definedName name="Print_Area_MI_6" localSheetId="0">#REF!</definedName>
    <definedName name="Print_Area_MI_6">#REF!</definedName>
    <definedName name="Print_Area_MI_7">NA()</definedName>
    <definedName name="Print_Area_MI_9" localSheetId="2">#REF!</definedName>
    <definedName name="Print_Area_MI_9" localSheetId="7">#REF!</definedName>
    <definedName name="Print_Area_MI_9" localSheetId="0">#REF!</definedName>
    <definedName name="Print_Area_MI_9">#REF!</definedName>
    <definedName name="Print_Area_Reset">#N/A</definedName>
    <definedName name="_xlnm.Print_Titles" localSheetId="1">'Revised Estimate-SECTIONS'!$2:$4</definedName>
    <definedName name="_xlnm.Print_Titles" localSheetId="0">seignorage!$1:$3</definedName>
    <definedName name="Prl">NA()</definedName>
    <definedName name="proBS">NA()</definedName>
    <definedName name="ProdForm" localSheetId="2" hidden="1">#REF!</definedName>
    <definedName name="ProdForm" localSheetId="7" hidden="1">#REF!</definedName>
    <definedName name="ProdForm" localSheetId="0" hidden="1">#REF!</definedName>
    <definedName name="ProdForm" hidden="1">#REF!</definedName>
    <definedName name="Product" localSheetId="2" hidden="1">#REF!</definedName>
    <definedName name="Product" localSheetId="7" hidden="1">#REF!</definedName>
    <definedName name="Product" localSheetId="0"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[53]input!$H$9</definedName>
    <definedName name="PROS_MLD">[53]input!$K$9</definedName>
    <definedName name="PROS_PERIOD">[53]input!$C$5</definedName>
    <definedName name="PROS_POP">[53]input!$F$9</definedName>
    <definedName name="PROS_YEAR">[53]input!$C$9</definedName>
    <definedName name="prsrhds">[130]t_prsr!$A$3:$H$60</definedName>
    <definedName name="ps">NA()</definedName>
    <definedName name="PSC_C">[53]wh_data_R!$D$335:$J$346</definedName>
    <definedName name="PSC_CL">[53]wh_data_R!$D$334:$J$334</definedName>
    <definedName name="PSC_CL_RATES">[53]wh_data!$M$119:$T$119</definedName>
    <definedName name="PSC_CLL">[53]wh_data_R!$W$378:$Y$383</definedName>
    <definedName name="PSC_CLR">[53]wh_data!$L$119:$O$119</definedName>
    <definedName name="PSC_CLS">[53]wh_data_R!$N$1440:$N$1445</definedName>
    <definedName name="PSC_D_R">[53]CPHEEO!$BC$3:$BC$14</definedName>
    <definedName name="PSC_D_RATES">'[68]PSC REVISED'!$C$9:$K$9</definedName>
    <definedName name="PSC_DC">[53]wh_data_R!$A$121:$A$132</definedName>
    <definedName name="PSC_DR">[53]wh_data!$L$120:$L$126</definedName>
    <definedName name="PSC_FR_10KG">'[68]PSC REVISED'!$C$46:$K$46</definedName>
    <definedName name="PSC_FR_12KG">'[68]PSC REVISED'!$C$62:$K$62</definedName>
    <definedName name="PSC_FR_14KG">'[68]PSC REVISED'!$C$77:$K$77</definedName>
    <definedName name="PSC_FR_16KG">'[68]PSC REVISED'!$C$92:$K$92</definedName>
    <definedName name="PSC_FR_6KG">'[68]PSC REVISED'!$C$18:$K$18</definedName>
    <definedName name="PSC_FR_8KG">'[68]PSC REVISED'!$C$32:$K$32</definedName>
    <definedName name="PSC_G">[53]wh_data_R!$O$1440:$O$1445</definedName>
    <definedName name="PSC_P">[53]wh_data_R!$P$1440:$P$1445</definedName>
    <definedName name="PSC_RATES">[53]wh_data!$L$120:$O$126</definedName>
    <definedName name="PSC_T">[53]wh_data!$A$120:$G$129</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[53]CPHEEO!$C$11</definedName>
    <definedName name="PUMPSET_LIFE">[53]CPHEEO!$C$13</definedName>
    <definedName name="PUR">NA()</definedName>
    <definedName name="Puz">"[294]design!#ref!"</definedName>
    <definedName name="PV">[130]PVC_dia!$A$26:$L$38</definedName>
    <definedName name="pvc">[131]detls!$A$26:$O$38</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[53]wh_data_R!$D$231:$G$231</definedName>
    <definedName name="PVC_CL_RATES">[53]wh_data!$M$20:$O$20</definedName>
    <definedName name="pvc_clamps">NA()</definedName>
    <definedName name="PVC_CLR">[53]wh_data!$L$20:$O$20</definedName>
    <definedName name="PVC_CLS">[53]wh_data_R!$AH$1440:$AH$1442</definedName>
    <definedName name="pvc_collar">NA()</definedName>
    <definedName name="PVC_D_R">[53]CPHEEO!$AY$3:$AY$15</definedName>
    <definedName name="PVC_D_RATES">[68]pvc!$C$23:$O$23</definedName>
    <definedName name="PVC_DC">[53]wh_data_R!$A$21:$A$33</definedName>
    <definedName name="PVC_DL_RANGE">[53]CPHEEO!$AY$3:$AY$16</definedName>
    <definedName name="PVC_DR">[53]wh_data!$L$21:$L$33</definedName>
    <definedName name="PVC_FR_10KG">[68]pvc!$C$60:$O$60</definedName>
    <definedName name="PVC_FR_4KG">[68]pvc!$C$31:$O$31</definedName>
    <definedName name="PVC_FR_6KG">[68]pvc!$C$45:$O$45</definedName>
    <definedName name="PVC_G">[53]wh_data_R!$AI$1440:$AI$1442</definedName>
    <definedName name="PVC_ID">[53]wh_data_R!$L$21:$L$33</definedName>
    <definedName name="PVC_ID_CL">[53]wh_data_R!$L$20:$O$20</definedName>
    <definedName name="PVC_IDS">[53]wh_data_R!$L$21:$O$33</definedName>
    <definedName name="PVC_PIPES">'[54]PIPES BASIC RATES'!$A$5:$A$60</definedName>
    <definedName name="pvc_pipes_110">NA()</definedName>
    <definedName name="pvc_specials" localSheetId="2">#REF!</definedName>
    <definedName name="pvc_specials" localSheetId="7">#REF!</definedName>
    <definedName name="pvc_specials" localSheetId="0">#REF!</definedName>
    <definedName name="pvc_specials">#REF!</definedName>
    <definedName name="PVC_T">[53]wh_data!$A$21:$D$33</definedName>
    <definedName name="pvcALL">NA()</definedName>
    <definedName name="pvcBend">NA()</definedName>
    <definedName name="pvcCoupling">NA()</definedName>
    <definedName name="pvcDummy">NA()</definedName>
    <definedName name="pvcElbow">NA()</definedName>
    <definedName name="pvcFTA">NA()</definedName>
    <definedName name="PVCid10.0">'[75]int-Dia-pvc'!$H$3:$H$27</definedName>
    <definedName name="PVCid10_0">NA()</definedName>
    <definedName name="PVCid4.0">'[75]int-Dia-pvc'!$E$3:$E$27</definedName>
    <definedName name="PVCid4_0">NA()</definedName>
    <definedName name="PVCid6.0">'[75]int-Dia-pvc'!$F$3:$F$27</definedName>
    <definedName name="PVCid6_0">NA()</definedName>
    <definedName name="PVCid8.0">'[75]int-Dia-pvc'!$G$3:$G$27</definedName>
    <definedName name="PVCid8_0">NA()</definedName>
    <definedName name="pvcMTA">NA()</definedName>
    <definedName name="PVCod">'[75]int-Dia-pvc'!$C$3:$C$27</definedName>
    <definedName name="pvcpvrate">'[97]pvc-rates'!$C$7:$I$46</definedName>
    <definedName name="pvcrates">'[98]pvc-pipe-rates'!$I$30:$Z$35</definedName>
    <definedName name="PVCreducedTee">NA()</definedName>
    <definedName name="pvcsaddle">[69]Sheet1!$B$98:$B$102</definedName>
    <definedName name="pvcSpecials">NA()</definedName>
    <definedName name="pvcTee">NA()</definedName>
    <definedName name="pvcwts">'[97]PVC weights'!$B$1:$F$40</definedName>
    <definedName name="pw">'[26]C-data'!$F$86</definedName>
    <definedName name="PWF">NA()</definedName>
    <definedName name="q" localSheetId="2">#REF!</definedName>
    <definedName name="q" localSheetId="7">#REF!</definedName>
    <definedName name="q" localSheetId="0">#REF!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2">#REF!</definedName>
    <definedName name="Q_CD_EW" localSheetId="7">#REF!</definedName>
    <definedName name="Q_CD_EW" localSheetId="0">#REF!</definedName>
    <definedName name="Q_CD_EW">#REF!</definedName>
    <definedName name="Q_CD_M10_BODY" localSheetId="2">#REF!</definedName>
    <definedName name="Q_CD_M10_BODY" localSheetId="7">#REF!</definedName>
    <definedName name="Q_CD_M10_BODY" localSheetId="0">#REF!</definedName>
    <definedName name="Q_CD_M10_BODY">#REF!</definedName>
    <definedName name="Q_CD_M10_FOUN" localSheetId="2">#REF!</definedName>
    <definedName name="Q_CD_M10_FOUN" localSheetId="7">#REF!</definedName>
    <definedName name="Q_CD_M10_FOUN" localSheetId="0">#REF!</definedName>
    <definedName name="Q_CD_M10_FOUN">#REF!</definedName>
    <definedName name="Q_EW_C">NA()</definedName>
    <definedName name="Q_EW_F" localSheetId="2">[132]R_Det!#REF!</definedName>
    <definedName name="Q_EW_F" localSheetId="7">[132]R_Det!#REF!</definedName>
    <definedName name="Q_EW_F" localSheetId="0">[132]R_Det!#REF!</definedName>
    <definedName name="Q_EW_F">[132]R_Det!#REF!</definedName>
    <definedName name="Q_EW_FOUND">NA()</definedName>
    <definedName name="Q_EW_S" localSheetId="2">[132]R_Det!#REF!</definedName>
    <definedName name="Q_EW_S" localSheetId="7">[132]R_Det!#REF!</definedName>
    <definedName name="Q_EW_S" localSheetId="0">[132]R_Det!#REF!</definedName>
    <definedName name="Q_EW_S">[132]R_Det!#REF!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2">[132]R_Det!#REF!</definedName>
    <definedName name="Q_GRAVEL_SHOLDERS" localSheetId="7">[132]R_Det!#REF!</definedName>
    <definedName name="Q_GRAVEL_SHOLDERS" localSheetId="0">[132]R_Det!#REF!</definedName>
    <definedName name="Q_GRAVEL_SHOLDERS">[132]R_Det!#REF!</definedName>
    <definedName name="Q_GROUT_REV">NA()</definedName>
    <definedName name="Q_GS">NA()</definedName>
    <definedName name="Q_GSB" localSheetId="2">[132]R_Det!#REF!</definedName>
    <definedName name="Q_GSB" localSheetId="7">[132]R_Det!#REF!</definedName>
    <definedName name="Q_GSB" localSheetId="0">[132]R_Det!#REF!</definedName>
    <definedName name="Q_GSB">[132]R_Det!#REF!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[44]R_Det!$I$48</definedName>
    <definedName name="Q_PAINT">NA()</definedName>
    <definedName name="q_pick" localSheetId="2">[132]R_Det!#REF!</definedName>
    <definedName name="q_pick" localSheetId="7">[132]R_Det!#REF!</definedName>
    <definedName name="q_pick" localSheetId="0">[132]R_Det!#REF!</definedName>
    <definedName name="q_pick">[132]R_Det!#REF!</definedName>
    <definedName name="Q_PLAST">NA()</definedName>
    <definedName name="Q_REV300">NA()</definedName>
    <definedName name="Q_SANDFILL">NA()</definedName>
    <definedName name="Q_SCAR_BT">NA()</definedName>
    <definedName name="Q_SCAR_GRA">NA()</definedName>
    <definedName name="Q_SCSD" localSheetId="2">[132]R_Det!#REF!</definedName>
    <definedName name="Q_SCSD" localSheetId="7">[132]R_Det!#REF!</definedName>
    <definedName name="Q_SCSD" localSheetId="0">[132]R_Det!#REF!</definedName>
    <definedName name="Q_SCSD">[132]R_Det!#REF!</definedName>
    <definedName name="Q_SCSD_6070">NA()</definedName>
    <definedName name="Q_SCSD_80100">NA()</definedName>
    <definedName name="Q_SDBC" localSheetId="2">[132]R_Det!#REF!</definedName>
    <definedName name="Q_SDBC" localSheetId="7">[132]R_Det!#REF!</definedName>
    <definedName name="Q_SDBC" localSheetId="0">[132]R_Det!#REF!</definedName>
    <definedName name="Q_SDBC">[132]R_Det!#REF!</definedName>
    <definedName name="Q_TACK" localSheetId="2">[132]R_Det!#REF!</definedName>
    <definedName name="Q_TACK" localSheetId="7">[132]R_Det!#REF!</definedName>
    <definedName name="Q_TACK" localSheetId="0">[132]R_Det!#REF!</definedName>
    <definedName name="Q_TACK">[132]R_Det!#REF!</definedName>
    <definedName name="Q_WBM2" localSheetId="2">[132]R_Det!#REF!</definedName>
    <definedName name="Q_WBM2" localSheetId="7">[132]R_Det!#REF!</definedName>
    <definedName name="Q_WBM2" localSheetId="0">[132]R_Det!#REF!</definedName>
    <definedName name="Q_WBM2">[132]R_Det!#REF!</definedName>
    <definedName name="Q_WBM3" localSheetId="2">[132]R_Det!#REF!</definedName>
    <definedName name="Q_WBM3" localSheetId="7">[132]R_Det!#REF!</definedName>
    <definedName name="Q_WBM3" localSheetId="0">[132]R_Det!#REF!</definedName>
    <definedName name="Q_WBM3">[132]R_Det!#REF!</definedName>
    <definedName name="Q_WMM">NA()</definedName>
    <definedName name="QQ">[91]m1!$D$9</definedName>
    <definedName name="qqq" localSheetId="2">#REF!</definedName>
    <definedName name="qqq" localSheetId="7">#REF!</definedName>
    <definedName name="qqq" localSheetId="0">#REF!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2">#REF!</definedName>
    <definedName name="qqww" localSheetId="7">#REF!</definedName>
    <definedName name="qqww" localSheetId="0">#REF!</definedName>
    <definedName name="qqww">#REF!</definedName>
    <definedName name="qr">'[33]Lead statement'!$P$10</definedName>
    <definedName name="QRückläufe" localSheetId="7">[66]BALAN1!$E$10</definedName>
    <definedName name="QRückläufe">[67]BALAN1!$E$10</definedName>
    <definedName name="QSchlamwasser_Dauer" localSheetId="7">[66]BALAN1!$E$54</definedName>
    <definedName name="QSchlamwasser_Dauer">[67]BALAN1!$E$54</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2">[133]data!#REF!</definedName>
    <definedName name="QUERY2" localSheetId="7">[133]data!#REF!</definedName>
    <definedName name="QUERY2" localSheetId="0">[133]data!#REF!</definedName>
    <definedName name="QUERY2">[133]data!#REF!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'[134]Road data'!$K$399</definedName>
    <definedName name="R_136_FLY_BCCP">NA()</definedName>
    <definedName name="R_136_Found">'[134]Road data'!$K$374</definedName>
    <definedName name="R_148_BCCP">NA()</definedName>
    <definedName name="R_148_belowcc">'[134]Road data'!$K$285</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'[134]Road data'!$K$699</definedName>
    <definedName name="R_BED_HP">NA()</definedName>
    <definedName name="R_BetweenBodywalls">'[134]Road data'!$K$466</definedName>
    <definedName name="r_block_20">NA()</definedName>
    <definedName name="r_block_50">NA()</definedName>
    <definedName name="R_BM" localSheetId="2">'[51]Road data'!#REF!</definedName>
    <definedName name="R_BM" localSheetId="7">'[51]Road data'!#REF!</definedName>
    <definedName name="R_BM">'[51]Road data'!#REF!</definedName>
    <definedName name="R_BM_50">NA()</definedName>
    <definedName name="R_BT_PATCH">NA()</definedName>
    <definedName name="R_BT_PATCH_40">NA()</definedName>
    <definedName name="r_det">[51]R_Det!$I$31</definedName>
    <definedName name="R_Diversion_Road" localSheetId="2">'[135]Road data'!#REF!</definedName>
    <definedName name="R_Diversion_Road" localSheetId="7">'[135]Road data'!#REF!</definedName>
    <definedName name="R_Diversion_Road">'[135]Road data'!#REF!</definedName>
    <definedName name="R_EW_C">NA()</definedName>
    <definedName name="R_EW_Car" localSheetId="2">'[51]Road data'!#REF!</definedName>
    <definedName name="R_EW_Car" localSheetId="7">'[51]Road data'!#REF!</definedName>
    <definedName name="R_EW_Car">'[51]Road data'!#REF!</definedName>
    <definedName name="r_ew_emb">NA()</definedName>
    <definedName name="R_EW_FMC_Car">'[135]Road data'!$K$49</definedName>
    <definedName name="R_EW_FMC_Side">'[51]Road data'!$K$30</definedName>
    <definedName name="R_EW_Form_OMC">'[134]Road data'!$K$58</definedName>
    <definedName name="R_EW_FOUND">NA()</definedName>
    <definedName name="R_EW_Man" localSheetId="2">'[135]Road data'!#REF!</definedName>
    <definedName name="R_EW_Man" localSheetId="7">'[135]Road data'!#REF!</definedName>
    <definedName name="R_EW_Man">'[135]Road data'!#REF!</definedName>
    <definedName name="R_EW_OMC_Car" localSheetId="2">'[51]Road data'!#REF!</definedName>
    <definedName name="R_EW_OMC_Car" localSheetId="7">'[51]Road data'!#REF!</definedName>
    <definedName name="R_EW_OMC_Car">'[51]Road data'!#REF!</definedName>
    <definedName name="R_EW_OMC_Side" localSheetId="2">'[51]Road data'!#REF!</definedName>
    <definedName name="R_EW_OMC_Side" localSheetId="7">'[51]Road data'!#REF!</definedName>
    <definedName name="R_EW_OMC_Side">'[51]Road data'!#REF!</definedName>
    <definedName name="r_ew_rf_cons">NA()</definedName>
    <definedName name="R_EW_S">NA()</definedName>
    <definedName name="R_EW_Side_OMC">'[134]Road data'!$K$30</definedName>
    <definedName name="R_EW_T">NA()</definedName>
    <definedName name="R_EW_Trench">'[136]Road data'!$K$13</definedName>
    <definedName name="R_EW_USS">NA()</definedName>
    <definedName name="R_FILL_INB_BODY">NA()</definedName>
    <definedName name="R_Filter">'[134]Road data'!$K$502</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'[44]Road data'!$K$354</definedName>
    <definedName name="R_Gravel_between">'[136]Road data'!$K$356</definedName>
    <definedName name="R_Gravel_Pipebedding">'[136]Road data'!$K$299</definedName>
    <definedName name="R_Gravel_Quardrent" localSheetId="2">'[135]Road data'!#REF!</definedName>
    <definedName name="R_Gravel_Quardrent" localSheetId="7">'[135]Road data'!#REF!</definedName>
    <definedName name="R_Gravel_Quardrent">'[135]Road data'!#REF!</definedName>
    <definedName name="R_GravelBedding">'[134]Road data'!$K$351</definedName>
    <definedName name="R_GravelShoulders">'[51]Road data'!$K$251</definedName>
    <definedName name="R_GROUT_REV">NA()</definedName>
    <definedName name="R_GS">NA()</definedName>
    <definedName name="R_GSB">'[135]Road data'!$K$77</definedName>
    <definedName name="R_HP_1000">'[137]Road data'!$K$446</definedName>
    <definedName name="R_HP_600" localSheetId="2">'[51]Road data'!#REF!</definedName>
    <definedName name="R_HP_600" localSheetId="7">'[51]Road data'!#REF!</definedName>
    <definedName name="R_HP_600">'[51]Road data'!#REF!</definedName>
    <definedName name="R_HP_800">'[137]Road data'!$K$432</definedName>
    <definedName name="R_HPL_600" localSheetId="2">'[51]Road data'!#REF!</definedName>
    <definedName name="R_HPL_600" localSheetId="7">'[51]Road data'!#REF!</definedName>
    <definedName name="R_HPL_600">'[51]Road data'!#REF!</definedName>
    <definedName name="R_HPL_800">'[136]Road data'!$K$322</definedName>
    <definedName name="R_HYSD_Found">'[134]Road data'!$K$747</definedName>
    <definedName name="R_HYSD_sub">'[134]Road data'!$K$731</definedName>
    <definedName name="R_HYSD_Super" localSheetId="2">'[51]Road data'!#REF!</definedName>
    <definedName name="R_HYSD_Super" localSheetId="7">'[51]Road data'!#REF!</definedName>
    <definedName name="R_HYSD_Super">'[51]Road data'!#REF!</definedName>
    <definedName name="R_M10_base" localSheetId="2">'[135]Road data'!#REF!</definedName>
    <definedName name="R_M10_base" localSheetId="7">'[135]Road data'!#REF!</definedName>
    <definedName name="R_M10_base">'[135]Road data'!#REF!</definedName>
    <definedName name="R_M10_bCC" localSheetId="2">'[51]Road data'!#REF!</definedName>
    <definedName name="R_M10_bCC" localSheetId="7">'[51]Road data'!#REF!</definedName>
    <definedName name="R_M10_bCC">'[51]Road data'!#REF!</definedName>
    <definedName name="R_M10_bodywalls">'[136]Road data'!$K$286</definedName>
    <definedName name="R_M10_drains" localSheetId="2">'[135]Road data'!#REF!</definedName>
    <definedName name="R_M10_drains" localSheetId="7">'[135]Road data'!#REF!</definedName>
    <definedName name="R_M10_drains">'[135]Road data'!#REF!</definedName>
    <definedName name="R_M10_found">'[136]Road data'!$K$275</definedName>
    <definedName name="R_M15_dividers" localSheetId="2">'[135]Road data'!#REF!</definedName>
    <definedName name="R_M15_dividers" localSheetId="7">'[135]Road data'!#REF!</definedName>
    <definedName name="R_M15_dividers">'[135]Road data'!#REF!</definedName>
    <definedName name="R_M15_Foot">'[134]Road data'!$K$528</definedName>
    <definedName name="R_M15_footing" localSheetId="2">'[51]Road data'!#REF!</definedName>
    <definedName name="R_M15_footing" localSheetId="7">'[51]Road data'!#REF!</definedName>
    <definedName name="R_M15_footing">'[51]Road data'!#REF!</definedName>
    <definedName name="R_M15_FOUND">NA()</definedName>
    <definedName name="R_M15_LEVEL">NA()</definedName>
    <definedName name="R_M15_LevellingCoarse">'[134]Road data'!$K$679</definedName>
    <definedName name="R_M15_SUB" localSheetId="2">'[51]Road data'!#REF!</definedName>
    <definedName name="R_M15_SUB" localSheetId="7">'[51]Road data'!#REF!</definedName>
    <definedName name="R_M15_SUB">'[51]Road data'!#REF!</definedName>
    <definedName name="R_M20_Bed">'[134]Road data'!$K$579</definedName>
    <definedName name="R_M20_BedBack" localSheetId="2">'[51]Road data'!#REF!</definedName>
    <definedName name="R_M20_BedBack" localSheetId="7">'[51]Road data'!#REF!</definedName>
    <definedName name="R_M20_BedBack">'[51]Road data'!#REF!</definedName>
    <definedName name="R_M20_COVER" localSheetId="2">'[51]Road data'!#REF!</definedName>
    <definedName name="R_M20_COVER" localSheetId="7">'[51]Road data'!#REF!</definedName>
    <definedName name="R_M20_COVER">'[51]Road data'!#REF!</definedName>
    <definedName name="R_M20_DECKSLAB" localSheetId="2">'[51]Road data'!#REF!</definedName>
    <definedName name="R_M20_DECKSLAB" localSheetId="7">'[51]Road data'!#REF!</definedName>
    <definedName name="R_M20_DECKSLAB">'[51]Road data'!#REF!</definedName>
    <definedName name="R_M20_slab">'[134]Road data'!$K$604</definedName>
    <definedName name="R_M20R_BEDBLOCKS">NA()</definedName>
    <definedName name="R_M20R_COVER_SLAB">NA()</definedName>
    <definedName name="R_M20R_DECK">NA()</definedName>
    <definedName name="R_M20R_RAIL">NA()</definedName>
    <definedName name="R_M25_ApproachSlab" localSheetId="2">'[51]Road data'!#REF!</definedName>
    <definedName name="R_M25_ApproachSlab" localSheetId="7">'[51]Road data'!#REF!</definedName>
    <definedName name="R_M25_ApproachSlab">'[51]Road data'!#REF!</definedName>
    <definedName name="R_M25R_APP">NA()</definedName>
    <definedName name="R_M30_WC" localSheetId="2">'[51]Road data'!#REF!</definedName>
    <definedName name="R_M30_WC" localSheetId="7">'[51]Road data'!#REF!</definedName>
    <definedName name="R_M30_WC">'[51]Road data'!#REF!</definedName>
    <definedName name="R_M30R_WC">NA()</definedName>
    <definedName name="R_M35_C2">NA()</definedName>
    <definedName name="R_M35_CC" localSheetId="2">'[135]Road data'!#REF!</definedName>
    <definedName name="R_M35_CC" localSheetId="7">'[135]Road data'!#REF!</definedName>
    <definedName name="R_M35_CC">'[135]Road data'!#REF!</definedName>
    <definedName name="R_M35_CCP">NA()</definedName>
    <definedName name="R_M35_FLY_CCP">NA()</definedName>
    <definedName name="R_M35_FlyAsh" localSheetId="2">'[51]Road data'!#REF!</definedName>
    <definedName name="R_M35_FlyAsh" localSheetId="7">'[51]Road data'!#REF!</definedName>
    <definedName name="R_M35_FlyAsh">'[51]Road data'!#REF!</definedName>
    <definedName name="r_media_m_20">NA()</definedName>
    <definedName name="r_media_m_6">NA()</definedName>
    <definedName name="r_media_sd_c">NA()</definedName>
    <definedName name="r_media_sd_f">NA()</definedName>
    <definedName name="R_Mild" localSheetId="2">'[51]Road data'!#REF!</definedName>
    <definedName name="R_Mild">'[51]Road data'!#REF!</definedName>
    <definedName name="R_MSS">'[134]Road data'!$K$244</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2">'[51]Road data'!#REF!</definedName>
    <definedName name="R_Painting" localSheetId="7">'[51]Road data'!#REF!</definedName>
    <definedName name="R_Painting">'[51]Road data'!#REF!</definedName>
    <definedName name="r_pcc_124_12">NA()</definedName>
    <definedName name="R_Pick">'[51]Road data'!$K$89</definedName>
    <definedName name="r_pl_rf">NA()</definedName>
    <definedName name="R_PLAST">NA()</definedName>
    <definedName name="R_PLAST_CUM">NA()</definedName>
    <definedName name="R_PLAST_SQM">NA()</definedName>
    <definedName name="R_Plastering" localSheetId="2">'[51]Road data'!#REF!</definedName>
    <definedName name="R_Plastering" localSheetId="7">'[51]Road data'!#REF!</definedName>
    <definedName name="R_Plastering">'[51]Road data'!#REF!</definedName>
    <definedName name="R_R300">'[134]Road data'!$K$484</definedName>
    <definedName name="R_Rev_A300" localSheetId="2">'[135]Road data'!#REF!</definedName>
    <definedName name="R_Rev_A300" localSheetId="7">'[135]Road data'!#REF!</definedName>
    <definedName name="R_Rev_A300">'[135]Road data'!#REF!</definedName>
    <definedName name="R_Rev_Q300" localSheetId="2">'[135]Road data'!#REF!</definedName>
    <definedName name="R_Rev_Q300" localSheetId="7">'[135]Road data'!#REF!</definedName>
    <definedName name="R_Rev_Q300">'[135]Road data'!#REF!</definedName>
    <definedName name="R_REV300">NA()</definedName>
    <definedName name="R_Rs_Mason">NA()</definedName>
    <definedName name="R_Rs_Riv_300">NA()</definedName>
    <definedName name="R_SANDFILL">NA()</definedName>
    <definedName name="R_SandFILLING" localSheetId="2">'[51]Road data'!#REF!</definedName>
    <definedName name="R_SandFILLING" localSheetId="7">'[51]Road data'!#REF!</definedName>
    <definedName name="R_SandFILLING">'[51]Road data'!#REF!</definedName>
    <definedName name="R_Scar_BT" localSheetId="2">'[51]Road data'!#REF!</definedName>
    <definedName name="R_Scar_BT" localSheetId="7">'[51]Road data'!#REF!</definedName>
    <definedName name="R_Scar_BT">'[51]Road data'!#REF!</definedName>
    <definedName name="R_SCAR_GRA">NA()</definedName>
    <definedName name="R_Scar_GSB" localSheetId="2">'[51]Road data'!#REF!</definedName>
    <definedName name="R_Scar_GSB">'[51]Road data'!#REF!</definedName>
    <definedName name="R_Scarf">'[134]Road data'!$K$97</definedName>
    <definedName name="R_SCSD">'[134]Road data'!$K$198</definedName>
    <definedName name="R_SCSD_6070">'[51]Road data'!$K$173</definedName>
    <definedName name="R_SCSD_80100" localSheetId="2">'[51]Road data'!#REF!</definedName>
    <definedName name="R_SCSD_80100" localSheetId="7">'[51]Road data'!#REF!</definedName>
    <definedName name="R_SCSD_80100">'[51]Road data'!#REF!</definedName>
    <definedName name="r_sd_media">NA()</definedName>
    <definedName name="R_SDBC">'[51]Road data'!$K$234</definedName>
    <definedName name="R_shoulders">'[134]Road data'!$K$263</definedName>
    <definedName name="R_Tack">'[51]Road data'!$K$197</definedName>
    <definedName name="R_Teak">NA()</definedName>
    <definedName name="r_vrcc_cur_wall_20">NA()</definedName>
    <definedName name="R_WBM_G2">'[134]Road data'!$K$121</definedName>
    <definedName name="R_WBM_G3">'[134]Road data'!$K$144</definedName>
    <definedName name="R_WBM2" localSheetId="2">'[51]Road data'!#REF!</definedName>
    <definedName name="R_WBM2" localSheetId="7">'[51]Road data'!#REF!</definedName>
    <definedName name="R_WBM2">'[51]Road data'!#REF!</definedName>
    <definedName name="R_WBM2_HS">'[51]Road data'!$K$116</definedName>
    <definedName name="R_WBM2_HVR" localSheetId="2">'[51]Road data'!#REF!</definedName>
    <definedName name="R_WBM2_HVR" localSheetId="7">'[51]Road data'!#REF!</definedName>
    <definedName name="R_WBM2_HVR">'[51]Road data'!#REF!</definedName>
    <definedName name="R_WBM2_MCS" localSheetId="2">'[51]Road data'!#REF!</definedName>
    <definedName name="R_WBM2_MCS" localSheetId="7">'[51]Road data'!#REF!</definedName>
    <definedName name="R_WBM2_MCS">'[51]Road data'!#REF!</definedName>
    <definedName name="R_WBM3" localSheetId="2">'[51]Road data'!#REF!</definedName>
    <definedName name="R_WBM3" localSheetId="7">'[51]Road data'!#REF!</definedName>
    <definedName name="R_WBM3">'[51]Road data'!#REF!</definedName>
    <definedName name="R_WBM3_HS">'[51]Road data'!$K$142</definedName>
    <definedName name="R_WBM3_HVR" localSheetId="2">'[51]Road data'!#REF!</definedName>
    <definedName name="R_WBM3_HVR" localSheetId="7">'[51]Road data'!#REF!</definedName>
    <definedName name="R_WBM3_HVR">'[51]Road data'!#REF!</definedName>
    <definedName name="R_WBM3_MCS" localSheetId="2">'[51]Road data'!#REF!</definedName>
    <definedName name="R_WBM3_MCS" localSheetId="7">'[51]Road data'!#REF!</definedName>
    <definedName name="R_WBM3_MCS">'[51]Road data'!#REF!</definedName>
    <definedName name="R_Weepholes" localSheetId="2">'[51]Road data'!#REF!</definedName>
    <definedName name="R_Weepholes" localSheetId="7">'[51]Road data'!#REF!</definedName>
    <definedName name="R_Weepholes">'[51]Road data'!#REF!</definedName>
    <definedName name="R_WMM" localSheetId="2">'[51]Road data'!#REF!</definedName>
    <definedName name="R_WMM" localSheetId="7">'[51]Road data'!#REF!</definedName>
    <definedName name="R_WMM">'[51]Road data'!#REF!</definedName>
    <definedName name="raams">NA()</definedName>
    <definedName name="Rabbit">NA()</definedName>
    <definedName name="raf">[87]Material!$D$130</definedName>
    <definedName name="raffs">'[87]Plant &amp;  Machinery'!$G$13</definedName>
    <definedName name="rafi">'[87]Plant &amp;  Machinery'!$G$4</definedName>
    <definedName name="raghava">NA()</definedName>
    <definedName name="raised_pointing">NA()</definedName>
    <definedName name="raj">NA()</definedName>
    <definedName name="raju">[87]Material!$D$126</definedName>
    <definedName name="ram">[87]Material!$D$129</definedName>
    <definedName name="raMA">"[391]data!#ref!"</definedName>
    <definedName name="raod" localSheetId="2">[55]Lead!#REF!</definedName>
    <definedName name="raod" localSheetId="7">[55]Lead!#REF!</definedName>
    <definedName name="raod" localSheetId="0">[55]Lead!#REF!</definedName>
    <definedName name="raod">[55]Lead!#REF!</definedName>
    <definedName name="ras">NA()</definedName>
    <definedName name="rat">[87]Material!$D$51</definedName>
    <definedName name="RatAna">NA()</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 localSheetId="2">#REF!</definedName>
    <definedName name="rates" localSheetId="7">#REF!</definedName>
    <definedName name="rates" localSheetId="0">#REF!</definedName>
    <definedName name="rates">#REF!</definedName>
    <definedName name="rates1" localSheetId="2">#REF!</definedName>
    <definedName name="rates1" localSheetId="7">#REF!</definedName>
    <definedName name="rates1" localSheetId="0">#REF!</definedName>
    <definedName name="rates1">#REF!</definedName>
    <definedName name="rates11" localSheetId="2">#REF!</definedName>
    <definedName name="rates11" localSheetId="7">#REF!</definedName>
    <definedName name="rates11" localSheetId="0">#REF!</definedName>
    <definedName name="rates11">#REF!</definedName>
    <definedName name="rates4" localSheetId="2">#REF!</definedName>
    <definedName name="rates4" localSheetId="7">#REF!</definedName>
    <definedName name="rates4" localSheetId="0">#REF!</definedName>
    <definedName name="rates4">#REF!</definedName>
    <definedName name="ratesand">'[8]lead-st'!$L$10</definedName>
    <definedName name="Ravu" localSheetId="2">#REF!</definedName>
    <definedName name="Ravu" localSheetId="7">#REF!</definedName>
    <definedName name="Ravu" localSheetId="0">#REF!</definedName>
    <definedName name="Ravu">#REF!</definedName>
    <definedName name="rax">[87]Material!$D$47</definedName>
    <definedName name="rb">'[26]C-data'!$F$112</definedName>
    <definedName name="rbsw">NA()</definedName>
    <definedName name="rbw">NA()</definedName>
    <definedName name="RCArea" localSheetId="2" hidden="1">#REF!</definedName>
    <definedName name="RCArea" localSheetId="7" hidden="1">#REF!</definedName>
    <definedName name="RCArea" localSheetId="0" hidden="1">#REF!</definedName>
    <definedName name="RCArea" hidden="1">#REF!</definedName>
    <definedName name="RCC_CL">"[70]wh_data_r!#ref!"</definedName>
    <definedName name="RCC_CLL">[53]wh_data_R!$AL$1440:$AN$1441</definedName>
    <definedName name="RCC_D_R">[53]CPHEEO!$BG$3:$BG$13</definedName>
    <definedName name="rcc_mix">'[71]data existing_do not delete'!$F$14:$F$15</definedName>
    <definedName name="RCC_NP_CLASS_PIPES">'[54]RCC S.S PIPES NP CLASS'!$A$23:$A$83</definedName>
    <definedName name="RCC_PR_CLASS_PIPES">'[54]RCC S.S PR CLASS'!$A$24:$A$77</definedName>
    <definedName name="rcc_vrcc_mix">'[71]data existing_do not delete'!$G$14:$G$17</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2">#REF!</definedName>
    <definedName name="RE" localSheetId="7">#REF!</definedName>
    <definedName name="RE" localSheetId="0">#REF!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[9]DATA!$H$189</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[138]quarry!$A$5:$AA$337</definedName>
    <definedName name="repo">NA()</definedName>
    <definedName name="rerfdsfsdfd">'[87]Plant &amp;  Machinery'!$G$4</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2">#REF!</definedName>
    <definedName name="rfgsdg" localSheetId="7">#REF!</definedName>
    <definedName name="rfgsdg" localSheetId="0">#REF!</definedName>
    <definedName name="rfgsdg">#REF!</definedName>
    <definedName name="rfrefrfrf">"[71]data!#ref!"</definedName>
    <definedName name="rfregreg">"[71]data!#ref!"</definedName>
    <definedName name="rggdg" localSheetId="2">#REF!</definedName>
    <definedName name="rggdg" localSheetId="7">#REF!</definedName>
    <definedName name="rggdg" localSheetId="0">#REF!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2">[55]Lead!#REF!</definedName>
    <definedName name="road" localSheetId="7">[55]Lead!#REF!</definedName>
    <definedName name="road" localSheetId="0">[55]Lead!#REF!</definedName>
    <definedName name="road">[55]Lead!#REF!</definedName>
    <definedName name="Road_Roller">NA()</definedName>
    <definedName name="Road_Sections_list">'[57]Trunk unpaved'!$A$2:$L$233</definedName>
    <definedName name="roar1" localSheetId="2">[55]Lead!#REF!</definedName>
    <definedName name="roar1" localSheetId="7">[55]Lead!#REF!</definedName>
    <definedName name="roar1" localSheetId="0">[55]Lead!#REF!</definedName>
    <definedName name="roar1">[55]Lead!#REF!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[29]MRATES!$G$11</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[139]r!$F$7</definedName>
    <definedName name="rrotg">'[140]Lead statement'!$P$16</definedName>
    <definedName name="rrr">'[84]Plant &amp;  Machinery'!$G$4</definedName>
    <definedName name="rrrate">'[8]lead-st'!$L$11</definedName>
    <definedName name="RRRR" localSheetId="2">#REF!</definedName>
    <definedName name="RRRR" localSheetId="7">#REF!</definedName>
    <definedName name="RRRR" localSheetId="0">#REF!</definedName>
    <definedName name="RRRR">#REF!</definedName>
    <definedName name="rrrrrrrrr">"[71]material!#ref!"</definedName>
    <definedName name="rrs">[8]rdamdata!$J$9</definedName>
    <definedName name="rs">NA()</definedName>
    <definedName name="RSDP">[9]DATA!$H$215</definedName>
    <definedName name="rstone">[8]rdamdata!$J$11</definedName>
    <definedName name="rt" localSheetId="2">[55]Lead!#REF!</definedName>
    <definedName name="rt" localSheetId="7">[55]Lead!#REF!</definedName>
    <definedName name="rt" localSheetId="0">[55]Lead!#REF!</definedName>
    <definedName name="rt">[55]Lead!#REF!</definedName>
    <definedName name="rtcf">NA()</definedName>
    <definedName name="rtcfo">NA()</definedName>
    <definedName name="rtethbcvv">"[71]works!#ref!"</definedName>
    <definedName name="rtretretrett">"[401]data.f8.btr!#ref!"</definedName>
    <definedName name="rtytyt">NA()</definedName>
    <definedName name="RubberRings">[65]maya!$B$382:$B$386</definedName>
    <definedName name="rwgregtr">"[71]material!#ref!"</definedName>
    <definedName name="rwm">NA()</definedName>
    <definedName name="rwsrate">'[141]ssr-rates'!$B$1:$J$1644</definedName>
    <definedName name="s" localSheetId="2">#REF!</definedName>
    <definedName name="s" localSheetId="7">#REF!</definedName>
    <definedName name="s" localSheetId="0">#REF!</definedName>
    <definedName name="s">#REF!</definedName>
    <definedName name="S.F" localSheetId="2" hidden="1">'[40]final abstract'!#REF!</definedName>
    <definedName name="S.F" localSheetId="7" hidden="1">'[40]final abstract'!#REF!</definedName>
    <definedName name="S.F" hidden="1">'[40]final abstract'!#REF!</definedName>
    <definedName name="S_8">NA()</definedName>
    <definedName name="S_Backfill">'[124]Road data'!$C$723</definedName>
    <definedName name="S_F">NA()</definedName>
    <definedName name="S_Filter">'[124]Road data'!$C$529</definedName>
    <definedName name="S_HYSD_found">'[124]Road data'!$C$775</definedName>
    <definedName name="S_HYSD_sub">'[124]Road data'!$C$759</definedName>
    <definedName name="S_HYSD_super">'[124]Road data'!$C$743</definedName>
    <definedName name="S_L_WALL">NA()</definedName>
    <definedName name="S_M15_footing">'[124]Road data'!$C$546</definedName>
    <definedName name="S_M15_levellingcoarse">'[124]Road data'!$C$699</definedName>
    <definedName name="S_M15_sub">'[124]Road data'!$C$572</definedName>
    <definedName name="S_m20_bed">'[124]Road data'!$C$598</definedName>
    <definedName name="S_M20_slab">'[124]Road data'!$C$623</definedName>
    <definedName name="S_M25_Approachslab">'[124]Road data'!$C$673</definedName>
    <definedName name="S_M30_WC">'[124]Road data'!$C$648</definedName>
    <definedName name="S_No_">NA()</definedName>
    <definedName name="S_R_300">'[124]Road data'!$C$511</definedName>
    <definedName name="S_S_WALL">NA()</definedName>
    <definedName name="S_weepholes">'[124]Road data'!$C$821</definedName>
    <definedName name="S0">NA()</definedName>
    <definedName name="S0_10">NA()</definedName>
    <definedName name="S12_6">"'smb://Venkat/VENKAT''S%20(D)/FILES/2%20KC258%20PASADINA/My%20Documents/zero.xls'#$'p&amp;m'.$H$264:$H$264"</definedName>
    <definedName name="sa" localSheetId="2">[142]Lead!#REF!</definedName>
    <definedName name="sa" localSheetId="7">[142]Lead!#REF!</definedName>
    <definedName name="sa" localSheetId="0">[142]Lead!#REF!</definedName>
    <definedName name="sa">[142]Lead!#REF!</definedName>
    <definedName name="saa">"[307]data_bit_i!#ref!"</definedName>
    <definedName name="Saas">"[71]works!#ref!"</definedName>
    <definedName name="sad" localSheetId="2">[52]Data.F8.BTR!#REF!</definedName>
    <definedName name="sad" localSheetId="7">[52]Data.F8.BTR!#REF!</definedName>
    <definedName name="sad" localSheetId="0">[52]Data.F8.BTR!#REF!</definedName>
    <definedName name="sad">[52]Data.F8.BTR!#REF!</definedName>
    <definedName name="sadfas" localSheetId="2">#REF!</definedName>
    <definedName name="sadfas" localSheetId="7">#REF!</definedName>
    <definedName name="sadfas" localSheetId="0">#REF!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[8]rdamdata!$J$12</definedName>
    <definedName name="SAND_D">[29]MRATES!$K$32</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[65]maya!$A$30:$A$31</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2">#REF!</definedName>
    <definedName name="SASA" localSheetId="7">#REF!</definedName>
    <definedName name="SASA" localSheetId="0">#REF!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'[33]Lead statement'!$P$7</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[88]m!$D$149</definedName>
    <definedName name="sdas">"[71]material!#ref!"</definedName>
    <definedName name="Sdate">NA()</definedName>
    <definedName name="sdf" localSheetId="2">#REF!</definedName>
    <definedName name="sdf" localSheetId="7">#REF!</definedName>
    <definedName name="sdf" localSheetId="0">#REF!</definedName>
    <definedName name="sdf">#REF!</definedName>
    <definedName name="sdfe">NA()</definedName>
    <definedName name="sdfgdsgdfg">NA()</definedName>
    <definedName name="sdfsdsdfdf">[87]Material!$D$70</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2">#REF!</definedName>
    <definedName name="sea" localSheetId="7">#REF!</definedName>
    <definedName name="sea" localSheetId="0">#REF!</definedName>
    <definedName name="sea">#REF!</definedName>
    <definedName name="searth">NA()</definedName>
    <definedName name="sec">NA()</definedName>
    <definedName name="sec_deposit">NA()</definedName>
    <definedName name="SEComp" localSheetId="2">[143]Data.F8.BTR!#REF!</definedName>
    <definedName name="SEComp" localSheetId="7">[143]Data.F8.BTR!#REF!</definedName>
    <definedName name="SEComp" localSheetId="0">[143]Data.F8.BTR!#REF!</definedName>
    <definedName name="SEComp">[143]Data.F8.BTR!#REF!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'[75]segments-details'!$A$5:$D$439</definedName>
    <definedName name="seig_earth">NA()</definedName>
    <definedName name="seig_gravel">NA()</definedName>
    <definedName name="seig_metal">NA()</definedName>
    <definedName name="seig_sand">NA()</definedName>
    <definedName name="sein" localSheetId="2">#REF!</definedName>
    <definedName name="sein" localSheetId="7">#REF!</definedName>
    <definedName name="sein" localSheetId="0">#REF!</definedName>
    <definedName name="sein">#REF!</definedName>
    <definedName name="sein1" localSheetId="2">#REF!</definedName>
    <definedName name="sein1" localSheetId="7">#REF!</definedName>
    <definedName name="sein1" localSheetId="0">#REF!</definedName>
    <definedName name="sein1">#REF!</definedName>
    <definedName name="sein4" localSheetId="2">#REF!</definedName>
    <definedName name="sein4" localSheetId="7">#REF!</definedName>
    <definedName name="sein4" localSheetId="0">#REF!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2">[144]Data!#REF!</definedName>
    <definedName name="sese" localSheetId="7">[144]Data!#REF!</definedName>
    <definedName name="sese" localSheetId="0">[144]Data!#REF!</definedName>
    <definedName name="sese">[144]Data!#REF!</definedName>
    <definedName name="Setflag">NA()</definedName>
    <definedName name="SEVENTOTHIRTEEN">NA()</definedName>
    <definedName name="sf">'[33]Lead statement'!$P$8</definedName>
    <definedName name="SGEARTH">NA()</definedName>
    <definedName name="SGGRAVEL">[29]MRATES!$H$34</definedName>
    <definedName name="sgh">NA()</definedName>
    <definedName name="SGMETAL">[29]MRATES!$H$30</definedName>
    <definedName name="SGSAND">[29]MRATES!$H$32</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2">#REF!</definedName>
    <definedName name="SHARED_FORMULA_1_11_1_11_26" localSheetId="7">#REF!</definedName>
    <definedName name="SHARED_FORMULA_1_11_1_11_26">#REF!</definedName>
    <definedName name="SHARED_FORMULA_1_11_1_11_30" localSheetId="2">#REF!</definedName>
    <definedName name="SHARED_FORMULA_1_11_1_11_30" localSheetId="7">#REF!</definedName>
    <definedName name="SHARED_FORMULA_1_11_1_11_30" localSheetId="0">#REF!</definedName>
    <definedName name="SHARED_FORMULA_1_11_1_11_30">#REF!</definedName>
    <definedName name="SHARED_FORMULA_1_153_1_153_26">NA()</definedName>
    <definedName name="SHARED_FORMULA_1_156_1_156_26" localSheetId="2">CONCATENATE(#REF!,"-",#REF!,"m x ",#REF!,"m")</definedName>
    <definedName name="SHARED_FORMULA_1_156_1_156_26" localSheetId="7">CONCATENATE(#REF!,"-",#REF!,"m x ",#REF!,"m")</definedName>
    <definedName name="SHARED_FORMULA_1_156_1_156_26" localSheetId="0">CONCATENATE(#REF!,"-",#REF!,"m x ",#REF!,"m")</definedName>
    <definedName name="SHARED_FORMULA_1_156_1_156_26">CONCATENATE(#REF!,"-",#REF!,"m x ",#REF!,"m")</definedName>
    <definedName name="SHARED_FORMULA_1_161_1_161_26">NA()</definedName>
    <definedName name="SHARED_FORMULA_1_164_1_164_26" localSheetId="2">+#REF!</definedName>
    <definedName name="SHARED_FORMULA_1_164_1_164_26" localSheetId="7">+#REF!</definedName>
    <definedName name="SHARED_FORMULA_1_164_1_164_26">+#REF!</definedName>
    <definedName name="SHARED_FORMULA_1_204_1_204_37">NA()</definedName>
    <definedName name="SHARED_FORMULA_1_21_1_21_22" localSheetId="2">+#REF!</definedName>
    <definedName name="SHARED_FORMULA_1_21_1_21_22" localSheetId="7">+#REF!</definedName>
    <definedName name="SHARED_FORMULA_1_21_1_21_22">+#REF!</definedName>
    <definedName name="SHARED_FORMULA_1_21_1_21_33" localSheetId="2">+#REF!</definedName>
    <definedName name="SHARED_FORMULA_1_21_1_21_33" localSheetId="7">+#REF!</definedName>
    <definedName name="SHARED_FORMULA_1_21_1_21_33" localSheetId="0">+#REF!</definedName>
    <definedName name="SHARED_FORMULA_1_21_1_21_33">+#REF!</definedName>
    <definedName name="SHARED_FORMULA_1_24_1_24_37" localSheetId="2">+#REF!</definedName>
    <definedName name="SHARED_FORMULA_1_24_1_24_37" localSheetId="7">+#REF!</definedName>
    <definedName name="SHARED_FORMULA_1_24_1_24_37" localSheetId="0">+#REF!</definedName>
    <definedName name="SHARED_FORMULA_1_24_1_24_37">+#REF!</definedName>
    <definedName name="SHARED_FORMULA_1_28_1_28_33" localSheetId="2">+#REF!</definedName>
    <definedName name="SHARED_FORMULA_1_28_1_28_33" localSheetId="7">+#REF!</definedName>
    <definedName name="SHARED_FORMULA_1_28_1_28_33" localSheetId="0">+#REF!</definedName>
    <definedName name="SHARED_FORMULA_1_28_1_28_33">+#REF!</definedName>
    <definedName name="SHARED_FORMULA_1_31_1_31_22" localSheetId="2">+#REF!</definedName>
    <definedName name="SHARED_FORMULA_1_31_1_31_22" localSheetId="7">+#REF!</definedName>
    <definedName name="SHARED_FORMULA_1_31_1_31_22" localSheetId="0">+#REF!</definedName>
    <definedName name="SHARED_FORMULA_1_31_1_31_22">+#REF!</definedName>
    <definedName name="SHARED_FORMULA_1_31_1_31_37" localSheetId="2">+#REF!</definedName>
    <definedName name="SHARED_FORMULA_1_31_1_31_37" localSheetId="7">+#REF!</definedName>
    <definedName name="SHARED_FORMULA_1_31_1_31_37" localSheetId="0">+#REF!</definedName>
    <definedName name="SHARED_FORMULA_1_31_1_31_37">+#REF!</definedName>
    <definedName name="SHARED_FORMULA_1_335_1_335_37">NA()</definedName>
    <definedName name="SHARED_FORMULA_1_34_1_34_22">NA()</definedName>
    <definedName name="SHARED_FORMULA_1_34_1_34_26" localSheetId="2">+#REF!</definedName>
    <definedName name="SHARED_FORMULA_1_34_1_34_26" localSheetId="7">+#REF!</definedName>
    <definedName name="SHARED_FORMULA_1_34_1_34_26">+#REF!</definedName>
    <definedName name="SHARED_FORMULA_1_344_1_344_37">NA()</definedName>
    <definedName name="SHARED_FORMULA_1_37_1_37_26">NA()</definedName>
    <definedName name="SHARED_FORMULA_1_38_1_38_30" localSheetId="2">+#REF!</definedName>
    <definedName name="SHARED_FORMULA_1_38_1_38_30" localSheetId="7">+#REF!</definedName>
    <definedName name="SHARED_FORMULA_1_38_1_38_30">+#REF!</definedName>
    <definedName name="SHARED_FORMULA_1_4_1_4_26" localSheetId="2">+#REF!</definedName>
    <definedName name="SHARED_FORMULA_1_4_1_4_26" localSheetId="7">+#REF!</definedName>
    <definedName name="SHARED_FORMULA_1_4_1_4_26" localSheetId="0">+#REF!</definedName>
    <definedName name="SHARED_FORMULA_1_4_1_4_26">+#REF!</definedName>
    <definedName name="SHARED_FORMULA_1_409_1_409_30">NA()</definedName>
    <definedName name="SHARED_FORMULA_1_41_1_41_30">NA()</definedName>
    <definedName name="SHARED_FORMULA_1_46_1_46_22" localSheetId="2">+#REF!</definedName>
    <definedName name="SHARED_FORMULA_1_46_1_46_22" localSheetId="7">+#REF!</definedName>
    <definedName name="SHARED_FORMULA_1_46_1_46_22" localSheetId="0">+#REF!</definedName>
    <definedName name="SHARED_FORMULA_1_46_1_46_22">+#REF!</definedName>
    <definedName name="SHARED_FORMULA_1_49_1_49_22">NA()</definedName>
    <definedName name="SHARED_FORMULA_1_5_1_5_22" localSheetId="2">+#REF!</definedName>
    <definedName name="SHARED_FORMULA_1_5_1_5_22" localSheetId="7">+#REF!</definedName>
    <definedName name="SHARED_FORMULA_1_5_1_5_22">+#REF!</definedName>
    <definedName name="SHARED_FORMULA_1_57_1_57_30" localSheetId="2">+#REF!</definedName>
    <definedName name="SHARED_FORMULA_1_57_1_57_30" localSheetId="7">+#REF!</definedName>
    <definedName name="SHARED_FORMULA_1_57_1_57_30" localSheetId="0">+#REF!</definedName>
    <definedName name="SHARED_FORMULA_1_57_1_57_30">+#REF!</definedName>
    <definedName name="SHARED_FORMULA_1_60_1_60_30">NA()</definedName>
    <definedName name="SHARED_FORMULA_1_63_1_63_26" localSheetId="2">+#REF!</definedName>
    <definedName name="SHARED_FORMULA_1_63_1_63_26" localSheetId="7">+#REF!</definedName>
    <definedName name="SHARED_FORMULA_1_63_1_63_26" localSheetId="0">+#REF!</definedName>
    <definedName name="SHARED_FORMULA_1_63_1_63_26">+#REF!</definedName>
    <definedName name="SHARED_FORMULA_1_66_1_66_26">NA()</definedName>
    <definedName name="SHARED_FORMULA_1_7_1_7_33" localSheetId="2">+#REF!</definedName>
    <definedName name="SHARED_FORMULA_1_7_1_7_33" localSheetId="7">+#REF!</definedName>
    <definedName name="SHARED_FORMULA_1_7_1_7_33">+#REF!</definedName>
    <definedName name="SHARED_FORMULA_1_801_1_801_22">NA()</definedName>
    <definedName name="SHARED_FORMULA_1_860_1_860_22">NA()</definedName>
    <definedName name="SHARED_FORMULA_1_9_1_9_37" localSheetId="2">+#REF!</definedName>
    <definedName name="SHARED_FORMULA_1_9_1_9_37" localSheetId="7">+#REF!</definedName>
    <definedName name="SHARED_FORMULA_1_9_1_9_37">+#REF!</definedName>
    <definedName name="SHARED_FORMULA_10_114_10_114_26" localSheetId="2">+#REF!*#REF!</definedName>
    <definedName name="SHARED_FORMULA_10_114_10_114_26" localSheetId="7">+#REF!*#REF!</definedName>
    <definedName name="SHARED_FORMULA_10_114_10_114_26" localSheetId="0">+#REF!*#REF!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2">+#REF!/10^5</definedName>
    <definedName name="SHARED_FORMULA_11_101_11_101_21" localSheetId="7">+#REF!/10^5</definedName>
    <definedName name="SHARED_FORMULA_11_101_11_101_21" localSheetId="0">+#REF!/10^5</definedName>
    <definedName name="SHARED_FORMULA_11_101_11_101_21">+#REF!/10^5</definedName>
    <definedName name="SHARED_FORMULA_11_110_11_110_29">NA()</definedName>
    <definedName name="SHARED_FORMULA_11_112_11_112_25">NA()</definedName>
    <definedName name="SHARED_FORMULA_11_113_11_113_29" localSheetId="2">+#REF!/10^5</definedName>
    <definedName name="SHARED_FORMULA_11_113_11_113_29" localSheetId="7">+#REF!/10^5</definedName>
    <definedName name="SHARED_FORMULA_11_113_11_113_29" localSheetId="0">+#REF!/10^5</definedName>
    <definedName name="SHARED_FORMULA_11_113_11_113_29">+#REF!/10^5</definedName>
    <definedName name="SHARED_FORMULA_11_116_11_116_21">NA()</definedName>
    <definedName name="SHARED_FORMULA_11_125_11_125_21" localSheetId="2">+#REF!/10^5</definedName>
    <definedName name="SHARED_FORMULA_11_125_11_125_21" localSheetId="7">+#REF!/10^5</definedName>
    <definedName name="SHARED_FORMULA_11_125_11_125_21">+#REF!/10^5</definedName>
    <definedName name="SHARED_FORMULA_11_132_11_132_21" localSheetId="2">+#REF!/10^5</definedName>
    <definedName name="SHARED_FORMULA_11_132_11_132_21" localSheetId="7">+#REF!/10^5</definedName>
    <definedName name="SHARED_FORMULA_11_132_11_132_21" localSheetId="0">+#REF!/10^5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2">+#REF!/10^5</definedName>
    <definedName name="SHARED_FORMULA_11_167_11_167_21" localSheetId="7">+#REF!/10^5</definedName>
    <definedName name="SHARED_FORMULA_11_167_11_167_21" localSheetId="0">+#REF!/10^5</definedName>
    <definedName name="SHARED_FORMULA_11_167_11_167_21">+#REF!/10^5</definedName>
    <definedName name="SHARED_FORMULA_11_182_11_182_25">NA()</definedName>
    <definedName name="SHARED_FORMULA_11_185_11_185_21" localSheetId="2">+#REF!/10^5</definedName>
    <definedName name="SHARED_FORMULA_11_185_11_185_21" localSheetId="7">+#REF!/10^5</definedName>
    <definedName name="SHARED_FORMULA_11_185_11_185_21">+#REF!/10^5</definedName>
    <definedName name="SHARED_FORMULA_11_189_11_189_21">NA()</definedName>
    <definedName name="SHARED_FORMULA_11_28_11_28_21" localSheetId="2">+#REF!/10^5</definedName>
    <definedName name="SHARED_FORMULA_11_28_11_28_21" localSheetId="7">+#REF!/10^5</definedName>
    <definedName name="SHARED_FORMULA_11_28_11_28_21">+#REF!/10^5</definedName>
    <definedName name="SHARED_FORMULA_11_3_11_3_21" localSheetId="2">+#REF!/10^5</definedName>
    <definedName name="SHARED_FORMULA_11_3_11_3_21" localSheetId="7">+#REF!/10^5</definedName>
    <definedName name="SHARED_FORMULA_11_3_11_3_21" localSheetId="0">+#REF!/10^5</definedName>
    <definedName name="SHARED_FORMULA_11_3_11_3_21">+#REF!/10^5</definedName>
    <definedName name="SHARED_FORMULA_11_3_11_3_25">NA()</definedName>
    <definedName name="SHARED_FORMULA_11_3_11_3_29" localSheetId="2">+#REF!/10^5</definedName>
    <definedName name="SHARED_FORMULA_11_3_11_3_29" localSheetId="7">+#REF!/10^5</definedName>
    <definedName name="SHARED_FORMULA_11_3_11_3_29" localSheetId="0">+#REF!/10^5</definedName>
    <definedName name="SHARED_FORMULA_11_3_11_3_29">+#REF!/10^5</definedName>
    <definedName name="SHARED_FORMULA_11_35_11_35_21">NA()</definedName>
    <definedName name="SHARED_FORMULA_11_35_11_35_25">NA()</definedName>
    <definedName name="SHARED_FORMULA_11_44_11_44_29" localSheetId="2">+#REF!/10^5</definedName>
    <definedName name="SHARED_FORMULA_11_44_11_44_29" localSheetId="7">+#REF!/10^5</definedName>
    <definedName name="SHARED_FORMULA_11_44_11_44_29">+#REF!/10^5</definedName>
    <definedName name="SHARED_FORMULA_11_46_11_46_29">NA()</definedName>
    <definedName name="SHARED_FORMULA_11_60_11_60_21" localSheetId="2">+#REF!/10^5</definedName>
    <definedName name="SHARED_FORMULA_11_60_11_60_21" localSheetId="7">+#REF!/10^5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2">+#REF!/10^5</definedName>
    <definedName name="SHARED_FORMULA_11_81_11_81_29" localSheetId="7">+#REF!/10^5</definedName>
    <definedName name="SHARED_FORMULA_11_81_11_81_29">+#REF!/10^5</definedName>
    <definedName name="SHARED_FORMULA_11_84_11_84_21">NA()</definedName>
    <definedName name="SHARED_FORMULA_11_88_11_88_21" localSheetId="2">+#REF!/10^5</definedName>
    <definedName name="SHARED_FORMULA_11_88_11_88_21" localSheetId="7">+#REF!/10^5</definedName>
    <definedName name="SHARED_FORMULA_11_88_11_88_21">+#REF!/10^5</definedName>
    <definedName name="SHARED_FORMULA_12_123_12_123_11">NA()</definedName>
    <definedName name="SHARED_FORMULA_14_10_14_10_18" localSheetId="2">+#REF!*#REF!</definedName>
    <definedName name="SHARED_FORMULA_14_10_14_10_18" localSheetId="7">+#REF!*#REF!</definedName>
    <definedName name="SHARED_FORMULA_14_10_14_10_18">+#REF!*#REF!</definedName>
    <definedName name="SHARED_FORMULA_14_50_14_50_18" localSheetId="2">+#REF!*#REF!</definedName>
    <definedName name="SHARED_FORMULA_14_50_14_50_18" localSheetId="7">+#REF!*#REF!</definedName>
    <definedName name="SHARED_FORMULA_14_50_14_50_18" localSheetId="0">+#REF!*#REF!</definedName>
    <definedName name="SHARED_FORMULA_14_50_14_50_18">+#REF!*#REF!</definedName>
    <definedName name="SHARED_FORMULA_14_52_14_52_18">NA()</definedName>
    <definedName name="SHARED_FORMULA_15_13_15_13_17" localSheetId="2">SUM(#REF!)</definedName>
    <definedName name="SHARED_FORMULA_15_13_15_13_17" localSheetId="7">SUM(#REF!)</definedName>
    <definedName name="SHARED_FORMULA_15_13_15_13_17" localSheetId="0">SUM(#REF!)</definedName>
    <definedName name="SHARED_FORMULA_15_13_15_13_17">SUM(#REF!)</definedName>
    <definedName name="SHARED_FORMULA_18_13_18_13_17" localSheetId="2">IF(#REF!=10,"Ten",IF(#REF!=1,"ONE",""))</definedName>
    <definedName name="SHARED_FORMULA_18_13_18_13_17" localSheetId="7">IF(#REF!=10,"Ten",IF(#REF!=1,"ONE",""))</definedName>
    <definedName name="SHARED_FORMULA_18_13_18_13_17" localSheetId="0">IF(#REF!=10,"Ten",IF(#REF!=1,"ONE",""))</definedName>
    <definedName name="SHARED_FORMULA_18_13_18_13_17">IF(#REF!=10,"Ten",IF(#REF!=1,"ONE",""))</definedName>
    <definedName name="SHARED_FORMULA_19_13_19_13_17" localSheetId="2">#REF!</definedName>
    <definedName name="SHARED_FORMULA_19_13_19_13_17" localSheetId="7">#REF!</definedName>
    <definedName name="SHARED_FORMULA_19_13_19_13_17" localSheetId="0">#REF!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2">+#REF!</definedName>
    <definedName name="SHARED_FORMULA_2_6_2_6_30" localSheetId="7">+#REF!</definedName>
    <definedName name="SHARED_FORMULA_2_6_2_6_30" localSheetId="0">+#REF!</definedName>
    <definedName name="SHARED_FORMULA_2_6_2_6_30">+#REF!</definedName>
    <definedName name="SHARED_FORMULA_21_13_21_13_17" localSheetId="2">#REF!*#REF!/#REF!</definedName>
    <definedName name="SHARED_FORMULA_21_13_21_13_17" localSheetId="7">#REF!*#REF!/#REF!</definedName>
    <definedName name="SHARED_FORMULA_21_13_21_13_17" localSheetId="0">#REF!*#REF!/#REF!</definedName>
    <definedName name="SHARED_FORMULA_21_13_21_13_17">#REF!*#REF!/#REF!</definedName>
    <definedName name="SHARED_FORMULA_21_273_21_273_17">NA()</definedName>
    <definedName name="SHARED_FORMULA_21_289_21_289_17" localSheetId="2">SUM(#REF!)</definedName>
    <definedName name="SHARED_FORMULA_21_289_21_289_17" localSheetId="7">SUM(#REF!)</definedName>
    <definedName name="SHARED_FORMULA_21_289_21_289_17">SUM(#REF!)</definedName>
    <definedName name="SHARED_FORMULA_21_291_21_291_17" localSheetId="2">+#REF!-#REF!</definedName>
    <definedName name="SHARED_FORMULA_21_291_21_291_17" localSheetId="7">+#REF!-#REF!</definedName>
    <definedName name="SHARED_FORMULA_21_291_21_291_17" localSheetId="0">+#REF!-#REF!</definedName>
    <definedName name="SHARED_FORMULA_21_291_21_291_17">+#REF!-#REF!</definedName>
    <definedName name="SHARED_FORMULA_22_101_22_101_17">NA()</definedName>
    <definedName name="SHARED_FORMULA_22_103_22_103_17" localSheetId="2">+#REF!*#REF!</definedName>
    <definedName name="SHARED_FORMULA_22_103_22_103_17" localSheetId="7">+#REF!*#REF!</definedName>
    <definedName name="SHARED_FORMULA_22_103_22_103_17">+#REF!*#REF!</definedName>
    <definedName name="SHARED_FORMULA_22_105_22_105_17">NA()</definedName>
    <definedName name="SHARED_FORMULA_22_108_22_108_17" localSheetId="2">+#REF!*#REF!</definedName>
    <definedName name="SHARED_FORMULA_22_108_22_108_17" localSheetId="7">+#REF!*#REF!</definedName>
    <definedName name="SHARED_FORMULA_22_108_22_108_17">+#REF!*#REF!</definedName>
    <definedName name="SHARED_FORMULA_22_110_22_110_17">NA()</definedName>
    <definedName name="SHARED_FORMULA_22_114_22_114_17" localSheetId="2">+#REF!*#REF!</definedName>
    <definedName name="SHARED_FORMULA_22_114_22_114_17" localSheetId="7">+#REF!*#REF!</definedName>
    <definedName name="SHARED_FORMULA_22_114_22_114_17">+#REF!*#REF!</definedName>
    <definedName name="SHARED_FORMULA_22_118_22_118_17" localSheetId="2">+#REF!*#REF!</definedName>
    <definedName name="SHARED_FORMULA_22_118_22_118_17" localSheetId="7">+#REF!*#REF!</definedName>
    <definedName name="SHARED_FORMULA_22_118_22_118_17" localSheetId="0">+#REF!*#REF!</definedName>
    <definedName name="SHARED_FORMULA_22_118_22_118_17">+#REF!*#REF!</definedName>
    <definedName name="SHARED_FORMULA_22_122_22_122_17" localSheetId="2">+#REF!*#REF!</definedName>
    <definedName name="SHARED_FORMULA_22_122_22_122_17" localSheetId="7">+#REF!*#REF!</definedName>
    <definedName name="SHARED_FORMULA_22_122_22_122_17" localSheetId="0">+#REF!*#REF!</definedName>
    <definedName name="SHARED_FORMULA_22_122_22_122_17">+#REF!*#REF!</definedName>
    <definedName name="SHARED_FORMULA_22_123_22_123_17">NA()</definedName>
    <definedName name="SHARED_FORMULA_22_128_22_128_17" localSheetId="2">+#REF!*#REF!</definedName>
    <definedName name="SHARED_FORMULA_22_128_22_128_17" localSheetId="7">+#REF!*#REF!</definedName>
    <definedName name="SHARED_FORMULA_22_128_22_128_17">+#REF!*#REF!</definedName>
    <definedName name="SHARED_FORMULA_22_13_22_13_17" localSheetId="2">+#REF!*#REF!</definedName>
    <definedName name="SHARED_FORMULA_22_13_22_13_17" localSheetId="7">+#REF!*#REF!</definedName>
    <definedName name="SHARED_FORMULA_22_13_22_13_17" localSheetId="0">+#REF!*#REF!</definedName>
    <definedName name="SHARED_FORMULA_22_13_22_13_17">+#REF!*#REF!</definedName>
    <definedName name="SHARED_FORMULA_22_133_22_133_17" localSheetId="2">+#REF!*#REF!</definedName>
    <definedName name="SHARED_FORMULA_22_133_22_133_17" localSheetId="7">+#REF!*#REF!</definedName>
    <definedName name="SHARED_FORMULA_22_133_22_133_17" localSheetId="0">+#REF!*#REF!</definedName>
    <definedName name="SHARED_FORMULA_22_133_22_133_17">+#REF!*#REF!</definedName>
    <definedName name="SHARED_FORMULA_22_138_22_138_17">NA()</definedName>
    <definedName name="SHARED_FORMULA_22_139_22_139_17" localSheetId="2">+#REF!*#REF!</definedName>
    <definedName name="SHARED_FORMULA_22_139_22_139_17" localSheetId="7">+#REF!*#REF!</definedName>
    <definedName name="SHARED_FORMULA_22_139_22_139_17">+#REF!*#REF!</definedName>
    <definedName name="SHARED_FORMULA_22_144_22_144_17">NA()</definedName>
    <definedName name="SHARED_FORMULA_22_145_22_145_17" localSheetId="2">+#REF!*#REF!</definedName>
    <definedName name="SHARED_FORMULA_22_145_22_145_17" localSheetId="7">+#REF!*#REF!</definedName>
    <definedName name="SHARED_FORMULA_22_145_22_145_17">+#REF!*#REF!</definedName>
    <definedName name="SHARED_FORMULA_22_146_22_146_17">NA()</definedName>
    <definedName name="SHARED_FORMULA_22_148_22_148_17">NA()</definedName>
    <definedName name="SHARED_FORMULA_22_150_22_150_17" localSheetId="2">+#REF!*#REF!</definedName>
    <definedName name="SHARED_FORMULA_22_150_22_150_17" localSheetId="7">+#REF!*#REF!</definedName>
    <definedName name="SHARED_FORMULA_22_150_22_150_17">+#REF!*#REF!</definedName>
    <definedName name="SHARED_FORMULA_22_153_22_153_17">NA()</definedName>
    <definedName name="SHARED_FORMULA_22_157_22_157_17" localSheetId="2">+#REF!*#REF!</definedName>
    <definedName name="SHARED_FORMULA_22_157_22_157_17" localSheetId="7">+#REF!*#REF!</definedName>
    <definedName name="SHARED_FORMULA_22_157_22_157_17">+#REF!*#REF!</definedName>
    <definedName name="SHARED_FORMULA_22_158_22_158_17">NA()</definedName>
    <definedName name="SHARED_FORMULA_22_159_22_159_17" localSheetId="2">+#REF!*#REF!</definedName>
    <definedName name="SHARED_FORMULA_22_159_22_159_17" localSheetId="7">+#REF!*#REF!</definedName>
    <definedName name="SHARED_FORMULA_22_159_22_159_17">+#REF!*#REF!</definedName>
    <definedName name="SHARED_FORMULA_22_161_22_161_17" localSheetId="2">+#REF!*#REF!</definedName>
    <definedName name="SHARED_FORMULA_22_161_22_161_17" localSheetId="7">+#REF!*#REF!</definedName>
    <definedName name="SHARED_FORMULA_22_161_22_161_17" localSheetId="0">+#REF!*#REF!</definedName>
    <definedName name="SHARED_FORMULA_22_161_22_161_17">+#REF!*#REF!</definedName>
    <definedName name="SHARED_FORMULA_22_162_22_162_17">NA()</definedName>
    <definedName name="SHARED_FORMULA_22_166_22_166_17" localSheetId="2">+#REF!*#REF!</definedName>
    <definedName name="SHARED_FORMULA_22_166_22_166_17" localSheetId="7">+#REF!*#REF!</definedName>
    <definedName name="SHARED_FORMULA_22_166_22_166_17" localSheetId="0">+#REF!*#REF!</definedName>
    <definedName name="SHARED_FORMULA_22_166_22_166_17">+#REF!*#REF!</definedName>
    <definedName name="SHARED_FORMULA_22_171_22_171_17" localSheetId="2">+#REF!*#REF!</definedName>
    <definedName name="SHARED_FORMULA_22_171_22_171_17" localSheetId="7">+#REF!*#REF!</definedName>
    <definedName name="SHARED_FORMULA_22_171_22_171_17" localSheetId="0">+#REF!*#REF!</definedName>
    <definedName name="SHARED_FORMULA_22_171_22_171_17">+#REF!*#REF!</definedName>
    <definedName name="SHARED_FORMULA_22_173_22_173_17">NA()</definedName>
    <definedName name="SHARED_FORMULA_22_175_22_175_17" localSheetId="2">+#REF!*#REF!</definedName>
    <definedName name="SHARED_FORMULA_22_175_22_175_17" localSheetId="7">+#REF!*#REF!</definedName>
    <definedName name="SHARED_FORMULA_22_175_22_175_17" localSheetId="0">+#REF!*#REF!</definedName>
    <definedName name="SHARED_FORMULA_22_175_22_175_17">+#REF!*#REF!</definedName>
    <definedName name="SHARED_FORMULA_22_177_22_177_17">NA()</definedName>
    <definedName name="SHARED_FORMULA_22_179_22_179_17" localSheetId="2">+#REF!*#REF!</definedName>
    <definedName name="SHARED_FORMULA_22_179_22_179_17" localSheetId="7">+#REF!*#REF!</definedName>
    <definedName name="SHARED_FORMULA_22_179_22_179_17">+#REF!*#REF!</definedName>
    <definedName name="SHARED_FORMULA_22_183_22_183_17">NA()</definedName>
    <definedName name="SHARED_FORMULA_22_184_22_184_17" localSheetId="2">+#REF!*#REF!</definedName>
    <definedName name="SHARED_FORMULA_22_184_22_184_17" localSheetId="7">+#REF!*#REF!</definedName>
    <definedName name="SHARED_FORMULA_22_184_22_184_17">+#REF!*#REF!</definedName>
    <definedName name="SHARED_FORMULA_22_186_22_186_17" localSheetId="2">+#REF!*#REF!</definedName>
    <definedName name="SHARED_FORMULA_22_186_22_186_17" localSheetId="7">+#REF!*#REF!</definedName>
    <definedName name="SHARED_FORMULA_22_186_22_186_17" localSheetId="0">+#REF!*#REF!</definedName>
    <definedName name="SHARED_FORMULA_22_186_22_186_17">+#REF!*#REF!</definedName>
    <definedName name="SHARED_FORMULA_22_187_22_187_17">NA()</definedName>
    <definedName name="SHARED_FORMULA_22_190_22_190_17" localSheetId="2">+#REF!*#REF!</definedName>
    <definedName name="SHARED_FORMULA_22_190_22_190_17" localSheetId="7">+#REF!*#REF!</definedName>
    <definedName name="SHARED_FORMULA_22_190_22_190_17" localSheetId="0">+#REF!*#REF!</definedName>
    <definedName name="SHARED_FORMULA_22_190_22_190_17">+#REF!*#REF!</definedName>
    <definedName name="SHARED_FORMULA_22_191_22_191_17">NA()</definedName>
    <definedName name="SHARED_FORMULA_22_196_22_196_17" localSheetId="2">+#REF!*#REF!</definedName>
    <definedName name="SHARED_FORMULA_22_196_22_196_17" localSheetId="7">+#REF!*#REF!</definedName>
    <definedName name="SHARED_FORMULA_22_196_22_196_17">+#REF!*#REF!</definedName>
    <definedName name="SHARED_FORMULA_22_199_22_199_17">NA()</definedName>
    <definedName name="SHARED_FORMULA_22_20_22_20_17" localSheetId="2">+#REF!*#REF!</definedName>
    <definedName name="SHARED_FORMULA_22_20_22_20_17" localSheetId="7">+#REF!*#REF!</definedName>
    <definedName name="SHARED_FORMULA_22_20_22_20_17">+#REF!*#REF!</definedName>
    <definedName name="SHARED_FORMULA_22_201_22_201_17" localSheetId="2">+#REF!*#REF!</definedName>
    <definedName name="SHARED_FORMULA_22_201_22_201_17" localSheetId="7">+#REF!*#REF!</definedName>
    <definedName name="SHARED_FORMULA_22_201_22_201_17" localSheetId="0">+#REF!*#REF!</definedName>
    <definedName name="SHARED_FORMULA_22_201_22_201_17">+#REF!*#REF!</definedName>
    <definedName name="SHARED_FORMULA_22_203_22_203_17">NA()</definedName>
    <definedName name="SHARED_FORMULA_22_205_22_205_17">NA()</definedName>
    <definedName name="SHARED_FORMULA_22_206_22_206_17" localSheetId="2">+#REF!*#REF!</definedName>
    <definedName name="SHARED_FORMULA_22_206_22_206_17" localSheetId="7">+#REF!*#REF!</definedName>
    <definedName name="SHARED_FORMULA_22_206_22_206_17" localSheetId="0">+#REF!*#REF!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2">+#REF!*#REF!</definedName>
    <definedName name="SHARED_FORMULA_22_211_22_211_17" localSheetId="7">+#REF!*#REF!</definedName>
    <definedName name="SHARED_FORMULA_22_211_22_211_17">+#REF!*#REF!</definedName>
    <definedName name="SHARED_FORMULA_22_212_22_212_17">NA()</definedName>
    <definedName name="SHARED_FORMULA_22_214_22_214_17" localSheetId="2">+#REF!*#REF!</definedName>
    <definedName name="SHARED_FORMULA_22_214_22_214_17" localSheetId="7">+#REF!*#REF!</definedName>
    <definedName name="SHARED_FORMULA_22_214_22_214_17">+#REF!*#REF!</definedName>
    <definedName name="SHARED_FORMULA_22_215_22_215_17">NA()</definedName>
    <definedName name="SHARED_FORMULA_22_216_22_216_17" localSheetId="2">+#REF!*#REF!</definedName>
    <definedName name="SHARED_FORMULA_22_216_22_216_17" localSheetId="7">+#REF!*#REF!</definedName>
    <definedName name="SHARED_FORMULA_22_216_22_216_17">+#REF!*#REF!</definedName>
    <definedName name="SHARED_FORMULA_22_218_22_218_17" localSheetId="2">+#REF!*#REF!</definedName>
    <definedName name="SHARED_FORMULA_22_218_22_218_17" localSheetId="7">+#REF!*#REF!</definedName>
    <definedName name="SHARED_FORMULA_22_218_22_218_17" localSheetId="0">+#REF!*#REF!</definedName>
    <definedName name="SHARED_FORMULA_22_218_22_218_17">+#REF!*#REF!</definedName>
    <definedName name="SHARED_FORMULA_22_220_22_220_17" localSheetId="2">+#REF!*#REF!</definedName>
    <definedName name="SHARED_FORMULA_22_220_22_220_17" localSheetId="7">+#REF!*#REF!</definedName>
    <definedName name="SHARED_FORMULA_22_220_22_220_17" localSheetId="0">+#REF!*#REF!</definedName>
    <definedName name="SHARED_FORMULA_22_220_22_220_17">+#REF!*#REF!</definedName>
    <definedName name="SHARED_FORMULA_22_222_22_222_17" localSheetId="2">+#REF!*#REF!</definedName>
    <definedName name="SHARED_FORMULA_22_222_22_222_17" localSheetId="7">+#REF!*#REF!</definedName>
    <definedName name="SHARED_FORMULA_22_222_22_222_17" localSheetId="0">+#REF!*#REF!</definedName>
    <definedName name="SHARED_FORMULA_22_222_22_222_17">+#REF!*#REF!</definedName>
    <definedName name="SHARED_FORMULA_22_224_22_224_17" localSheetId="2">+#REF!*#REF!</definedName>
    <definedName name="SHARED_FORMULA_22_224_22_224_17" localSheetId="7">+#REF!*#REF!</definedName>
    <definedName name="SHARED_FORMULA_22_224_22_224_17" localSheetId="0">+#REF!*#REF!</definedName>
    <definedName name="SHARED_FORMULA_22_224_22_224_17">+#REF!*#REF!</definedName>
    <definedName name="SHARED_FORMULA_22_226_22_226_17" localSheetId="2">+#REF!*#REF!</definedName>
    <definedName name="SHARED_FORMULA_22_226_22_226_17" localSheetId="7">+#REF!*#REF!</definedName>
    <definedName name="SHARED_FORMULA_22_226_22_226_17" localSheetId="0">+#REF!*#REF!</definedName>
    <definedName name="SHARED_FORMULA_22_226_22_226_17">+#REF!*#REF!</definedName>
    <definedName name="SHARED_FORMULA_22_229_22_229_17" localSheetId="2">+#REF!*#REF!</definedName>
    <definedName name="SHARED_FORMULA_22_229_22_229_17" localSheetId="7">+#REF!*#REF!</definedName>
    <definedName name="SHARED_FORMULA_22_229_22_229_17" localSheetId="0">+#REF!*#REF!</definedName>
    <definedName name="SHARED_FORMULA_22_229_22_229_17">+#REF!*#REF!</definedName>
    <definedName name="SHARED_FORMULA_22_232_22_232_17" localSheetId="2">+#REF!*#REF!</definedName>
    <definedName name="SHARED_FORMULA_22_232_22_232_17" localSheetId="7">+#REF!*#REF!</definedName>
    <definedName name="SHARED_FORMULA_22_232_22_232_17" localSheetId="0">+#REF!*#REF!</definedName>
    <definedName name="SHARED_FORMULA_22_232_22_232_17">+#REF!*#REF!</definedName>
    <definedName name="SHARED_FORMULA_22_235_22_235_17" localSheetId="2">+#REF!*#REF!</definedName>
    <definedName name="SHARED_FORMULA_22_235_22_235_17" localSheetId="7">+#REF!*#REF!</definedName>
    <definedName name="SHARED_FORMULA_22_235_22_235_17" localSheetId="0">+#REF!*#REF!</definedName>
    <definedName name="SHARED_FORMULA_22_235_22_235_17">+#REF!*#REF!</definedName>
    <definedName name="SHARED_FORMULA_22_236_22_236_17">NA()</definedName>
    <definedName name="SHARED_FORMULA_22_237_22_237_17" localSheetId="2">+#REF!*#REF!</definedName>
    <definedName name="SHARED_FORMULA_22_237_22_237_17" localSheetId="7">+#REF!*#REF!</definedName>
    <definedName name="SHARED_FORMULA_22_237_22_237_17">+#REF!*#REF!</definedName>
    <definedName name="SHARED_FORMULA_22_238_22_238_17">NA()</definedName>
    <definedName name="SHARED_FORMULA_22_239_22_239_17" localSheetId="2">+#REF!*#REF!</definedName>
    <definedName name="SHARED_FORMULA_22_239_22_239_17" localSheetId="7">+#REF!*#REF!</definedName>
    <definedName name="SHARED_FORMULA_22_239_22_239_17">+#REF!*#REF!</definedName>
    <definedName name="SHARED_FORMULA_22_240_22_240_17">NA()</definedName>
    <definedName name="SHARED_FORMULA_22_241_22_241_17" localSheetId="2">+#REF!*#REF!</definedName>
    <definedName name="SHARED_FORMULA_22_241_22_241_17" localSheetId="7">+#REF!*#REF!</definedName>
    <definedName name="SHARED_FORMULA_22_241_22_241_17">+#REF!*#REF!</definedName>
    <definedName name="SHARED_FORMULA_22_243_22_243_17" localSheetId="2">+#REF!*#REF!</definedName>
    <definedName name="SHARED_FORMULA_22_243_22_243_17" localSheetId="7">+#REF!*#REF!</definedName>
    <definedName name="SHARED_FORMULA_22_243_22_243_17" localSheetId="0">+#REF!*#REF!</definedName>
    <definedName name="SHARED_FORMULA_22_243_22_243_17">+#REF!*#REF!</definedName>
    <definedName name="SHARED_FORMULA_22_245_22_245_17">NA()</definedName>
    <definedName name="SHARED_FORMULA_22_246_22_246_17" localSheetId="2">+#REF!*#REF!</definedName>
    <definedName name="SHARED_FORMULA_22_246_22_246_17" localSheetId="7">+#REF!*#REF!</definedName>
    <definedName name="SHARED_FORMULA_22_246_22_246_17" localSheetId="0">+#REF!*#REF!</definedName>
    <definedName name="SHARED_FORMULA_22_246_22_246_17">+#REF!*#REF!</definedName>
    <definedName name="SHARED_FORMULA_22_248_22_248_17">NA()</definedName>
    <definedName name="SHARED_FORMULA_22_249_22_249_17" localSheetId="2">+#REF!*#REF!</definedName>
    <definedName name="SHARED_FORMULA_22_249_22_249_17" localSheetId="7">+#REF!*#REF!</definedName>
    <definedName name="SHARED_FORMULA_22_249_22_249_17">+#REF!*#REF!</definedName>
    <definedName name="SHARED_FORMULA_22_25_22_25_17" localSheetId="2">+#REF!*#REF!</definedName>
    <definedName name="SHARED_FORMULA_22_25_22_25_17" localSheetId="7">+#REF!*#REF!</definedName>
    <definedName name="SHARED_FORMULA_22_25_22_25_17" localSheetId="0">+#REF!*#REF!</definedName>
    <definedName name="SHARED_FORMULA_22_25_22_25_17">+#REF!*#REF!</definedName>
    <definedName name="SHARED_FORMULA_22_250_22_250_17">NA()</definedName>
    <definedName name="SHARED_FORMULA_22_252_22_252_17">NA()</definedName>
    <definedName name="SHARED_FORMULA_22_253_22_253_17" localSheetId="2">+#REF!*#REF!</definedName>
    <definedName name="SHARED_FORMULA_22_253_22_253_17" localSheetId="7">+#REF!*#REF!</definedName>
    <definedName name="SHARED_FORMULA_22_253_22_253_17" localSheetId="0">+#REF!*#REF!</definedName>
    <definedName name="SHARED_FORMULA_22_253_22_253_17">+#REF!*#REF!</definedName>
    <definedName name="SHARED_FORMULA_22_254_22_254_17">NA()</definedName>
    <definedName name="SHARED_FORMULA_22_255_22_255_17" localSheetId="2">+#REF!*#REF!</definedName>
    <definedName name="SHARED_FORMULA_22_255_22_255_17" localSheetId="7">+#REF!*#REF!</definedName>
    <definedName name="SHARED_FORMULA_22_255_22_255_17">+#REF!*#REF!</definedName>
    <definedName name="SHARED_FORMULA_22_257_22_257_17" localSheetId="2">+#REF!*#REF!</definedName>
    <definedName name="SHARED_FORMULA_22_257_22_257_17" localSheetId="7">+#REF!*#REF!</definedName>
    <definedName name="SHARED_FORMULA_22_257_22_257_17" localSheetId="0">+#REF!*#REF!</definedName>
    <definedName name="SHARED_FORMULA_22_257_22_257_17">+#REF!*#REF!</definedName>
    <definedName name="SHARED_FORMULA_22_26_22_26_17">NA()</definedName>
    <definedName name="SHARED_FORMULA_22_260_22_260_17">NA()</definedName>
    <definedName name="SHARED_FORMULA_22_262_22_262_17" localSheetId="2">+#REF!*#REF!</definedName>
    <definedName name="SHARED_FORMULA_22_262_22_262_17" localSheetId="7">+#REF!*#REF!</definedName>
    <definedName name="SHARED_FORMULA_22_262_22_262_17" localSheetId="0">+#REF!*#REF!</definedName>
    <definedName name="SHARED_FORMULA_22_262_22_262_17">+#REF!*#REF!</definedName>
    <definedName name="SHARED_FORMULA_22_263_22_263_17">NA()</definedName>
    <definedName name="SHARED_FORMULA_22_265_22_265_17">NA()</definedName>
    <definedName name="SHARED_FORMULA_22_267_22_267_17" localSheetId="2">+#REF!*#REF!</definedName>
    <definedName name="SHARED_FORMULA_22_267_22_267_17" localSheetId="7">+#REF!*#REF!</definedName>
    <definedName name="SHARED_FORMULA_22_267_22_267_17">+#REF!*#REF!</definedName>
    <definedName name="SHARED_FORMULA_22_269_22_269_17">NA()</definedName>
    <definedName name="SHARED_FORMULA_22_270_22_270_17" localSheetId="2">+#REF!*#REF!</definedName>
    <definedName name="SHARED_FORMULA_22_270_22_270_17" localSheetId="7">+#REF!*#REF!</definedName>
    <definedName name="SHARED_FORMULA_22_270_22_270_17">+#REF!*#REF!</definedName>
    <definedName name="SHARED_FORMULA_22_271_22_271_17">NA()</definedName>
    <definedName name="SHARED_FORMULA_22_273_22_273_17" localSheetId="2">+#REF!*#REF!</definedName>
    <definedName name="SHARED_FORMULA_22_273_22_273_17" localSheetId="7">+#REF!*#REF!</definedName>
    <definedName name="SHARED_FORMULA_22_273_22_273_17">+#REF!*#REF!</definedName>
    <definedName name="SHARED_FORMULA_22_275_22_275_17">NA()</definedName>
    <definedName name="SHARED_FORMULA_22_276_22_276_17" localSheetId="2">+#REF!*#REF!</definedName>
    <definedName name="SHARED_FORMULA_22_276_22_276_17" localSheetId="7">+#REF!*#REF!</definedName>
    <definedName name="SHARED_FORMULA_22_276_22_276_17">+#REF!*#REF!</definedName>
    <definedName name="SHARED_FORMULA_22_278_22_278_17" localSheetId="2">+#REF!*#REF!</definedName>
    <definedName name="SHARED_FORMULA_22_278_22_278_17" localSheetId="7">+#REF!*#REF!</definedName>
    <definedName name="SHARED_FORMULA_22_278_22_278_17" localSheetId="0">+#REF!*#REF!</definedName>
    <definedName name="SHARED_FORMULA_22_278_22_278_17">+#REF!*#REF!</definedName>
    <definedName name="SHARED_FORMULA_22_280_22_280_17" localSheetId="2">+#REF!*#REF!</definedName>
    <definedName name="SHARED_FORMULA_22_280_22_280_17" localSheetId="7">+#REF!*#REF!</definedName>
    <definedName name="SHARED_FORMULA_22_280_22_280_17" localSheetId="0">+#REF!*#REF!</definedName>
    <definedName name="SHARED_FORMULA_22_280_22_280_17">+#REF!*#REF!</definedName>
    <definedName name="SHARED_FORMULA_22_282_22_282_17" localSheetId="2">+#REF!*#REF!</definedName>
    <definedName name="SHARED_FORMULA_22_282_22_282_17" localSheetId="7">+#REF!*#REF!</definedName>
    <definedName name="SHARED_FORMULA_22_282_22_282_17" localSheetId="0">+#REF!*#REF!</definedName>
    <definedName name="SHARED_FORMULA_22_282_22_282_17">+#REF!*#REF!</definedName>
    <definedName name="SHARED_FORMULA_22_284_22_284_17" localSheetId="2">+#REF!*#REF!</definedName>
    <definedName name="SHARED_FORMULA_22_284_22_284_17" localSheetId="7">+#REF!*#REF!</definedName>
    <definedName name="SHARED_FORMULA_22_284_22_284_17" localSheetId="0">+#REF!*#REF!</definedName>
    <definedName name="SHARED_FORMULA_22_284_22_284_17">+#REF!*#REF!</definedName>
    <definedName name="SHARED_FORMULA_22_286_22_286_17" localSheetId="2">+#REF!*#REF!</definedName>
    <definedName name="SHARED_FORMULA_22_286_22_286_17" localSheetId="7">+#REF!*#REF!</definedName>
    <definedName name="SHARED_FORMULA_22_286_22_286_17" localSheetId="0">+#REF!*#REF!</definedName>
    <definedName name="SHARED_FORMULA_22_286_22_286_17">+#REF!*#REF!</definedName>
    <definedName name="SHARED_FORMULA_22_31_22_31_17" localSheetId="2">+#REF!*#REF!</definedName>
    <definedName name="SHARED_FORMULA_22_31_22_31_17" localSheetId="7">+#REF!*#REF!</definedName>
    <definedName name="SHARED_FORMULA_22_31_22_31_17" localSheetId="0">+#REF!*#REF!</definedName>
    <definedName name="SHARED_FORMULA_22_31_22_31_17">+#REF!*#REF!</definedName>
    <definedName name="SHARED_FORMULA_22_33_22_33_17" localSheetId="2">+#REF!*#REF!</definedName>
    <definedName name="SHARED_FORMULA_22_33_22_33_17" localSheetId="7">+#REF!*#REF!</definedName>
    <definedName name="SHARED_FORMULA_22_33_22_33_17" localSheetId="0">+#REF!*#REF!</definedName>
    <definedName name="SHARED_FORMULA_22_33_22_33_17">+#REF!*#REF!</definedName>
    <definedName name="SHARED_FORMULA_22_35_22_35_17">NA()</definedName>
    <definedName name="SHARED_FORMULA_22_36_22_36_17" localSheetId="2">+#REF!*#REF!</definedName>
    <definedName name="SHARED_FORMULA_22_36_22_36_17" localSheetId="7">+#REF!*#REF!</definedName>
    <definedName name="SHARED_FORMULA_22_36_22_36_17">+#REF!*#REF!</definedName>
    <definedName name="SHARED_FORMULA_22_37_22_37_17">NA()</definedName>
    <definedName name="SHARED_FORMULA_22_40_22_40_17">NA()</definedName>
    <definedName name="SHARED_FORMULA_22_41_22_41_17" localSheetId="2">+#REF!*#REF!</definedName>
    <definedName name="SHARED_FORMULA_22_41_22_41_17" localSheetId="7">+#REF!*#REF!</definedName>
    <definedName name="SHARED_FORMULA_22_41_22_41_17">+#REF!*#REF!</definedName>
    <definedName name="SHARED_FORMULA_22_44_22_44_17" localSheetId="2">+#REF!*#REF!</definedName>
    <definedName name="SHARED_FORMULA_22_44_22_44_17" localSheetId="7">+#REF!*#REF!</definedName>
    <definedName name="SHARED_FORMULA_22_44_22_44_17" localSheetId="0">+#REF!*#REF!</definedName>
    <definedName name="SHARED_FORMULA_22_44_22_44_17">+#REF!*#REF!</definedName>
    <definedName name="SHARED_FORMULA_22_45_22_45_17">NA()</definedName>
    <definedName name="SHARED_FORMULA_22_48_22_48_17">NA()</definedName>
    <definedName name="SHARED_FORMULA_22_49_22_49_17" localSheetId="2">+#REF!*#REF!</definedName>
    <definedName name="SHARED_FORMULA_22_49_22_49_17" localSheetId="7">+#REF!*#REF!</definedName>
    <definedName name="SHARED_FORMULA_22_49_22_49_17" localSheetId="0">+#REF!*#REF!</definedName>
    <definedName name="SHARED_FORMULA_22_49_22_49_17">+#REF!*#REF!</definedName>
    <definedName name="SHARED_FORMULA_22_52_22_52_17">NA()</definedName>
    <definedName name="SHARED_FORMULA_22_55_22_55_17" localSheetId="2">+#REF!*#REF!</definedName>
    <definedName name="SHARED_FORMULA_22_55_22_55_17" localSheetId="7">+#REF!*#REF!</definedName>
    <definedName name="SHARED_FORMULA_22_55_22_55_17">+#REF!*#REF!</definedName>
    <definedName name="SHARED_FORMULA_22_57_22_57_17" localSheetId="2">+#REF!*#REF!</definedName>
    <definedName name="SHARED_FORMULA_22_57_22_57_17" localSheetId="7">+#REF!*#REF!</definedName>
    <definedName name="SHARED_FORMULA_22_57_22_57_17" localSheetId="0">+#REF!*#REF!</definedName>
    <definedName name="SHARED_FORMULA_22_57_22_57_17">+#REF!*#REF!</definedName>
    <definedName name="SHARED_FORMULA_22_59_22_59_17">NA()</definedName>
    <definedName name="SHARED_FORMULA_22_61_22_61_17" localSheetId="2">+#REF!*#REF!</definedName>
    <definedName name="SHARED_FORMULA_22_61_22_61_17" localSheetId="7">+#REF!*#REF!</definedName>
    <definedName name="SHARED_FORMULA_22_61_22_61_17" localSheetId="0">+#REF!*#REF!</definedName>
    <definedName name="SHARED_FORMULA_22_61_22_61_17">+#REF!*#REF!</definedName>
    <definedName name="SHARED_FORMULA_22_62_22_62_17">NA()</definedName>
    <definedName name="SHARED_FORMULA_22_67_22_67_17" localSheetId="2">+#REF!*#REF!</definedName>
    <definedName name="SHARED_FORMULA_22_67_22_67_17" localSheetId="7">+#REF!*#REF!</definedName>
    <definedName name="SHARED_FORMULA_22_67_22_67_17">+#REF!*#REF!</definedName>
    <definedName name="SHARED_FORMULA_22_72_22_72_17">NA()</definedName>
    <definedName name="SHARED_FORMULA_22_73_22_73_17" localSheetId="2">+#REF!*#REF!</definedName>
    <definedName name="SHARED_FORMULA_22_73_22_73_17" localSheetId="7">+#REF!*#REF!</definedName>
    <definedName name="SHARED_FORMULA_22_73_22_73_17">+#REF!*#REF!</definedName>
    <definedName name="SHARED_FORMULA_22_78_22_78_17">NA()</definedName>
    <definedName name="SHARED_FORMULA_22_80_22_80_17" localSheetId="2">+#REF!*#REF!</definedName>
    <definedName name="SHARED_FORMULA_22_80_22_80_17" localSheetId="7">+#REF!*#REF!</definedName>
    <definedName name="SHARED_FORMULA_22_80_22_80_17">+#REF!*#REF!</definedName>
    <definedName name="SHARED_FORMULA_22_83_22_83_17">NA()</definedName>
    <definedName name="SHARED_FORMULA_22_85_22_85_17" localSheetId="2">+#REF!*#REF!</definedName>
    <definedName name="SHARED_FORMULA_22_85_22_85_17" localSheetId="7">+#REF!*#REF!</definedName>
    <definedName name="SHARED_FORMULA_22_85_22_85_17">+#REF!*#REF!</definedName>
    <definedName name="SHARED_FORMULA_22_87_22_87_17" localSheetId="2">+#REF!*#REF!</definedName>
    <definedName name="SHARED_FORMULA_22_87_22_87_17" localSheetId="7">+#REF!*#REF!</definedName>
    <definedName name="SHARED_FORMULA_22_87_22_87_17" localSheetId="0">+#REF!*#REF!</definedName>
    <definedName name="SHARED_FORMULA_22_87_22_87_17">+#REF!*#REF!</definedName>
    <definedName name="SHARED_FORMULA_22_90_22_90_17">NA()</definedName>
    <definedName name="SHARED_FORMULA_22_92_22_92_17" localSheetId="2">+#REF!*#REF!</definedName>
    <definedName name="SHARED_FORMULA_22_92_22_92_17" localSheetId="7">+#REF!*#REF!</definedName>
    <definedName name="SHARED_FORMULA_22_92_22_92_17" localSheetId="0">+#REF!*#REF!</definedName>
    <definedName name="SHARED_FORMULA_22_92_22_92_17">+#REF!*#REF!</definedName>
    <definedName name="SHARED_FORMULA_22_96_22_96_17">NA()</definedName>
    <definedName name="SHARED_FORMULA_22_98_22_98_17" localSheetId="2">+#REF!*#REF!</definedName>
    <definedName name="SHARED_FORMULA_22_98_22_98_17" localSheetId="7">+#REF!*#REF!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2">+#REF!/10^5</definedName>
    <definedName name="SHARED_FORMULA_24_194_24_194_17" localSheetId="7">+#REF!/10^5</definedName>
    <definedName name="SHARED_FORMULA_24_194_24_194_17">+#REF!/10^5</definedName>
    <definedName name="SHARED_FORMULA_24_212_24_212_17" localSheetId="2">+#REF!/10^5</definedName>
    <definedName name="SHARED_FORMULA_24_212_24_212_17" localSheetId="7">+#REF!/10^5</definedName>
    <definedName name="SHARED_FORMULA_24_212_24_212_17" localSheetId="0">+#REF!/10^5</definedName>
    <definedName name="SHARED_FORMULA_24_212_24_212_17">+#REF!/10^5</definedName>
    <definedName name="SHARED_FORMULA_24_227_24_227_17" localSheetId="2">+#REF!/10^5</definedName>
    <definedName name="SHARED_FORMULA_24_227_24_227_17" localSheetId="7">+#REF!/10^5</definedName>
    <definedName name="SHARED_FORMULA_24_227_24_227_17" localSheetId="0">+#REF!/10^5</definedName>
    <definedName name="SHARED_FORMULA_24_227_24_227_17">+#REF!/10^5</definedName>
    <definedName name="SHARED_FORMULA_24_23_24_23_17" localSheetId="2">+#REF!/10^5</definedName>
    <definedName name="SHARED_FORMULA_24_23_24_23_17" localSheetId="7">+#REF!/10^5</definedName>
    <definedName name="SHARED_FORMULA_24_23_24_23_17" localSheetId="0">+#REF!/10^5</definedName>
    <definedName name="SHARED_FORMULA_24_23_24_23_17">+#REF!/10^5</definedName>
    <definedName name="SHARED_FORMULA_24_230_24_230_17" localSheetId="2">+#REF!/10^5</definedName>
    <definedName name="SHARED_FORMULA_24_230_24_230_17" localSheetId="7">+#REF!/10^5</definedName>
    <definedName name="SHARED_FORMULA_24_230_24_230_17" localSheetId="0">+#REF!/10^5</definedName>
    <definedName name="SHARED_FORMULA_24_230_24_230_17">+#REF!/10^5</definedName>
    <definedName name="SHARED_FORMULA_24_233_24_233_17" localSheetId="2">+#REF!/10^5</definedName>
    <definedName name="SHARED_FORMULA_24_233_24_233_17" localSheetId="7">+#REF!/10^5</definedName>
    <definedName name="SHARED_FORMULA_24_233_24_233_17" localSheetId="0">+#REF!/10^5</definedName>
    <definedName name="SHARED_FORMULA_24_233_24_233_17">+#REF!/10^5</definedName>
    <definedName name="SHARED_FORMULA_24_247_24_247_17" localSheetId="2">+#REF!/10^5</definedName>
    <definedName name="SHARED_FORMULA_24_247_24_247_17" localSheetId="7">+#REF!/10^5</definedName>
    <definedName name="SHARED_FORMULA_24_247_24_247_17" localSheetId="0">+#REF!/10^5</definedName>
    <definedName name="SHARED_FORMULA_24_247_24_247_17">+#REF!/10^5</definedName>
    <definedName name="SHARED_FORMULA_24_251_24_251_17" localSheetId="2">+#REF!/10^5</definedName>
    <definedName name="SHARED_FORMULA_24_251_24_251_17" localSheetId="7">+#REF!/10^5</definedName>
    <definedName name="SHARED_FORMULA_24_251_24_251_17" localSheetId="0">+#REF!/10^5</definedName>
    <definedName name="SHARED_FORMULA_24_251_24_251_17">+#REF!/10^5</definedName>
    <definedName name="SHARED_FORMULA_24_271_24_271_17" localSheetId="2">+#REF!/10^5</definedName>
    <definedName name="SHARED_FORMULA_24_271_24_271_17" localSheetId="7">+#REF!/10^5</definedName>
    <definedName name="SHARED_FORMULA_24_271_24_271_17" localSheetId="0">+#REF!/10^5</definedName>
    <definedName name="SHARED_FORMULA_24_271_24_271_17">+#REF!/10^5</definedName>
    <definedName name="SHARED_FORMULA_24_274_24_274_17" localSheetId="2">+#REF!/10^5</definedName>
    <definedName name="SHARED_FORMULA_24_274_24_274_17" localSheetId="7">+#REF!/10^5</definedName>
    <definedName name="SHARED_FORMULA_24_274_24_274_17" localSheetId="0">+#REF!/10^5</definedName>
    <definedName name="SHARED_FORMULA_24_274_24_274_17">+#REF!/10^5</definedName>
    <definedName name="SHARED_FORMULA_24_34_24_34_17" localSheetId="2">+#REF!/10^5</definedName>
    <definedName name="SHARED_FORMULA_24_34_24_34_17" localSheetId="7">+#REF!/10^5</definedName>
    <definedName name="SHARED_FORMULA_24_34_24_34_17" localSheetId="0">+#REF!/10^5</definedName>
    <definedName name="SHARED_FORMULA_24_34_24_34_17">+#REF!/10^5</definedName>
    <definedName name="SHARED_FORMULA_24_65_24_65_17" localSheetId="2">+#REF!/10^5</definedName>
    <definedName name="SHARED_FORMULA_24_65_24_65_17" localSheetId="7">+#REF!/10^5</definedName>
    <definedName name="SHARED_FORMULA_24_65_24_65_17" localSheetId="0">+#REF!/10^5</definedName>
    <definedName name="SHARED_FORMULA_24_65_24_65_17">+#REF!/10^5</definedName>
    <definedName name="SHARED_FORMULA_24_78_24_78_17" localSheetId="2">+#REF!/10^5</definedName>
    <definedName name="SHARED_FORMULA_24_78_24_78_17" localSheetId="7">+#REF!/10^5</definedName>
    <definedName name="SHARED_FORMULA_24_78_24_78_17" localSheetId="0">+#REF!/10^5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2">#REF!</definedName>
    <definedName name="SHARED_FORMULA_3_11_3_11_26" localSheetId="7">#REF!</definedName>
    <definedName name="SHARED_FORMULA_3_11_3_11_26" localSheetId="0">#REF!</definedName>
    <definedName name="SHARED_FORMULA_3_11_3_11_26">#REF!</definedName>
    <definedName name="SHARED_FORMULA_3_11_3_11_30" localSheetId="2">#REF!</definedName>
    <definedName name="SHARED_FORMULA_3_11_3_11_30" localSheetId="7">#REF!</definedName>
    <definedName name="SHARED_FORMULA_3_11_3_11_30" localSheetId="0">#REF!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2">#REF!</definedName>
    <definedName name="SHARED_FORMULA_3_122_3_122_7" localSheetId="7">#REF!</definedName>
    <definedName name="SHARED_FORMULA_3_122_3_122_7" localSheetId="0">#REF!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2">+#REF!</definedName>
    <definedName name="SHARED_FORMULA_3_16_3_16_33" localSheetId="7">+#REF!</definedName>
    <definedName name="SHARED_FORMULA_3_16_3_16_33" localSheetId="0">+#REF!</definedName>
    <definedName name="SHARED_FORMULA_3_16_3_16_33">+#REF!</definedName>
    <definedName name="SHARED_FORMULA_3_161_3_161_11">0.23</definedName>
    <definedName name="SHARED_FORMULA_3_161_3_161_26">NA()</definedName>
    <definedName name="SHARED_FORMULA_3_164_3_164_26" localSheetId="2">+#REF!</definedName>
    <definedName name="SHARED_FORMULA_3_164_3_164_26" localSheetId="7">+#REF!</definedName>
    <definedName name="SHARED_FORMULA_3_164_3_164_26" localSheetId="0">+#REF!</definedName>
    <definedName name="SHARED_FORMULA_3_164_3_164_26">+#REF!</definedName>
    <definedName name="SHARED_FORMULA_3_17_3_17_22" localSheetId="2">+#REF!</definedName>
    <definedName name="SHARED_FORMULA_3_17_3_17_22" localSheetId="7">+#REF!</definedName>
    <definedName name="SHARED_FORMULA_3_17_3_17_22" localSheetId="0">+#REF!</definedName>
    <definedName name="SHARED_FORMULA_3_17_3_17_22">+#REF!</definedName>
    <definedName name="SHARED_FORMULA_3_172_3_172_30">NA()</definedName>
    <definedName name="SHARED_FORMULA_3_174_3_174_11">1+1+0.23</definedName>
    <definedName name="SHARED_FORMULA_3_177_3_177_30" localSheetId="2">+#REF!</definedName>
    <definedName name="SHARED_FORMULA_3_177_3_177_30" localSheetId="7">+#REF!</definedName>
    <definedName name="SHARED_FORMULA_3_177_3_177_30" localSheetId="0">+#REF!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2">+#REF!</definedName>
    <definedName name="SHARED_FORMULA_3_209_3_209_22" localSheetId="7">+#REF!</definedName>
    <definedName name="SHARED_FORMULA_3_209_3_209_22" localSheetId="0">+#REF!</definedName>
    <definedName name="SHARED_FORMULA_3_209_3_209_22">+#REF!</definedName>
    <definedName name="SHARED_FORMULA_3_21_3_21_33" localSheetId="2">+#REF!</definedName>
    <definedName name="SHARED_FORMULA_3_21_3_21_33" localSheetId="7">+#REF!</definedName>
    <definedName name="SHARED_FORMULA_3_21_3_21_33" localSheetId="0">+#REF!</definedName>
    <definedName name="SHARED_FORMULA_3_21_3_21_33">+#REF!</definedName>
    <definedName name="SHARED_FORMULA_3_213_3_213_22">NA()</definedName>
    <definedName name="SHARED_FORMULA_3_216_3_216_22" localSheetId="2">+#REF!</definedName>
    <definedName name="SHARED_FORMULA_3_216_3_216_22" localSheetId="7">+#REF!</definedName>
    <definedName name="SHARED_FORMULA_3_216_3_216_22" localSheetId="0">+#REF!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2">+#REF!</definedName>
    <definedName name="SHARED_FORMULA_3_223_3_223_26" localSheetId="7">+#REF!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2">+#REF!</definedName>
    <definedName name="SHARED_FORMULA_3_239_3_239_26" localSheetId="7">+#REF!</definedName>
    <definedName name="SHARED_FORMULA_3_239_3_239_26">+#REF!</definedName>
    <definedName name="SHARED_FORMULA_3_24_3_24_37" localSheetId="2">+#REF!</definedName>
    <definedName name="SHARED_FORMULA_3_24_3_24_37" localSheetId="7">+#REF!</definedName>
    <definedName name="SHARED_FORMULA_3_24_3_24_37" localSheetId="0">+#REF!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2">+#REF!</definedName>
    <definedName name="SHARED_FORMULA_3_274_3_274_33" localSheetId="7">+#REF!</definedName>
    <definedName name="SHARED_FORMULA_3_274_3_274_33" localSheetId="0">+#REF!</definedName>
    <definedName name="SHARED_FORMULA_3_274_3_274_33">+#REF!</definedName>
    <definedName name="SHARED_FORMULA_3_275_3_275_9">1</definedName>
    <definedName name="SHARED_FORMULA_3_28_3_28_33" localSheetId="2">+#REF!</definedName>
    <definedName name="SHARED_FORMULA_3_28_3_28_33" localSheetId="7">+#REF!</definedName>
    <definedName name="SHARED_FORMULA_3_28_3_28_33" localSheetId="0">+#REF!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2">+#REF!</definedName>
    <definedName name="SHARED_FORMULA_3_31_3_31_22" localSheetId="7">+#REF!</definedName>
    <definedName name="SHARED_FORMULA_3_31_3_31_22" localSheetId="0">+#REF!</definedName>
    <definedName name="SHARED_FORMULA_3_31_3_31_22">+#REF!</definedName>
    <definedName name="SHARED_FORMULA_3_31_3_31_30" localSheetId="2">+#REF!</definedName>
    <definedName name="SHARED_FORMULA_3_31_3_31_30" localSheetId="7">+#REF!</definedName>
    <definedName name="SHARED_FORMULA_3_31_3_31_30" localSheetId="0">+#REF!</definedName>
    <definedName name="SHARED_FORMULA_3_31_3_31_30">+#REF!</definedName>
    <definedName name="SHARED_FORMULA_3_312_3_312_9">1</definedName>
    <definedName name="SHARED_FORMULA_3_319_3_319_0">NA()</definedName>
    <definedName name="SHARED_FORMULA_3_32_3_32_37" localSheetId="2">+#REF!</definedName>
    <definedName name="SHARED_FORMULA_3_32_3_32_37" localSheetId="7">+#REF!</definedName>
    <definedName name="SHARED_FORMULA_3_32_3_32_37" localSheetId="0">+#REF!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2">#REF!</definedName>
    <definedName name="SHARED_FORMULA_3_38_3_38_30" localSheetId="7">#REF!</definedName>
    <definedName name="SHARED_FORMULA_3_38_3_38_30">#REF!</definedName>
    <definedName name="SHARED_FORMULA_3_388_3_388_22">1</definedName>
    <definedName name="SHARED_FORMULA_3_39_3_39_37" localSheetId="2">+#REF!</definedName>
    <definedName name="SHARED_FORMULA_3_39_3_39_37" localSheetId="7">+#REF!</definedName>
    <definedName name="SHARED_FORMULA_3_39_3_39_37" localSheetId="0">+#REF!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2">+#REF!</definedName>
    <definedName name="SHARED_FORMULA_3_46_3_46_22" localSheetId="7">+#REF!</definedName>
    <definedName name="SHARED_FORMULA_3_46_3_46_22" localSheetId="0">+#REF!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2">+#REF!</definedName>
    <definedName name="SHARED_FORMULA_3_5_3_5_22" localSheetId="7">+#REF!</definedName>
    <definedName name="SHARED_FORMULA_3_5_3_5_22">+#REF!</definedName>
    <definedName name="SHARED_FORMULA_3_500_3_500_0">NA()</definedName>
    <definedName name="SHARED_FORMULA_3_503_3_503_37" localSheetId="2">+#REF!</definedName>
    <definedName name="SHARED_FORMULA_3_503_3_503_37" localSheetId="7">+#REF!</definedName>
    <definedName name="SHARED_FORMULA_3_503_3_503_37" localSheetId="0">+#REF!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2">+#REF!</definedName>
    <definedName name="SHARED_FORMULA_3_517_3_517_26" localSheetId="7">+#REF!</definedName>
    <definedName name="SHARED_FORMULA_3_517_3_517_26" localSheetId="0">+#REF!</definedName>
    <definedName name="SHARED_FORMULA_3_517_3_517_26">+#REF!</definedName>
    <definedName name="SHARED_FORMULA_3_521_3_521_26" localSheetId="2">+#REF!</definedName>
    <definedName name="SHARED_FORMULA_3_521_3_521_26" localSheetId="7">+#REF!</definedName>
    <definedName name="SHARED_FORMULA_3_521_3_521_26" localSheetId="0">+#REF!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2">+#REF!</definedName>
    <definedName name="SHARED_FORMULA_3_57_3_57_30" localSheetId="7">+#REF!</definedName>
    <definedName name="SHARED_FORMULA_3_57_3_57_30" localSheetId="0">+#REF!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2">+#REF!</definedName>
    <definedName name="SHARED_FORMULA_3_63_3_63_26" localSheetId="7">+#REF!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2">+#REF!</definedName>
    <definedName name="SHARED_FORMULA_3_7_3_7_33" localSheetId="7">+#REF!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2">+#REF!</definedName>
    <definedName name="SHARED_FORMULA_3_9_3_9_37" localSheetId="7">+#REF!</definedName>
    <definedName name="SHARED_FORMULA_3_9_3_9_37">+#REF!</definedName>
    <definedName name="SHARED_FORMULA_3_903_3_903_0">NA()</definedName>
    <definedName name="SHARED_FORMULA_3_91_3_91_8">NA()</definedName>
    <definedName name="SHARED_FORMULA_3_95_3_95_7" localSheetId="2">#REF!</definedName>
    <definedName name="SHARED_FORMULA_3_95_3_95_7" localSheetId="7">#REF!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2">+#REF!</definedName>
    <definedName name="SHARED_FORMULA_4_135_4_135_30" localSheetId="7">+#REF!</definedName>
    <definedName name="SHARED_FORMULA_4_135_4_135_30" localSheetId="0">+#REF!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2">+#REF!+0.075*2</definedName>
    <definedName name="SHARED_FORMULA_4_164_4_164_26" localSheetId="7">+#REF!+0.075*2</definedName>
    <definedName name="SHARED_FORMULA_4_164_4_164_26" localSheetId="0">+#REF!+0.075*2</definedName>
    <definedName name="SHARED_FORMULA_4_164_4_164_26">+#REF!+0.075*2</definedName>
    <definedName name="SHARED_FORMULA_4_165_4_165_30">NA()</definedName>
    <definedName name="SHARED_FORMULA_4_166_4_166_11">4.23+2.23+2.23+2</definedName>
    <definedName name="SHARED_FORMULA_4_170_4_170_30" localSheetId="2">+#REF!</definedName>
    <definedName name="SHARED_FORMULA_4_170_4_170_30" localSheetId="7">+#REF!</definedName>
    <definedName name="SHARED_FORMULA_4_170_4_170_30" localSheetId="0">+#REF!</definedName>
    <definedName name="SHARED_FORMULA_4_170_4_170_30">+#REF!</definedName>
    <definedName name="SHARED_FORMULA_4_174_4_174_22" localSheetId="2">+#REF!</definedName>
    <definedName name="SHARED_FORMULA_4_174_4_174_22" localSheetId="7">+#REF!</definedName>
    <definedName name="SHARED_FORMULA_4_174_4_174_22" localSheetId="0">+#REF!</definedName>
    <definedName name="SHARED_FORMULA_4_174_4_174_22">+#REF!</definedName>
    <definedName name="SHARED_FORMULA_4_178_4_178_22">NA()</definedName>
    <definedName name="SHARED_FORMULA_4_178_4_178_9">1.65+5.5+5</definedName>
    <definedName name="SHARED_FORMULA_4_18_4_18_37" localSheetId="2">+#REF!+0.15*2</definedName>
    <definedName name="SHARED_FORMULA_4_18_4_18_37" localSheetId="7">+#REF!+0.15*2</definedName>
    <definedName name="SHARED_FORMULA_4_18_4_18_37" localSheetId="0">+#REF!+0.15*2</definedName>
    <definedName name="SHARED_FORMULA_4_18_4_18_37">+#REF!+0.15*2</definedName>
    <definedName name="SHARED_FORMULA_4_183_4_183_20">3.73+3.23*2</definedName>
    <definedName name="SHARED_FORMULA_4_184_4_184_9">5.73+3.03+5.73</definedName>
    <definedName name="SHARED_FORMULA_4_189_4_189_22" localSheetId="2">+#REF!</definedName>
    <definedName name="SHARED_FORMULA_4_189_4_189_22" localSheetId="7">+#REF!</definedName>
    <definedName name="SHARED_FORMULA_4_189_4_189_22" localSheetId="0">+#REF!</definedName>
    <definedName name="SHARED_FORMULA_4_189_4_189_22">+#REF!</definedName>
    <definedName name="SHARED_FORMULA_4_191_4_191_18">4.545+3.015+4.15+5.52+4.54+0.23</definedName>
    <definedName name="SHARED_FORMULA_4_193_4_193_22">NA()</definedName>
    <definedName name="SHARED_FORMULA_4_194_4_194_22" localSheetId="2">+#REF!</definedName>
    <definedName name="SHARED_FORMULA_4_194_4_194_22" localSheetId="7">+#REF!</definedName>
    <definedName name="SHARED_FORMULA_4_194_4_194_22" localSheetId="0">+#REF!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2">+#REF!</definedName>
    <definedName name="SHARED_FORMULA_4_204_4_204_30" localSheetId="7">+#REF!</definedName>
    <definedName name="SHARED_FORMULA_4_204_4_204_30" localSheetId="0">+#REF!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2">+#REF!</definedName>
    <definedName name="SHARED_FORMULA_4_205_4_205_22" localSheetId="7">+#REF!</definedName>
    <definedName name="SHARED_FORMULA_4_205_4_205_22" localSheetId="0">+#REF!</definedName>
    <definedName name="SHARED_FORMULA_4_205_4_205_22">+#REF!</definedName>
    <definedName name="SHARED_FORMULA_4_209_4_209_22">NA()</definedName>
    <definedName name="SHARED_FORMULA_4_209_4_209_30" localSheetId="2">+#REF!</definedName>
    <definedName name="SHARED_FORMULA_4_209_4_209_30" localSheetId="7">+#REF!</definedName>
    <definedName name="SHARED_FORMULA_4_209_4_209_30" localSheetId="0">+#REF!</definedName>
    <definedName name="SHARED_FORMULA_4_209_4_209_30">+#REF!</definedName>
    <definedName name="SHARED_FORMULA_4_210_4_210_26">NA()</definedName>
    <definedName name="SHARED_FORMULA_4_213_4_213_26" localSheetId="2">+#REF!</definedName>
    <definedName name="SHARED_FORMULA_4_213_4_213_26" localSheetId="7">+#REF!</definedName>
    <definedName name="SHARED_FORMULA_4_213_4_213_26">+#REF!</definedName>
    <definedName name="SHARED_FORMULA_4_216_4_216_26" localSheetId="2">+#REF!</definedName>
    <definedName name="SHARED_FORMULA_4_216_4_216_26" localSheetId="7">+#REF!</definedName>
    <definedName name="SHARED_FORMULA_4_216_4_216_26" localSheetId="0">+#REF!</definedName>
    <definedName name="SHARED_FORMULA_4_216_4_216_26">+#REF!</definedName>
    <definedName name="SHARED_FORMULA_4_222_4_222_9">1.65+5.5+5</definedName>
    <definedName name="SHARED_FORMULA_4_228_4_228_26">NA()</definedName>
    <definedName name="SHARED_FORMULA_4_231_4_231_26" localSheetId="2">+#REF!</definedName>
    <definedName name="SHARED_FORMULA_4_231_4_231_26" localSheetId="7">+#REF!</definedName>
    <definedName name="SHARED_FORMULA_4_231_4_231_26" localSheetId="0">+#REF!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2">SUM(#REF!)</definedName>
    <definedName name="SHARED_FORMULA_4_291_4_291_17" localSheetId="7">SUM(#REF!)</definedName>
    <definedName name="SHARED_FORMULA_4_291_4_291_17" localSheetId="0">SUM(#REF!)</definedName>
    <definedName name="SHARED_FORMULA_4_291_4_291_17">SUM(#REF!)</definedName>
    <definedName name="SHARED_FORMULA_4_297_4_297_37" localSheetId="2">+#REF!+0.23*2</definedName>
    <definedName name="SHARED_FORMULA_4_297_4_297_37" localSheetId="7">+#REF!+0.23*2</definedName>
    <definedName name="SHARED_FORMULA_4_297_4_297_37" localSheetId="0">+#REF!+0.23*2</definedName>
    <definedName name="SHARED_FORMULA_4_297_4_297_37">+#REF!+0.23*2</definedName>
    <definedName name="SHARED_FORMULA_4_310_4_310_9">1.65+5.5+5</definedName>
    <definedName name="SHARED_FORMULA_4_34_4_34_26" localSheetId="2">+#REF!+0.1*2</definedName>
    <definedName name="SHARED_FORMULA_4_34_4_34_26" localSheetId="7">+#REF!+0.1*2</definedName>
    <definedName name="SHARED_FORMULA_4_34_4_34_26" localSheetId="0">+#REF!+0.1*2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2">+#REF!</definedName>
    <definedName name="SHARED_FORMULA_4_396_4_396_37" localSheetId="7">+#REF!</definedName>
    <definedName name="SHARED_FORMULA_4_396_4_396_37" localSheetId="0">+#REF!</definedName>
    <definedName name="SHARED_FORMULA_4_396_4_396_37">+#REF!</definedName>
    <definedName name="SHARED_FORMULA_4_398_4_398_22">NA()</definedName>
    <definedName name="SHARED_FORMULA_4_4_4_4_26" localSheetId="2">+#REF!+0.15*2</definedName>
    <definedName name="SHARED_FORMULA_4_4_4_4_26" localSheetId="7">+#REF!+0.15*2</definedName>
    <definedName name="SHARED_FORMULA_4_4_4_4_26" localSheetId="0">+#REF!+0.15*2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2">+#REF!</definedName>
    <definedName name="SHARED_FORMULA_4_472_4_472_37" localSheetId="7">+#REF!</definedName>
    <definedName name="SHARED_FORMULA_4_472_4_472_37" localSheetId="0">+#REF!</definedName>
    <definedName name="SHARED_FORMULA_4_472_4_472_37">+#REF!</definedName>
    <definedName name="SHARED_FORMULA_4_488_4_488_22">12.31+1.81+1.355</definedName>
    <definedName name="SHARED_FORMULA_4_5_4_5_22" localSheetId="2">+#REF!+0.15*2</definedName>
    <definedName name="SHARED_FORMULA_4_5_4_5_22" localSheetId="7">+#REF!+0.15*2</definedName>
    <definedName name="SHARED_FORMULA_4_5_4_5_22" localSheetId="0">+#REF!+0.15*2</definedName>
    <definedName name="SHARED_FORMULA_4_5_4_5_22">+#REF!+0.15*2</definedName>
    <definedName name="SHARED_FORMULA_4_5_4_5_37" localSheetId="2">+#REF!+0.15*2</definedName>
    <definedName name="SHARED_FORMULA_4_5_4_5_37" localSheetId="7">+#REF!+0.15*2</definedName>
    <definedName name="SHARED_FORMULA_4_5_4_5_37" localSheetId="0">+#REF!+0.15*2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2">+#REF!+0.15*2</definedName>
    <definedName name="SHARED_FORMULA_4_6_4_6_30" localSheetId="7">+#REF!+0.15*2</definedName>
    <definedName name="SHARED_FORMULA_4_6_4_6_30" localSheetId="0">+#REF!+0.15*2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2">+#REF!+0.075*2</definedName>
    <definedName name="SHARED_FORMULA_4_70_4_70_33" localSheetId="7">+#REF!+0.075*2</definedName>
    <definedName name="SHARED_FORMULA_4_70_4_70_33" localSheetId="0">+#REF!+0.075*2</definedName>
    <definedName name="SHARED_FORMULA_4_70_4_70_33">+#REF!+0.075*2</definedName>
    <definedName name="SHARED_FORMULA_4_732_4_732_22" localSheetId="2">+#REF!</definedName>
    <definedName name="SHARED_FORMULA_4_732_4_732_22" localSheetId="7">+#REF!</definedName>
    <definedName name="SHARED_FORMULA_4_732_4_732_22" localSheetId="0">+#REF!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2">+#REF!</definedName>
    <definedName name="SHARED_FORMULA_4_816_4_816_26" localSheetId="7">+#REF!</definedName>
    <definedName name="SHARED_FORMULA_4_816_4_816_26" localSheetId="0">+#REF!</definedName>
    <definedName name="SHARED_FORMULA_4_816_4_816_26">+#REF!</definedName>
    <definedName name="SHARED_FORMULA_4_82_4_82_33">NA()</definedName>
    <definedName name="SHARED_FORMULA_4_827_4_827_26" localSheetId="2">+#REF!</definedName>
    <definedName name="SHARED_FORMULA_4_827_4_827_26" localSheetId="7">+#REF!</definedName>
    <definedName name="SHARED_FORMULA_4_827_4_827_26" localSheetId="0">+#REF!</definedName>
    <definedName name="SHARED_FORMULA_4_827_4_827_26">+#REF!</definedName>
    <definedName name="SHARED_FORMULA_4_837_4_837_26" localSheetId="2">+#REF!</definedName>
    <definedName name="SHARED_FORMULA_4_837_4_837_26" localSheetId="7">+#REF!</definedName>
    <definedName name="SHARED_FORMULA_4_837_4_837_26" localSheetId="0">+#REF!</definedName>
    <definedName name="SHARED_FORMULA_4_837_4_837_26">+#REF!</definedName>
    <definedName name="SHARED_FORMULA_4_847_4_847_26" localSheetId="2">+#REF!</definedName>
    <definedName name="SHARED_FORMULA_4_847_4_847_26" localSheetId="7">+#REF!</definedName>
    <definedName name="SHARED_FORMULA_4_847_4_847_26" localSheetId="0">+#REF!</definedName>
    <definedName name="SHARED_FORMULA_4_847_4_847_26">+#REF!</definedName>
    <definedName name="SHARED_FORMULA_4_86_4_86_33" localSheetId="2">+#REF!</definedName>
    <definedName name="SHARED_FORMULA_4_86_4_86_33" localSheetId="7">+#REF!</definedName>
    <definedName name="SHARED_FORMULA_4_86_4_86_33" localSheetId="0">+#REF!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2">+#REF!</definedName>
    <definedName name="SHARED_FORMULA_4_94_4_94_33" localSheetId="7">+#REF!</definedName>
    <definedName name="SHARED_FORMULA_4_94_4_94_33" localSheetId="0">+#REF!</definedName>
    <definedName name="SHARED_FORMULA_4_94_4_94_33">+#REF!</definedName>
    <definedName name="SHARED_FORMULA_4_98_4_98_13">6.275+2.795+1.82+4.63+0.23</definedName>
    <definedName name="SHARED_FORMULA_5_11_5_11_26" localSheetId="2">#REF!+0.1*2</definedName>
    <definedName name="SHARED_FORMULA_5_11_5_11_26" localSheetId="7">#REF!+0.1*2</definedName>
    <definedName name="SHARED_FORMULA_5_11_5_11_26" localSheetId="0">#REF!+0.1*2</definedName>
    <definedName name="SHARED_FORMULA_5_11_5_11_26">#REF!+0.1*2</definedName>
    <definedName name="SHARED_FORMULA_5_1137_5_1137_22">0.23</definedName>
    <definedName name="SHARED_FORMULA_5_116_5_116_26" localSheetId="2">+#REF!</definedName>
    <definedName name="SHARED_FORMULA_5_116_5_116_26" localSheetId="7">+#REF!</definedName>
    <definedName name="SHARED_FORMULA_5_116_5_116_26" localSheetId="0">+#REF!</definedName>
    <definedName name="SHARED_FORMULA_5_116_5_116_26">+#REF!</definedName>
    <definedName name="SHARED_FORMULA_5_1201_5_1201_22">0.23</definedName>
    <definedName name="SHARED_FORMULA_5_124_5_124_13">1+1+0.23</definedName>
    <definedName name="SHARED_FORMULA_5_130_5_130_22" localSheetId="2">+#REF!</definedName>
    <definedName name="SHARED_FORMULA_5_130_5_130_22" localSheetId="7">+#REF!</definedName>
    <definedName name="SHARED_FORMULA_5_130_5_130_22" localSheetId="0">+#REF!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2">+#REF!</definedName>
    <definedName name="SHARED_FORMULA_5_142_5_142_30" localSheetId="7">+#REF!</definedName>
    <definedName name="SHARED_FORMULA_5_142_5_142_30" localSheetId="0">+#REF!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2">+#REF!</definedName>
    <definedName name="SHARED_FORMULA_5_156_5_156_26" localSheetId="7">+#REF!</definedName>
    <definedName name="SHARED_FORMULA_5_156_5_156_26" localSheetId="0">+#REF!</definedName>
    <definedName name="SHARED_FORMULA_5_156_5_156_26">+#REF!</definedName>
    <definedName name="SHARED_FORMULA_5_17_5_17_22">0.15+0.1*2</definedName>
    <definedName name="SHARED_FORMULA_5_179_5_179_30">NA()</definedName>
    <definedName name="SHARED_FORMULA_5_184_5_184_30" localSheetId="2">+#REF!</definedName>
    <definedName name="SHARED_FORMULA_5_184_5_184_30" localSheetId="7">+#REF!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2">+#REF!</definedName>
    <definedName name="SHARED_FORMULA_5_233_5_233_22" localSheetId="7">+#REF!</definedName>
    <definedName name="SHARED_FORMULA_5_233_5_233_22" localSheetId="0">+#REF!</definedName>
    <definedName name="SHARED_FORMULA_5_233_5_233_22">+#REF!</definedName>
    <definedName name="SHARED_FORMULA_5_24_5_24_37">0.15+0.1*2</definedName>
    <definedName name="SHARED_FORMULA_5_246_5_246_26">NA()</definedName>
    <definedName name="SHARED_FORMULA_5_259_5_259_26" localSheetId="2">+#REF!</definedName>
    <definedName name="SHARED_FORMULA_5_259_5_259_26" localSheetId="7">+#REF!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2">+#REF!</definedName>
    <definedName name="SHARED_FORMULA_5_278_5_278_26" localSheetId="7">+#REF!</definedName>
    <definedName name="SHARED_FORMULA_5_278_5_278_26">+#REF!</definedName>
    <definedName name="SHARED_FORMULA_5_287_5_287_30" localSheetId="2">+#REF!</definedName>
    <definedName name="SHARED_FORMULA_5_287_5_287_30" localSheetId="7">+#REF!</definedName>
    <definedName name="SHARED_FORMULA_5_287_5_287_30" localSheetId="0">+#REF!</definedName>
    <definedName name="SHARED_FORMULA_5_287_5_287_30">+#REF!</definedName>
    <definedName name="SHARED_FORMULA_5_289_5_289_26">NA()</definedName>
    <definedName name="SHARED_FORMULA_5_293_5_293_26" localSheetId="2">+#REF!</definedName>
    <definedName name="SHARED_FORMULA_5_293_5_293_26" localSheetId="7">+#REF!</definedName>
    <definedName name="SHARED_FORMULA_5_293_5_293_26" localSheetId="0">+#REF!</definedName>
    <definedName name="SHARED_FORMULA_5_293_5_293_26">+#REF!</definedName>
    <definedName name="SHARED_FORMULA_5_308_5_308_26" localSheetId="2">+#REF!</definedName>
    <definedName name="SHARED_FORMULA_5_308_5_308_26" localSheetId="7">+#REF!</definedName>
    <definedName name="SHARED_FORMULA_5_308_5_308_26" localSheetId="0">+#REF!</definedName>
    <definedName name="SHARED_FORMULA_5_308_5_308_26">+#REF!</definedName>
    <definedName name="SHARED_FORMULA_5_32_5_32_37" localSheetId="2">+#REF!+0.1*2</definedName>
    <definedName name="SHARED_FORMULA_5_32_5_32_37" localSheetId="7">+#REF!+0.1*2</definedName>
    <definedName name="SHARED_FORMULA_5_32_5_32_37" localSheetId="0">+#REF!+0.1*2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2">+#REF!+0.1*2</definedName>
    <definedName name="SHARED_FORMULA_5_39_5_39_37" localSheetId="7">+#REF!+0.1*2</definedName>
    <definedName name="SHARED_FORMULA_5_39_5_39_37" localSheetId="0">+#REF!+0.1*2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2">+#REF!</definedName>
    <definedName name="SHARED_FORMULA_5_432_5_432_22" localSheetId="7">+#REF!</definedName>
    <definedName name="SHARED_FORMULA_5_432_5_432_22" localSheetId="0">+#REF!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2">+#REF!</definedName>
    <definedName name="SHARED_FORMULA_5_551_5_551_26" localSheetId="7">+#REF!</definedName>
    <definedName name="SHARED_FORMULA_5_551_5_551_26" localSheetId="0">+#REF!</definedName>
    <definedName name="SHARED_FORMULA_5_551_5_551_26">+#REF!</definedName>
    <definedName name="SHARED_FORMULA_5_558_5_558_7">0.23</definedName>
    <definedName name="SHARED_FORMULA_5_562_5_562_26" localSheetId="2">+#REF!</definedName>
    <definedName name="SHARED_FORMULA_5_562_5_562_26" localSheetId="7">+#REF!</definedName>
    <definedName name="SHARED_FORMULA_5_562_5_562_26" localSheetId="0">+#REF!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2">+#REF!+0.1*2</definedName>
    <definedName name="SHARED_FORMULA_5_57_5_57_30" localSheetId="7">+#REF!+0.1*2</definedName>
    <definedName name="SHARED_FORMULA_5_57_5_57_30" localSheetId="0">+#REF!+0.1*2</definedName>
    <definedName name="SHARED_FORMULA_5_57_5_57_30">+#REF!+0.1*2</definedName>
    <definedName name="SHARED_FORMULA_5_572_5_572_26" localSheetId="2">+#REF!</definedName>
    <definedName name="SHARED_FORMULA_5_572_5_572_26" localSheetId="7">+#REF!</definedName>
    <definedName name="SHARED_FORMULA_5_572_5_572_26" localSheetId="0">+#REF!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2">+#REF!</definedName>
    <definedName name="SHARED_FORMULA_5_610_5_610_26" localSheetId="7">+#REF!</definedName>
    <definedName name="SHARED_FORMULA_5_610_5_610_26" localSheetId="0">+#REF!</definedName>
    <definedName name="SHARED_FORMULA_5_610_5_610_26">+#REF!</definedName>
    <definedName name="SHARED_FORMULA_5_612_5_612_26">NA()</definedName>
    <definedName name="SHARED_FORMULA_5_637_5_637_26" localSheetId="2">+#REF!</definedName>
    <definedName name="SHARED_FORMULA_5_637_5_637_26" localSheetId="7">+#REF!</definedName>
    <definedName name="SHARED_FORMULA_5_637_5_637_26" localSheetId="0">+#REF!</definedName>
    <definedName name="SHARED_FORMULA_5_637_5_637_26">+#REF!</definedName>
    <definedName name="SHARED_FORMULA_5_639_5_639_26">NA()</definedName>
    <definedName name="SHARED_FORMULA_5_650_5_650_26" localSheetId="2">+#REF!</definedName>
    <definedName name="SHARED_FORMULA_5_650_5_650_26" localSheetId="7">+#REF!</definedName>
    <definedName name="SHARED_FORMULA_5_650_5_650_26">+#REF!</definedName>
    <definedName name="SHARED_FORMULA_5_666_5_666_26">NA()</definedName>
    <definedName name="SHARED_FORMULA_5_675_5_675_26" localSheetId="2">+#REF!</definedName>
    <definedName name="SHARED_FORMULA_5_675_5_675_26" localSheetId="7">+#REF!</definedName>
    <definedName name="SHARED_FORMULA_5_675_5_675_26">+#REF!</definedName>
    <definedName name="SHARED_FORMULA_5_7_5_7_33" localSheetId="2">+#REF!+0.1*2</definedName>
    <definedName name="SHARED_FORMULA_5_7_5_7_33" localSheetId="7">+#REF!+0.1*2</definedName>
    <definedName name="SHARED_FORMULA_5_7_5_7_33" localSheetId="0">+#REF!+0.1*2</definedName>
    <definedName name="SHARED_FORMULA_5_7_5_7_33">+#REF!+0.1*2</definedName>
    <definedName name="SHARED_FORMULA_5_700_5_700_26" localSheetId="2">+#REF!</definedName>
    <definedName name="SHARED_FORMULA_5_700_5_700_26" localSheetId="7">+#REF!</definedName>
    <definedName name="SHARED_FORMULA_5_700_5_700_26" localSheetId="0">+#REF!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2">+#REF!</definedName>
    <definedName name="SHARED_FORMULA_5_827_5_827_26" localSheetId="7">+#REF!</definedName>
    <definedName name="SHARED_FORMULA_5_827_5_827_26" localSheetId="0">+#REF!</definedName>
    <definedName name="SHARED_FORMULA_5_827_5_827_26">+#REF!</definedName>
    <definedName name="SHARED_FORMULA_5_833_5_833_17">0.6*2+0.3</definedName>
    <definedName name="SHARED_FORMULA_5_837_5_837_26" localSheetId="2">+#REF!</definedName>
    <definedName name="SHARED_FORMULA_5_837_5_837_26" localSheetId="7">+#REF!</definedName>
    <definedName name="SHARED_FORMULA_5_837_5_837_26" localSheetId="0">+#REF!</definedName>
    <definedName name="SHARED_FORMULA_5_837_5_837_26">+#REF!</definedName>
    <definedName name="SHARED_FORMULA_5_84_5_84_26">0.23+0.1*2</definedName>
    <definedName name="SHARED_FORMULA_5_847_5_847_26" localSheetId="2">+#REF!</definedName>
    <definedName name="SHARED_FORMULA_5_847_5_847_26" localSheetId="7">+#REF!</definedName>
    <definedName name="SHARED_FORMULA_5_847_5_847_26" localSheetId="0">+#REF!</definedName>
    <definedName name="SHARED_FORMULA_5_847_5_847_26">+#REF!</definedName>
    <definedName name="SHARED_FORMULA_5_85_5_85_30" localSheetId="2">+#REF!</definedName>
    <definedName name="SHARED_FORMULA_5_85_5_85_30" localSheetId="7">+#REF!</definedName>
    <definedName name="SHARED_FORMULA_5_85_5_85_30" localSheetId="0">+#REF!</definedName>
    <definedName name="SHARED_FORMULA_5_85_5_85_30">+#REF!</definedName>
    <definedName name="SHARED_FORMULA_5_87_5_87_26">0.23+0.1*2</definedName>
    <definedName name="SHARED_FORMULA_5_9_5_9_37" localSheetId="2">+#REF!+0.15</definedName>
    <definedName name="SHARED_FORMULA_5_9_5_9_37" localSheetId="7">+#REF!+0.15</definedName>
    <definedName name="SHARED_FORMULA_5_9_5_9_37" localSheetId="0">+#REF!+0.15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2">+#REF!-#REF!</definedName>
    <definedName name="SHARED_FORMULA_6_1034_6_1034_26" localSheetId="7">+#REF!-#REF!</definedName>
    <definedName name="SHARED_FORMULA_6_1034_6_1034_26" localSheetId="0">+#REF!-#REF!</definedName>
    <definedName name="SHARED_FORMULA_6_1034_6_1034_26">+#REF!-#REF!</definedName>
    <definedName name="SHARED_FORMULA_6_1038_6_1038_22" localSheetId="2">+#REF!</definedName>
    <definedName name="SHARED_FORMULA_6_1038_6_1038_22" localSheetId="7">+#REF!</definedName>
    <definedName name="SHARED_FORMULA_6_1038_6_1038_22" localSheetId="0">+#REF!</definedName>
    <definedName name="SHARED_FORMULA_6_1038_6_1038_22">+#REF!</definedName>
    <definedName name="SHARED_FORMULA_6_1039_6_1039_26">NA()</definedName>
    <definedName name="SHARED_FORMULA_6_1044_6_1044_26" localSheetId="2">+#REF!-#REF!</definedName>
    <definedName name="SHARED_FORMULA_6_1044_6_1044_26" localSheetId="7">+#REF!-#REF!</definedName>
    <definedName name="SHARED_FORMULA_6_1044_6_1044_26" localSheetId="0">+#REF!-#REF!</definedName>
    <definedName name="SHARED_FORMULA_6_1044_6_1044_26">+#REF!-#REF!</definedName>
    <definedName name="SHARED_FORMULA_6_1052_6_1052_26" localSheetId="2">+#REF!-#REF!</definedName>
    <definedName name="SHARED_FORMULA_6_1052_6_1052_26" localSheetId="7">+#REF!-#REF!</definedName>
    <definedName name="SHARED_FORMULA_6_1052_6_1052_26" localSheetId="0">+#REF!-#REF!</definedName>
    <definedName name="SHARED_FORMULA_6_1052_6_1052_26">+#REF!-#REF!</definedName>
    <definedName name="SHARED_FORMULA_6_1056_6_1056_22" localSheetId="2">+#REF!</definedName>
    <definedName name="SHARED_FORMULA_6_1056_6_1056_22" localSheetId="7">+#REF!</definedName>
    <definedName name="SHARED_FORMULA_6_1056_6_1056_22" localSheetId="0">+#REF!</definedName>
    <definedName name="SHARED_FORMULA_6_1056_6_1056_22">+#REF!</definedName>
    <definedName name="SHARED_FORMULA_6_1059_6_1059_9">1+1+0.115</definedName>
    <definedName name="SHARED_FORMULA_6_106_6_106_22" localSheetId="2">+#REF!</definedName>
    <definedName name="SHARED_FORMULA_6_106_6_106_22" localSheetId="7">+#REF!</definedName>
    <definedName name="SHARED_FORMULA_6_106_6_106_22" localSheetId="0">+#REF!</definedName>
    <definedName name="SHARED_FORMULA_6_106_6_106_22">+#REF!</definedName>
    <definedName name="SHARED_FORMULA_6_1066_6_1066_22">NA()</definedName>
    <definedName name="SHARED_FORMULA_6_1071_6_1071_26" localSheetId="2">+#REF!-#REF!</definedName>
    <definedName name="SHARED_FORMULA_6_1071_6_1071_26" localSheetId="7">+#REF!-#REF!</definedName>
    <definedName name="SHARED_FORMULA_6_1071_6_1071_26" localSheetId="0">+#REF!-#REF!</definedName>
    <definedName name="SHARED_FORMULA_6_1071_6_1071_26">+#REF!-#REF!</definedName>
    <definedName name="SHARED_FORMULA_6_1075_6_1075_22">NA()</definedName>
    <definedName name="SHARED_FORMULA_6_1081_6_1081_26" localSheetId="2">+#REF!-#REF!</definedName>
    <definedName name="SHARED_FORMULA_6_1081_6_1081_26" localSheetId="7">+#REF!-#REF!</definedName>
    <definedName name="SHARED_FORMULA_6_1081_6_1081_26" localSheetId="0">+#REF!-#REF!</definedName>
    <definedName name="SHARED_FORMULA_6_1081_6_1081_26">+#REF!-#REF!</definedName>
    <definedName name="SHARED_FORMULA_6_1082_6_1082_26">NA()</definedName>
    <definedName name="SHARED_FORMULA_6_1092_6_1092_26">NA()</definedName>
    <definedName name="SHARED_FORMULA_6_11_6_11_26" localSheetId="2">+#REF!+#REF!</definedName>
    <definedName name="SHARED_FORMULA_6_11_6_11_26" localSheetId="7">+#REF!+#REF!</definedName>
    <definedName name="SHARED_FORMULA_6_11_6_11_26" localSheetId="0">+#REF!+#REF!</definedName>
    <definedName name="SHARED_FORMULA_6_11_6_11_26">+#REF!+#REF!</definedName>
    <definedName name="SHARED_FORMULA_6_11_6_11_30" localSheetId="2">+#REF!+#REF!</definedName>
    <definedName name="SHARED_FORMULA_6_11_6_11_30" localSheetId="7">+#REF!+#REF!</definedName>
    <definedName name="SHARED_FORMULA_6_11_6_11_30" localSheetId="0">+#REF!+#REF!</definedName>
    <definedName name="SHARED_FORMULA_6_11_6_11_30">+#REF!+#REF!</definedName>
    <definedName name="SHARED_FORMULA_6_110_6_110_22">NA()</definedName>
    <definedName name="SHARED_FORMULA_6_1106_6_1106_26" localSheetId="2">#REF!+0.6</definedName>
    <definedName name="SHARED_FORMULA_6_1106_6_1106_26" localSheetId="7">#REF!+0.6</definedName>
    <definedName name="SHARED_FORMULA_6_1106_6_1106_26" localSheetId="0">#REF!+0.6</definedName>
    <definedName name="SHARED_FORMULA_6_1106_6_1106_26">#REF!+0.6</definedName>
    <definedName name="SHARED_FORMULA_6_1118_6_1118_22" localSheetId="2">+#REF!</definedName>
    <definedName name="SHARED_FORMULA_6_1118_6_1118_22" localSheetId="7">+#REF!</definedName>
    <definedName name="SHARED_FORMULA_6_1118_6_1118_22" localSheetId="0">+#REF!</definedName>
    <definedName name="SHARED_FORMULA_6_1118_6_1118_22">+#REF!</definedName>
    <definedName name="SHARED_FORMULA_6_1135_6_1135_26">NA()</definedName>
    <definedName name="SHARED_FORMULA_6_114_6_114_26" localSheetId="2">#REF!+#REF!-#REF!</definedName>
    <definedName name="SHARED_FORMULA_6_114_6_114_26" localSheetId="7">#REF!+#REF!-#REF!</definedName>
    <definedName name="SHARED_FORMULA_6_114_6_114_26" localSheetId="0">#REF!+#REF!-#REF!</definedName>
    <definedName name="SHARED_FORMULA_6_114_6_114_26">#REF!+#REF!-#REF!</definedName>
    <definedName name="SHARED_FORMULA_6_1152_6_1152_22" localSheetId="2">+#REF!</definedName>
    <definedName name="SHARED_FORMULA_6_1152_6_1152_22" localSheetId="7">+#REF!</definedName>
    <definedName name="SHARED_FORMULA_6_1152_6_1152_22" localSheetId="0">+#REF!</definedName>
    <definedName name="SHARED_FORMULA_6_1152_6_1152_22">+#REF!</definedName>
    <definedName name="SHARED_FORMULA_6_1161_6_1161_22" localSheetId="2">+#REF!</definedName>
    <definedName name="SHARED_FORMULA_6_1161_6_1161_22" localSheetId="7">+#REF!</definedName>
    <definedName name="SHARED_FORMULA_6_1161_6_1161_22" localSheetId="0">+#REF!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2">+#REF!+0.6-0.3</definedName>
    <definedName name="SHARED_FORMULA_6_123_6_123_37" localSheetId="7">+#REF!+0.6-0.3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2">ROUND(#REF!*#REF!/#REF!,2)</definedName>
    <definedName name="SHARED_FORMULA_6_13_6_13_7" localSheetId="7">ROUND(#REF!*#REF!/#REF!,2)</definedName>
    <definedName name="SHARED_FORMULA_6_13_6_13_7">ROUND(#REF!*#REF!/#REF!,2)</definedName>
    <definedName name="SHARED_FORMULA_6_1313_6_1313_22">0.2</definedName>
    <definedName name="SHARED_FORMULA_6_132_6_132_30" localSheetId="2">+#REF!</definedName>
    <definedName name="SHARED_FORMULA_6_132_6_132_30" localSheetId="7">+#REF!</definedName>
    <definedName name="SHARED_FORMULA_6_132_6_132_30" localSheetId="0">+#REF!</definedName>
    <definedName name="SHARED_FORMULA_6_132_6_132_30">+#REF!</definedName>
    <definedName name="SHARED_FORMULA_6_132_6_132_37" localSheetId="2">+#REF!-#REF!</definedName>
    <definedName name="SHARED_FORMULA_6_132_6_132_37" localSheetId="7">+#REF!-#REF!</definedName>
    <definedName name="SHARED_FORMULA_6_132_6_132_37" localSheetId="0">+#REF!-#REF!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2">+#REF!</definedName>
    <definedName name="SHARED_FORMULA_6_1371_6_1371_26" localSheetId="7">+#REF!</definedName>
    <definedName name="SHARED_FORMULA_6_1371_6_1371_26" localSheetId="0">+#REF!</definedName>
    <definedName name="SHARED_FORMULA_6_1371_6_1371_26">+#REF!</definedName>
    <definedName name="SHARED_FORMULA_6_1382_6_1382_26">NA()</definedName>
    <definedName name="SHARED_FORMULA_6_1398_6_1398_26" localSheetId="2">+#REF!</definedName>
    <definedName name="SHARED_FORMULA_6_1398_6_1398_26" localSheetId="7">+#REF!</definedName>
    <definedName name="SHARED_FORMULA_6_1398_6_1398_26" localSheetId="0">+#REF!</definedName>
    <definedName name="SHARED_FORMULA_6_1398_6_1398_26">+#REF!</definedName>
    <definedName name="SHARED_FORMULA_6_1402_6_1402_26">NA()</definedName>
    <definedName name="SHARED_FORMULA_6_141_6_141_37" localSheetId="2">+#REF!-#REF!</definedName>
    <definedName name="SHARED_FORMULA_6_141_6_141_37" localSheetId="7">+#REF!-#REF!</definedName>
    <definedName name="SHARED_FORMULA_6_141_6_141_37">+#REF!-#REF!</definedName>
    <definedName name="SHARED_FORMULA_6_1418_6_1418_26" localSheetId="2">+#REF!</definedName>
    <definedName name="SHARED_FORMULA_6_1418_6_1418_26" localSheetId="7">+#REF!</definedName>
    <definedName name="SHARED_FORMULA_6_1418_6_1418_26" localSheetId="0">+#REF!</definedName>
    <definedName name="SHARED_FORMULA_6_1418_6_1418_26">+#REF!</definedName>
    <definedName name="SHARED_FORMULA_6_1422_6_1422_26">NA()</definedName>
    <definedName name="SHARED_FORMULA_6_1438_6_1438_10">NA()</definedName>
    <definedName name="SHARED_FORMULA_6_1438_6_1438_26" localSheetId="2">+#REF!</definedName>
    <definedName name="SHARED_FORMULA_6_1438_6_1438_26" localSheetId="7">+#REF!</definedName>
    <definedName name="SHARED_FORMULA_6_1438_6_1438_26" localSheetId="0">+#REF!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2">+#REF!</definedName>
    <definedName name="SHARED_FORMULA_6_1492_6_1492_26" localSheetId="7">+#REF!</definedName>
    <definedName name="SHARED_FORMULA_6_1492_6_1492_26">+#REF!</definedName>
    <definedName name="SHARED_FORMULA_6_1493_6_1493_26">NA()</definedName>
    <definedName name="SHARED_FORMULA_6_150_6_150_37" localSheetId="2">+#REF!-#REF!</definedName>
    <definedName name="SHARED_FORMULA_6_150_6_150_37" localSheetId="7">+#REF!-#REF!</definedName>
    <definedName name="SHARED_FORMULA_6_150_6_150_37">+#REF!-#REF!</definedName>
    <definedName name="SHARED_FORMULA_6_1501_6_1501_26" localSheetId="2">+#REF!</definedName>
    <definedName name="SHARED_FORMULA_6_1501_6_1501_26" localSheetId="7">+#REF!</definedName>
    <definedName name="SHARED_FORMULA_6_1501_6_1501_26" localSheetId="0">+#REF!</definedName>
    <definedName name="SHARED_FORMULA_6_1501_6_1501_26">+#REF!</definedName>
    <definedName name="SHARED_FORMULA_6_1507_6_1507_26">NA()</definedName>
    <definedName name="SHARED_FORMULA_6_1509_6_1509_26" localSheetId="2">+#REF!</definedName>
    <definedName name="SHARED_FORMULA_6_1509_6_1509_26" localSheetId="7">+#REF!</definedName>
    <definedName name="SHARED_FORMULA_6_1509_6_1509_26" localSheetId="0">+#REF!</definedName>
    <definedName name="SHARED_FORMULA_6_1509_6_1509_26">+#REF!</definedName>
    <definedName name="SHARED_FORMULA_6_151_6_151_7">NA()</definedName>
    <definedName name="SHARED_FORMULA_6_1516_6_1516_26">NA()</definedName>
    <definedName name="SHARED_FORMULA_6_1523_6_1523_26" localSheetId="2">+#REF!</definedName>
    <definedName name="SHARED_FORMULA_6_1523_6_1523_26" localSheetId="7">+#REF!</definedName>
    <definedName name="SHARED_FORMULA_6_1523_6_1523_26">+#REF!</definedName>
    <definedName name="SHARED_FORMULA_6_1532_6_1532_26" localSheetId="2">+#REF!</definedName>
    <definedName name="SHARED_FORMULA_6_1532_6_1532_26" localSheetId="7">+#REF!</definedName>
    <definedName name="SHARED_FORMULA_6_1532_6_1532_26" localSheetId="0">+#REF!</definedName>
    <definedName name="SHARED_FORMULA_6_1532_6_1532_26">+#REF!</definedName>
    <definedName name="SHARED_FORMULA_6_154_6_154_33" localSheetId="2">+#REF!-#REF!</definedName>
    <definedName name="SHARED_FORMULA_6_154_6_154_33" localSheetId="7">+#REF!-#REF!</definedName>
    <definedName name="SHARED_FORMULA_6_154_6_154_33" localSheetId="0">+#REF!-#REF!</definedName>
    <definedName name="SHARED_FORMULA_6_154_6_154_33">+#REF!-#REF!</definedName>
    <definedName name="SHARED_FORMULA_6_1541_6_1541_26">NA()</definedName>
    <definedName name="SHARED_FORMULA_6_1548_6_1548_26" localSheetId="2">+#REF!</definedName>
    <definedName name="SHARED_FORMULA_6_1548_6_1548_26" localSheetId="7">+#REF!</definedName>
    <definedName name="SHARED_FORMULA_6_1548_6_1548_26">+#REF!</definedName>
    <definedName name="SHARED_FORMULA_6_1557_6_1557_26" localSheetId="2">+#REF!</definedName>
    <definedName name="SHARED_FORMULA_6_1557_6_1557_26" localSheetId="7">+#REF!</definedName>
    <definedName name="SHARED_FORMULA_6_1557_6_1557_26" localSheetId="0">+#REF!</definedName>
    <definedName name="SHARED_FORMULA_6_1557_6_1557_26">+#REF!</definedName>
    <definedName name="SHARED_FORMULA_6_1566_6_1566_26">NA()</definedName>
    <definedName name="SHARED_FORMULA_6_1573_6_1573_26" localSheetId="2">+#REF!</definedName>
    <definedName name="SHARED_FORMULA_6_1573_6_1573_26" localSheetId="7">+#REF!</definedName>
    <definedName name="SHARED_FORMULA_6_1573_6_1573_26" localSheetId="0">+#REF!</definedName>
    <definedName name="SHARED_FORMULA_6_1573_6_1573_26">+#REF!</definedName>
    <definedName name="SHARED_FORMULA_6_1582_6_1582_26" localSheetId="2">+#REF!</definedName>
    <definedName name="SHARED_FORMULA_6_1582_6_1582_26" localSheetId="7">+#REF!</definedName>
    <definedName name="SHARED_FORMULA_6_1582_6_1582_26" localSheetId="0">+#REF!</definedName>
    <definedName name="SHARED_FORMULA_6_1582_6_1582_26">+#REF!</definedName>
    <definedName name="SHARED_FORMULA_6_168_6_168_33">NA()</definedName>
    <definedName name="SHARED_FORMULA_6_174_6_174_33" localSheetId="2">+#REF!-0.125</definedName>
    <definedName name="SHARED_FORMULA_6_174_6_174_33" localSheetId="7">+#REF!-0.125</definedName>
    <definedName name="SHARED_FORMULA_6_174_6_174_33" localSheetId="0">+#REF!-0.125</definedName>
    <definedName name="SHARED_FORMULA_6_174_6_174_33">+#REF!-0.125</definedName>
    <definedName name="SHARED_FORMULA_6_178_6_178_30">NA()</definedName>
    <definedName name="SHARED_FORMULA_6_178_6_178_7">NA()</definedName>
    <definedName name="SHARED_FORMULA_6_18_6_18_22" localSheetId="2">+#REF!</definedName>
    <definedName name="SHARED_FORMULA_6_18_6_18_22" localSheetId="7">+#REF!</definedName>
    <definedName name="SHARED_FORMULA_6_18_6_18_22">+#REF!</definedName>
    <definedName name="SHARED_FORMULA_6_183_6_183_30" localSheetId="2">#REF!-#REF!</definedName>
    <definedName name="SHARED_FORMULA_6_183_6_183_30" localSheetId="7">#REF!-#REF!</definedName>
    <definedName name="SHARED_FORMULA_6_183_6_183_30" localSheetId="0">#REF!-#REF!</definedName>
    <definedName name="SHARED_FORMULA_6_183_6_183_30">#REF!-#REF!</definedName>
    <definedName name="SHARED_FORMULA_6_218_6_218_7">NA()</definedName>
    <definedName name="SHARED_FORMULA_6_220_6_220_26">NA()</definedName>
    <definedName name="SHARED_FORMULA_6_223_6_223_26" localSheetId="2">+#REF!-#REF!/1000</definedName>
    <definedName name="SHARED_FORMULA_6_223_6_223_26" localSheetId="7">+#REF!-#REF!/1000</definedName>
    <definedName name="SHARED_FORMULA_6_223_6_223_26" localSheetId="0">+#REF!-#REF!/1000</definedName>
    <definedName name="SHARED_FORMULA_6_223_6_223_26">+#REF!-#REF!/1000</definedName>
    <definedName name="SHARED_FORMULA_6_229_6_229_33">NA()</definedName>
    <definedName name="SHARED_FORMULA_6_235_6_235_33" localSheetId="2">+#REF!-0.125</definedName>
    <definedName name="SHARED_FORMULA_6_235_6_235_33" localSheetId="7">+#REF!-0.125</definedName>
    <definedName name="SHARED_FORMULA_6_235_6_235_33">+#REF!-0.125</definedName>
    <definedName name="SHARED_FORMULA_6_241_6_241_22">NA()</definedName>
    <definedName name="SHARED_FORMULA_6_242_6_242_16">0.3*2+0.115</definedName>
    <definedName name="SHARED_FORMULA_6_245_6_245_22" localSheetId="2">+#REF!-0.15</definedName>
    <definedName name="SHARED_FORMULA_6_245_6_245_22" localSheetId="7">+#REF!-0.15</definedName>
    <definedName name="SHARED_FORMULA_6_245_6_245_22" localSheetId="0">+#REF!-0.15</definedName>
    <definedName name="SHARED_FORMULA_6_245_6_245_22">+#REF!-0.15</definedName>
    <definedName name="SHARED_FORMULA_6_245_6_245_7">NA()</definedName>
    <definedName name="SHARED_FORMULA_6_246_6_246_26">NA()</definedName>
    <definedName name="SHARED_FORMULA_6_253_6_253_26" localSheetId="2">+#REF!</definedName>
    <definedName name="SHARED_FORMULA_6_253_6_253_26" localSheetId="7">+#REF!</definedName>
    <definedName name="SHARED_FORMULA_6_253_6_253_26" localSheetId="0">+#REF!</definedName>
    <definedName name="SHARED_FORMULA_6_253_6_253_26">+#REF!</definedName>
    <definedName name="SHARED_FORMULA_6_256_6_256_22">NA()</definedName>
    <definedName name="SHARED_FORMULA_6_260_6_260_22" localSheetId="2">+#REF!-0.15</definedName>
    <definedName name="SHARED_FORMULA_6_260_6_260_22" localSheetId="7">+#REF!-0.15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2">+#REF!</definedName>
    <definedName name="SHARED_FORMULA_6_272_6_272_26" localSheetId="7">+#REF!</definedName>
    <definedName name="SHARED_FORMULA_6_272_6_272_26">+#REF!</definedName>
    <definedName name="SHARED_FORMULA_6_273_6_273_7">NA()</definedName>
    <definedName name="SHARED_FORMULA_6_275_6_275_26">NA()</definedName>
    <definedName name="SHARED_FORMULA_6_276_6_276_22" localSheetId="2">+#REF!-0.15</definedName>
    <definedName name="SHARED_FORMULA_6_276_6_276_22" localSheetId="7">+#REF!-0.15</definedName>
    <definedName name="SHARED_FORMULA_6_276_6_276_22">+#REF!-0.15</definedName>
    <definedName name="SHARED_FORMULA_6_285_6_285_30" localSheetId="2">+#REF!-#REF!</definedName>
    <definedName name="SHARED_FORMULA_6_285_6_285_30" localSheetId="7">+#REF!-#REF!</definedName>
    <definedName name="SHARED_FORMULA_6_285_6_285_30" localSheetId="0">+#REF!-#REF!</definedName>
    <definedName name="SHARED_FORMULA_6_285_6_285_30">+#REF!-#REF!</definedName>
    <definedName name="SHARED_FORMULA_6_287_6_287_26" localSheetId="2">+#REF!</definedName>
    <definedName name="SHARED_FORMULA_6_287_6_287_26" localSheetId="7">+#REF!</definedName>
    <definedName name="SHARED_FORMULA_6_287_6_287_26" localSheetId="0">+#REF!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2">+#REF!-0.15</definedName>
    <definedName name="SHARED_FORMULA_6_295_6_295_22" localSheetId="7">+#REF!-0.15</definedName>
    <definedName name="SHARED_FORMULA_6_295_6_295_22">+#REF!-0.15</definedName>
    <definedName name="SHARED_FORMULA_6_302_6_302_26" localSheetId="2">+#REF!</definedName>
    <definedName name="SHARED_FORMULA_6_302_6_302_26" localSheetId="7">+#REF!</definedName>
    <definedName name="SHARED_FORMULA_6_302_6_302_26" localSheetId="0">+#REF!</definedName>
    <definedName name="SHARED_FORMULA_6_302_6_302_26">+#REF!</definedName>
    <definedName name="SHARED_FORMULA_6_306_6_306_22">NA()</definedName>
    <definedName name="SHARED_FORMULA_6_310_6_310_22" localSheetId="2">+#REF!-0.15</definedName>
    <definedName name="SHARED_FORMULA_6_310_6_310_22" localSheetId="7">+#REF!-0.15</definedName>
    <definedName name="SHARED_FORMULA_6_310_6_310_22" localSheetId="0">+#REF!-0.15</definedName>
    <definedName name="SHARED_FORMULA_6_310_6_310_22">+#REF!-0.15</definedName>
    <definedName name="SHARED_FORMULA_6_32_6_32_22" localSheetId="2">+#REF!</definedName>
    <definedName name="SHARED_FORMULA_6_32_6_32_22" localSheetId="7">+#REF!</definedName>
    <definedName name="SHARED_FORMULA_6_32_6_32_22" localSheetId="0">+#REF!</definedName>
    <definedName name="SHARED_FORMULA_6_32_6_32_22">+#REF!</definedName>
    <definedName name="SHARED_FORMULA_6_321_6_321_37" localSheetId="2">+#REF!-0.125</definedName>
    <definedName name="SHARED_FORMULA_6_321_6_321_37" localSheetId="7">+#REF!-0.125</definedName>
    <definedName name="SHARED_FORMULA_6_321_6_321_37" localSheetId="0">+#REF!-0.125</definedName>
    <definedName name="SHARED_FORMULA_6_321_6_321_37">+#REF!-0.125</definedName>
    <definedName name="SHARED_FORMULA_6_325_6_325_22">NA()</definedName>
    <definedName name="SHARED_FORMULA_6_329_6_329_22" localSheetId="2">+#REF!-0.15</definedName>
    <definedName name="SHARED_FORMULA_6_329_6_329_22" localSheetId="7">+#REF!-0.15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2">+#REF!-0.15</definedName>
    <definedName name="SHARED_FORMULA_6_347_6_347_22" localSheetId="7">+#REF!-0.15</definedName>
    <definedName name="SHARED_FORMULA_6_347_6_347_22">+#REF!-0.15</definedName>
    <definedName name="SHARED_FORMULA_6_348_6_348_26">NA()</definedName>
    <definedName name="SHARED_FORMULA_6_348_6_348_30" localSheetId="2">#REF!</definedName>
    <definedName name="SHARED_FORMULA_6_348_6_348_30" localSheetId="7">#REF!</definedName>
    <definedName name="SHARED_FORMULA_6_348_6_348_30">#REF!</definedName>
    <definedName name="SHARED_FORMULA_6_349_6_349_26" localSheetId="2">+#REF!-#REF!</definedName>
    <definedName name="SHARED_FORMULA_6_349_6_349_26" localSheetId="7">+#REF!-#REF!</definedName>
    <definedName name="SHARED_FORMULA_6_349_6_349_26" localSheetId="0">+#REF!-#REF!</definedName>
    <definedName name="SHARED_FORMULA_6_349_6_349_26">+#REF!-#REF!</definedName>
    <definedName name="SHARED_FORMULA_6_35_6_35_22">NA()</definedName>
    <definedName name="SHARED_FORMULA_6_356_6_356_26">NA()</definedName>
    <definedName name="SHARED_FORMULA_6_357_6_357_26" localSheetId="2">+#REF!-#REF!</definedName>
    <definedName name="SHARED_FORMULA_6_357_6_357_26" localSheetId="7">+#REF!-#REF!</definedName>
    <definedName name="SHARED_FORMULA_6_357_6_357_26" localSheetId="0">+#REF!-#REF!</definedName>
    <definedName name="SHARED_FORMULA_6_357_6_357_26">+#REF!-#REF!</definedName>
    <definedName name="SHARED_FORMULA_6_358_6_358_22">NA()</definedName>
    <definedName name="SHARED_FORMULA_6_360_6_360_20">0.2</definedName>
    <definedName name="SHARED_FORMULA_6_362_6_362_22" localSheetId="2">+#REF!-0.15</definedName>
    <definedName name="SHARED_FORMULA_6_362_6_362_22" localSheetId="7">+#REF!-0.15</definedName>
    <definedName name="SHARED_FORMULA_6_362_6_362_22" localSheetId="0">+#REF!-0.15</definedName>
    <definedName name="SHARED_FORMULA_6_362_6_362_22">+#REF!-0.15</definedName>
    <definedName name="SHARED_FORMULA_6_368_6_368_26" localSheetId="2">+#REF!-#REF!</definedName>
    <definedName name="SHARED_FORMULA_6_368_6_368_26" localSheetId="7">+#REF!-#REF!</definedName>
    <definedName name="SHARED_FORMULA_6_368_6_368_26" localSheetId="0">+#REF!-#REF!</definedName>
    <definedName name="SHARED_FORMULA_6_368_6_368_26">+#REF!-#REF!</definedName>
    <definedName name="SHARED_FORMULA_6_376_6_376_26" localSheetId="2">+#REF!-#REF!</definedName>
    <definedName name="SHARED_FORMULA_6_376_6_376_26" localSheetId="7">+#REF!-#REF!</definedName>
    <definedName name="SHARED_FORMULA_6_376_6_376_26" localSheetId="0">+#REF!-#REF!</definedName>
    <definedName name="SHARED_FORMULA_6_376_6_376_26">+#REF!-#REF!</definedName>
    <definedName name="SHARED_FORMULA_6_379_6_379_30" localSheetId="2">+#REF!-#REF!</definedName>
    <definedName name="SHARED_FORMULA_6_379_6_379_30" localSheetId="7">+#REF!-#REF!</definedName>
    <definedName name="SHARED_FORMULA_6_379_6_379_30" localSheetId="0">+#REF!-#REF!</definedName>
    <definedName name="SHARED_FORMULA_6_379_6_379_30">+#REF!-#REF!</definedName>
    <definedName name="SHARED_FORMULA_6_388_6_388_26" localSheetId="2">+#REF!-#REF!</definedName>
    <definedName name="SHARED_FORMULA_6_388_6_388_26" localSheetId="7">+#REF!-#REF!</definedName>
    <definedName name="SHARED_FORMULA_6_388_6_388_26" localSheetId="0">+#REF!-#REF!</definedName>
    <definedName name="SHARED_FORMULA_6_388_6_388_26">+#REF!-#REF!</definedName>
    <definedName name="SHARED_FORMULA_6_39_6_39_30" localSheetId="2">+#REF!</definedName>
    <definedName name="SHARED_FORMULA_6_39_6_39_30" localSheetId="7">+#REF!</definedName>
    <definedName name="SHARED_FORMULA_6_39_6_39_30" localSheetId="0">+#REF!</definedName>
    <definedName name="SHARED_FORMULA_6_39_6_39_30">+#REF!</definedName>
    <definedName name="SHARED_FORMULA_6_39_6_39_37" localSheetId="2">+#REF!</definedName>
    <definedName name="SHARED_FORMULA_6_39_6_39_37" localSheetId="7">+#REF!</definedName>
    <definedName name="SHARED_FORMULA_6_39_6_39_37" localSheetId="0">+#REF!</definedName>
    <definedName name="SHARED_FORMULA_6_39_6_39_37">+#REF!</definedName>
    <definedName name="SHARED_FORMULA_6_396_6_396_26" localSheetId="2">+#REF!-#REF!</definedName>
    <definedName name="SHARED_FORMULA_6_396_6_396_26" localSheetId="7">+#REF!-#REF!</definedName>
    <definedName name="SHARED_FORMULA_6_396_6_396_26" localSheetId="0">+#REF!-#REF!</definedName>
    <definedName name="SHARED_FORMULA_6_396_6_396_26">+#REF!-#REF!</definedName>
    <definedName name="SHARED_FORMULA_6_399_6_399_22">NA()</definedName>
    <definedName name="SHARED_FORMULA_6_408_6_408_26" localSheetId="2">+#REF!-#REF!</definedName>
    <definedName name="SHARED_FORMULA_6_408_6_408_26" localSheetId="7">+#REF!-#REF!</definedName>
    <definedName name="SHARED_FORMULA_6_408_6_408_26">+#REF!-#REF!</definedName>
    <definedName name="SHARED_FORMULA_6_412_6_412_22">NA()</definedName>
    <definedName name="SHARED_FORMULA_6_413_6_413_22" localSheetId="2">+#REF!</definedName>
    <definedName name="SHARED_FORMULA_6_413_6_413_22" localSheetId="7">+#REF!</definedName>
    <definedName name="SHARED_FORMULA_6_413_6_413_22">+#REF!</definedName>
    <definedName name="SHARED_FORMULA_6_414_6_414_37">NA()</definedName>
    <definedName name="SHARED_FORMULA_6_416_6_416_26" localSheetId="2">+#REF!-#REF!</definedName>
    <definedName name="SHARED_FORMULA_6_416_6_416_26" localSheetId="7">+#REF!-#REF!</definedName>
    <definedName name="SHARED_FORMULA_6_416_6_416_26">+#REF!-#REF!</definedName>
    <definedName name="SHARED_FORMULA_6_42_6_42_30">NA()</definedName>
    <definedName name="SHARED_FORMULA_6_43_6_43_26" localSheetId="2">+#REF!</definedName>
    <definedName name="SHARED_FORMULA_6_43_6_43_26" localSheetId="7">+#REF!</definedName>
    <definedName name="SHARED_FORMULA_6_43_6_43_26">+#REF!</definedName>
    <definedName name="SHARED_FORMULA_6_432_6_432_22" localSheetId="2">+#REF!</definedName>
    <definedName name="SHARED_FORMULA_6_432_6_432_22" localSheetId="7">+#REF!</definedName>
    <definedName name="SHARED_FORMULA_6_432_6_432_22" localSheetId="0">+#REF!</definedName>
    <definedName name="SHARED_FORMULA_6_432_6_432_22">+#REF!</definedName>
    <definedName name="SHARED_FORMULA_6_435_6_435_37">NA()</definedName>
    <definedName name="SHARED_FORMULA_6_451_6_451_37" localSheetId="2">+#REF!-0.125</definedName>
    <definedName name="SHARED_FORMULA_6_451_6_451_37" localSheetId="7">+#REF!-0.125</definedName>
    <definedName name="SHARED_FORMULA_6_451_6_451_37" localSheetId="0">+#REF!-0.125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2">+#REF!</definedName>
    <definedName name="SHARED_FORMULA_6_472_6_472_37" localSheetId="7">+#REF!</definedName>
    <definedName name="SHARED_FORMULA_6_472_6_472_37">+#REF!</definedName>
    <definedName name="SHARED_FORMULA_6_473_6_473_22">NA()</definedName>
    <definedName name="SHARED_FORMULA_6_481_6_481_30" localSheetId="2">+#REF!</definedName>
    <definedName name="SHARED_FORMULA_6_481_6_481_30" localSheetId="7">+#REF!</definedName>
    <definedName name="SHARED_FORMULA_6_481_6_481_30">+#REF!</definedName>
    <definedName name="SHARED_FORMULA_6_484_6_484_20">3</definedName>
    <definedName name="SHARED_FORMULA_6_494_6_494_22">NA()</definedName>
    <definedName name="SHARED_FORMULA_6_494_6_494_37" localSheetId="2">+#REF!+0.45</definedName>
    <definedName name="SHARED_FORMULA_6_494_6_494_37" localSheetId="7">+#REF!+0.45</definedName>
    <definedName name="SHARED_FORMULA_6_494_6_494_37">+#REF!+0.45</definedName>
    <definedName name="SHARED_FORMULA_6_5_6_5_22" localSheetId="2">+#REF!</definedName>
    <definedName name="SHARED_FORMULA_6_5_6_5_22" localSheetId="7">+#REF!</definedName>
    <definedName name="SHARED_FORMULA_6_5_6_5_22" localSheetId="0">+#REF!</definedName>
    <definedName name="SHARED_FORMULA_6_5_6_5_22">+#REF!</definedName>
    <definedName name="SHARED_FORMULA_6_500_6_500_22" localSheetId="2">+#REF!-#REF!</definedName>
    <definedName name="SHARED_FORMULA_6_500_6_500_22" localSheetId="7">+#REF!-#REF!</definedName>
    <definedName name="SHARED_FORMULA_6_500_6_500_22" localSheetId="0">+#REF!-#REF!</definedName>
    <definedName name="SHARED_FORMULA_6_500_6_500_22">+#REF!-#REF!</definedName>
    <definedName name="SHARED_FORMULA_6_503_6_503_22">NA()</definedName>
    <definedName name="SHARED_FORMULA_6_511_6_511_20">0.75+0.15</definedName>
    <definedName name="SHARED_FORMULA_6_521_6_521_22" localSheetId="2">+#REF!-#REF!</definedName>
    <definedName name="SHARED_FORMULA_6_521_6_521_22" localSheetId="7">+#REF!-#REF!</definedName>
    <definedName name="SHARED_FORMULA_6_521_6_521_22" localSheetId="0">+#REF!-#REF!</definedName>
    <definedName name="SHARED_FORMULA_6_521_6_521_22">+#REF!-#REF!</definedName>
    <definedName name="SHARED_FORMULA_6_522_6_522_22">NA()</definedName>
    <definedName name="SHARED_FORMULA_6_530_6_530_22" localSheetId="2">+#REF!-#REF!</definedName>
    <definedName name="SHARED_FORMULA_6_530_6_530_22" localSheetId="7">+#REF!-#REF!</definedName>
    <definedName name="SHARED_FORMULA_6_530_6_530_22" localSheetId="0">+#REF!-#REF!</definedName>
    <definedName name="SHARED_FORMULA_6_530_6_530_22">+#REF!-#REF!</definedName>
    <definedName name="SHARED_FORMULA_6_549_6_549_22" localSheetId="2">+#REF!-#REF!</definedName>
    <definedName name="SHARED_FORMULA_6_549_6_549_22" localSheetId="7">+#REF!-#REF!</definedName>
    <definedName name="SHARED_FORMULA_6_549_6_549_22" localSheetId="0">+#REF!-#REF!</definedName>
    <definedName name="SHARED_FORMULA_6_549_6_549_22">+#REF!-#REF!</definedName>
    <definedName name="SHARED_FORMULA_6_569_6_569_22">NA()</definedName>
    <definedName name="SHARED_FORMULA_6_571_6_571_26">NA()</definedName>
    <definedName name="SHARED_FORMULA_6_577_6_577_22" localSheetId="2">+#REF!-#REF!</definedName>
    <definedName name="SHARED_FORMULA_6_577_6_577_22" localSheetId="7">+#REF!-#REF!</definedName>
    <definedName name="SHARED_FORMULA_6_577_6_577_22" localSheetId="0">+#REF!-#REF!</definedName>
    <definedName name="SHARED_FORMULA_6_577_6_577_22">+#REF!-#REF!</definedName>
    <definedName name="SHARED_FORMULA_6_578_6_578_22">NA()</definedName>
    <definedName name="SHARED_FORMULA_6_58_6_58_22" localSheetId="2">+#REF!</definedName>
    <definedName name="SHARED_FORMULA_6_58_6_58_22" localSheetId="7">+#REF!</definedName>
    <definedName name="SHARED_FORMULA_6_58_6_58_22">+#REF!</definedName>
    <definedName name="SHARED_FORMULA_6_58_6_58_30" localSheetId="2">+#REF!</definedName>
    <definedName name="SHARED_FORMULA_6_58_6_58_30" localSheetId="7">+#REF!</definedName>
    <definedName name="SHARED_FORMULA_6_58_6_58_30" localSheetId="0">+#REF!</definedName>
    <definedName name="SHARED_FORMULA_6_58_6_58_30">+#REF!</definedName>
    <definedName name="SHARED_FORMULA_6_586_6_586_20">0.125</definedName>
    <definedName name="SHARED_FORMULA_6_596_6_596_22">NA()</definedName>
    <definedName name="SHARED_FORMULA_6_597_6_597_22" localSheetId="2">+#REF!-#REF!</definedName>
    <definedName name="SHARED_FORMULA_6_597_6_597_22" localSheetId="7">+#REF!-#REF!</definedName>
    <definedName name="SHARED_FORMULA_6_597_6_597_22" localSheetId="0">+#REF!-#REF!</definedName>
    <definedName name="SHARED_FORMULA_6_597_6_597_22">+#REF!-#REF!</definedName>
    <definedName name="SHARED_FORMULA_6_60_6_60_18">0.1</definedName>
    <definedName name="SHARED_FORMULA_6_606_6_606_22" localSheetId="2">+#REF!-#REF!</definedName>
    <definedName name="SHARED_FORMULA_6_606_6_606_22" localSheetId="7">+#REF!-#REF!</definedName>
    <definedName name="SHARED_FORMULA_6_606_6_606_22" localSheetId="0">+#REF!-#REF!</definedName>
    <definedName name="SHARED_FORMULA_6_606_6_606_22">+#REF!-#REF!</definedName>
    <definedName name="SHARED_FORMULA_6_609_6_609_26" localSheetId="2">+#REF!-#REF!</definedName>
    <definedName name="SHARED_FORMULA_6_609_6_609_26" localSheetId="7">+#REF!-#REF!</definedName>
    <definedName name="SHARED_FORMULA_6_609_6_609_26" localSheetId="0">+#REF!-#REF!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2">+#REF!-#REF!</definedName>
    <definedName name="SHARED_FORMULA_6_624_6_624_22" localSheetId="7">+#REF!-#REF!</definedName>
    <definedName name="SHARED_FORMULA_6_624_6_624_22">+#REF!-#REF!</definedName>
    <definedName name="SHARED_FORMULA_6_638_6_638_26">NA()</definedName>
    <definedName name="SHARED_FORMULA_6_64_6_64_26" localSheetId="2">+#REF!</definedName>
    <definedName name="SHARED_FORMULA_6_64_6_64_26" localSheetId="7">+#REF!</definedName>
    <definedName name="SHARED_FORMULA_6_64_6_64_26">+#REF!</definedName>
    <definedName name="SHARED_FORMULA_6_648_6_648_22" localSheetId="2">+#REF!-#REF!</definedName>
    <definedName name="SHARED_FORMULA_6_648_6_648_22" localSheetId="7">+#REF!-#REF!</definedName>
    <definedName name="SHARED_FORMULA_6_648_6_648_22" localSheetId="0">+#REF!-#REF!</definedName>
    <definedName name="SHARED_FORMULA_6_648_6_648_22">+#REF!-#REF!</definedName>
    <definedName name="SHARED_FORMULA_6_649_6_649_26" localSheetId="2">+#REF!-#REF!</definedName>
    <definedName name="SHARED_FORMULA_6_649_6_649_26" localSheetId="7">+#REF!-#REF!</definedName>
    <definedName name="SHARED_FORMULA_6_649_6_649_26" localSheetId="0">+#REF!-#REF!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2">+#REF!-#REF!</definedName>
    <definedName name="SHARED_FORMULA_6_674_6_674_26" localSheetId="7">+#REF!-#REF!</definedName>
    <definedName name="SHARED_FORMULA_6_674_6_674_26">+#REF!-#REF!</definedName>
    <definedName name="SHARED_FORMULA_6_68_6_68_30" localSheetId="2">+#REF!</definedName>
    <definedName name="SHARED_FORMULA_6_68_6_68_30" localSheetId="7">+#REF!</definedName>
    <definedName name="SHARED_FORMULA_6_68_6_68_30" localSheetId="0">+#REF!</definedName>
    <definedName name="SHARED_FORMULA_6_68_6_68_30">+#REF!</definedName>
    <definedName name="SHARED_FORMULA_6_680_6_680_10">NA()</definedName>
    <definedName name="SHARED_FORMULA_6_697_6_697_26">NA()</definedName>
    <definedName name="SHARED_FORMULA_6_699_6_699_26" localSheetId="2">+#REF!-#REF!</definedName>
    <definedName name="SHARED_FORMULA_6_699_6_699_26" localSheetId="7">+#REF!-#REF!</definedName>
    <definedName name="SHARED_FORMULA_6_699_6_699_26" localSheetId="0">+#REF!-#REF!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2">+#REF!-#REF!</definedName>
    <definedName name="SHARED_FORMULA_6_732_6_732_26" localSheetId="7">+#REF!-#REF!</definedName>
    <definedName name="SHARED_FORMULA_6_732_6_732_26">+#REF!-#REF!</definedName>
    <definedName name="SHARED_FORMULA_6_741_6_741_26">NA()</definedName>
    <definedName name="SHARED_FORMULA_6_752_6_752_22">NA()</definedName>
    <definedName name="SHARED_FORMULA_6_757_6_757_26" localSheetId="2">+#REF!-#REF!</definedName>
    <definedName name="SHARED_FORMULA_6_757_6_757_26" localSheetId="7">+#REF!-#REF!</definedName>
    <definedName name="SHARED_FORMULA_6_757_6_757_26">+#REF!-#REF!</definedName>
    <definedName name="SHARED_FORMULA_6_760_6_760_26">NA()</definedName>
    <definedName name="SHARED_FORMULA_6_765_6_765_22">NA()</definedName>
    <definedName name="SHARED_FORMULA_6_776_6_776_26" localSheetId="2">+#REF!-#REF!</definedName>
    <definedName name="SHARED_FORMULA_6_776_6_776_26" localSheetId="7">+#REF!-#REF!</definedName>
    <definedName name="SHARED_FORMULA_6_776_6_776_26">+#REF!-#REF!</definedName>
    <definedName name="SHARED_FORMULA_6_781_6_781_26">NA()</definedName>
    <definedName name="SHARED_FORMULA_6_792_6_792_26">NA()</definedName>
    <definedName name="SHARED_FORMULA_6_795_6_795_26" localSheetId="2">+#REF!-#REF!</definedName>
    <definedName name="SHARED_FORMULA_6_795_6_795_26" localSheetId="7">+#REF!-#REF!</definedName>
    <definedName name="SHARED_FORMULA_6_795_6_795_26">+#REF!-#REF!</definedName>
    <definedName name="SHARED_FORMULA_6_801_6_801_22">NA()</definedName>
    <definedName name="SHARED_FORMULA_6_803_6_803_26">NA()</definedName>
    <definedName name="SHARED_FORMULA_6_805_6_805_22" localSheetId="2">+#REF!-0.125</definedName>
    <definedName name="SHARED_FORMULA_6_805_6_805_22" localSheetId="7">+#REF!-0.125</definedName>
    <definedName name="SHARED_FORMULA_6_805_6_805_22">+#REF!-0.125</definedName>
    <definedName name="SHARED_FORMULA_6_813_6_813_22">NA()</definedName>
    <definedName name="SHARED_FORMULA_6_814_6_814_26">NA()</definedName>
    <definedName name="SHARED_FORMULA_6_816_6_816_26" localSheetId="2">+#REF!</definedName>
    <definedName name="SHARED_FORMULA_6_816_6_816_26" localSheetId="7">+#REF!</definedName>
    <definedName name="SHARED_FORMULA_6_816_6_816_26">+#REF!</definedName>
    <definedName name="SHARED_FORMULA_6_824_6_824_22">NA()</definedName>
    <definedName name="SHARED_FORMULA_6_827_6_827_26" localSheetId="2">+#REF!</definedName>
    <definedName name="SHARED_FORMULA_6_827_6_827_26" localSheetId="7">+#REF!</definedName>
    <definedName name="SHARED_FORMULA_6_827_6_827_26">+#REF!</definedName>
    <definedName name="SHARED_FORMULA_6_83_6_83_30" localSheetId="2">+#REF!+#REF!-0.3-0.05</definedName>
    <definedName name="SHARED_FORMULA_6_83_6_83_30" localSheetId="7">+#REF!+#REF!-0.3-0.05</definedName>
    <definedName name="SHARED_FORMULA_6_83_6_83_30" localSheetId="0">+#REF!+#REF!-0.3-0.05</definedName>
    <definedName name="SHARED_FORMULA_6_83_6_83_30">+#REF!+#REF!-0.3-0.05</definedName>
    <definedName name="SHARED_FORMULA_6_837_6_837_26" localSheetId="2">+#REF!</definedName>
    <definedName name="SHARED_FORMULA_6_837_6_837_26" localSheetId="7">+#REF!</definedName>
    <definedName name="SHARED_FORMULA_6_837_6_837_26" localSheetId="0">+#REF!</definedName>
    <definedName name="SHARED_FORMULA_6_837_6_837_26">+#REF!</definedName>
    <definedName name="SHARED_FORMULA_6_847_6_847_26" localSheetId="2">+#REF!</definedName>
    <definedName name="SHARED_FORMULA_6_847_6_847_26" localSheetId="7">+#REF!</definedName>
    <definedName name="SHARED_FORMULA_6_847_6_847_26" localSheetId="0">+#REF!</definedName>
    <definedName name="SHARED_FORMULA_6_847_6_847_26">+#REF!</definedName>
    <definedName name="SHARED_FORMULA_6_85_6_85_26" localSheetId="2">+#REF!</definedName>
    <definedName name="SHARED_FORMULA_6_85_6_85_26" localSheetId="7">+#REF!</definedName>
    <definedName name="SHARED_FORMULA_6_85_6_85_26" localSheetId="0">+#REF!</definedName>
    <definedName name="SHARED_FORMULA_6_85_6_85_26">+#REF!</definedName>
    <definedName name="SHARED_FORMULA_6_853_6_853_22" localSheetId="2">+#REF!-0.125</definedName>
    <definedName name="SHARED_FORMULA_6_853_6_853_22" localSheetId="7">+#REF!-0.125</definedName>
    <definedName name="SHARED_FORMULA_6_853_6_853_22" localSheetId="0">+#REF!-0.125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2">+#REF!-0.125</definedName>
    <definedName name="SHARED_FORMULA_6_911_6_911_22" localSheetId="7">+#REF!-0.125</definedName>
    <definedName name="SHARED_FORMULA_6_911_6_911_22">+#REF!-0.125</definedName>
    <definedName name="SHARED_FORMULA_6_93_6_93_30" localSheetId="2">+#REF!+#REF!-0.05</definedName>
    <definedName name="SHARED_FORMULA_6_93_6_93_30" localSheetId="7">+#REF!+#REF!-0.05</definedName>
    <definedName name="SHARED_FORMULA_6_93_6_93_30" localSheetId="0">+#REF!+#REF!-0.05</definedName>
    <definedName name="SHARED_FORMULA_6_93_6_93_30">+#REF!+#REF!-0.05</definedName>
    <definedName name="SHARED_FORMULA_6_93_6_93_7">NA()</definedName>
    <definedName name="SHARED_FORMULA_6_931_6_931_22" localSheetId="2">+#REF!-0.125</definedName>
    <definedName name="SHARED_FORMULA_6_931_6_931_22" localSheetId="7">+#REF!-0.125</definedName>
    <definedName name="SHARED_FORMULA_6_931_6_931_22" localSheetId="0">+#REF!-0.125</definedName>
    <definedName name="SHARED_FORMULA_6_931_6_931_22">+#REF!-0.125</definedName>
    <definedName name="SHARED_FORMULA_6_934_6_934_26">NA()</definedName>
    <definedName name="SHARED_FORMULA_6_947_6_947_22" localSheetId="2">+#REF!+0.6</definedName>
    <definedName name="SHARED_FORMULA_6_947_6_947_22" localSheetId="7">+#REF!+0.6</definedName>
    <definedName name="SHARED_FORMULA_6_947_6_947_22">+#REF!+0.6</definedName>
    <definedName name="SHARED_FORMULA_6_952_6_952_22">NA()</definedName>
    <definedName name="SHARED_FORMULA_6_958_6_958_26" localSheetId="2">+#REF!-#REF!</definedName>
    <definedName name="SHARED_FORMULA_6_958_6_958_26" localSheetId="7">+#REF!-#REF!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2">+#REF!</definedName>
    <definedName name="SHARED_FORMULA_6_977_6_977_22" localSheetId="7">+#REF!</definedName>
    <definedName name="SHARED_FORMULA_6_977_6_977_22">+#REF!</definedName>
    <definedName name="SHARED_FORMULA_6_986_6_986_26">NA()</definedName>
    <definedName name="SHARED_FORMULA_7_100_7_100_33" localSheetId="2">+#REF!*#REF!*#REF!*#REF!</definedName>
    <definedName name="SHARED_FORMULA_7_100_7_100_33" localSheetId="7">+#REF!*#REF!*#REF!*#REF!</definedName>
    <definedName name="SHARED_FORMULA_7_100_7_100_33">+#REF!*#REF!*#REF!*#REF!</definedName>
    <definedName name="SHARED_FORMULA_7_1008_7_1008_22">NA()</definedName>
    <definedName name="SHARED_FORMULA_7_1016_7_1016_26">NA()</definedName>
    <definedName name="SHARED_FORMULA_7_1018_7_1018_22" localSheetId="2">#REF!*#REF!*#REF!</definedName>
    <definedName name="SHARED_FORMULA_7_1018_7_1018_22" localSheetId="7">#REF!*#REF!*#REF!</definedName>
    <definedName name="SHARED_FORMULA_7_1018_7_1018_22">#REF!*#REF!*#REF!</definedName>
    <definedName name="SHARED_FORMULA_7_1027_7_1027_22" localSheetId="2">#REF!*#REF!*#REF!</definedName>
    <definedName name="SHARED_FORMULA_7_1027_7_1027_22" localSheetId="7">#REF!*#REF!*#REF!</definedName>
    <definedName name="SHARED_FORMULA_7_1027_7_1027_22" localSheetId="0">#REF!*#REF!*#REF!</definedName>
    <definedName name="SHARED_FORMULA_7_1027_7_1027_22">#REF!*#REF!*#REF!</definedName>
    <definedName name="SHARED_FORMULA_7_1029_7_1029_26">NA()</definedName>
    <definedName name="SHARED_FORMULA_7_1031_7_1031_22">NA()</definedName>
    <definedName name="SHARED_FORMULA_7_1034_7_1034_26" localSheetId="2">#REF!*#REF!*#REF!*#REF!</definedName>
    <definedName name="SHARED_FORMULA_7_1034_7_1034_26" localSheetId="7">#REF!*#REF!*#REF!*#REF!</definedName>
    <definedName name="SHARED_FORMULA_7_1034_7_1034_26" localSheetId="0">#REF!*#REF!*#REF!*#REF!</definedName>
    <definedName name="SHARED_FORMULA_7_1034_7_1034_26">#REF!*#REF!*#REF!*#REF!</definedName>
    <definedName name="SHARED_FORMULA_7_1037_7_1037_22" localSheetId="2">#REF!*#REF!*#REF!*#REF!</definedName>
    <definedName name="SHARED_FORMULA_7_1037_7_1037_22" localSheetId="7">#REF!*#REF!*#REF!*#REF!</definedName>
    <definedName name="SHARED_FORMULA_7_1037_7_1037_22" localSheetId="0">#REF!*#REF!*#REF!*#REF!</definedName>
    <definedName name="SHARED_FORMULA_7_1037_7_1037_22">#REF!*#REF!*#REF!*#REF!</definedName>
    <definedName name="SHARED_FORMULA_7_105_7_105_22" localSheetId="2">+#REF!*#REF!*#REF!*#REF!</definedName>
    <definedName name="SHARED_FORMULA_7_105_7_105_22" localSheetId="7">+#REF!*#REF!*#REF!*#REF!</definedName>
    <definedName name="SHARED_FORMULA_7_105_7_105_22" localSheetId="0">+#REF!*#REF!*#REF!*#REF!</definedName>
    <definedName name="SHARED_FORMULA_7_105_7_105_22">+#REF!*#REF!*#REF!*#REF!</definedName>
    <definedName name="SHARED_FORMULA_7_1055_7_1055_22" localSheetId="2">#REF!*#REF!*#REF!*#REF!</definedName>
    <definedName name="SHARED_FORMULA_7_1055_7_1055_22" localSheetId="7">#REF!*#REF!*#REF!*#REF!</definedName>
    <definedName name="SHARED_FORMULA_7_1055_7_1055_22" localSheetId="0">#REF!*#REF!*#REF!*#REF!</definedName>
    <definedName name="SHARED_FORMULA_7_1055_7_1055_22">#REF!*#REF!*#REF!*#REF!</definedName>
    <definedName name="SHARED_FORMULA_7_1060_7_1060_26" localSheetId="2">#REF!*#REF!*#REF!*#REF!</definedName>
    <definedName name="SHARED_FORMULA_7_1060_7_1060_26" localSheetId="7">#REF!*#REF!*#REF!*#REF!</definedName>
    <definedName name="SHARED_FORMULA_7_1060_7_1060_26" localSheetId="0">#REF!*#REF!*#REF!*#REF!</definedName>
    <definedName name="SHARED_FORMULA_7_1060_7_1060_26">#REF!*#REF!*#REF!*#REF!</definedName>
    <definedName name="SHARED_FORMULA_7_1066_7_1066_22">NA()</definedName>
    <definedName name="SHARED_FORMULA_7_1069_7_1069_26">NA()</definedName>
    <definedName name="SHARED_FORMULA_7_1071_7_1071_26" localSheetId="2">#REF!*#REF!*#REF!*#REF!</definedName>
    <definedName name="SHARED_FORMULA_7_1071_7_1071_26" localSheetId="7">#REF!*#REF!*#REF!*#REF!</definedName>
    <definedName name="SHARED_FORMULA_7_1071_7_1071_26">#REF!*#REF!*#REF!*#REF!</definedName>
    <definedName name="SHARED_FORMULA_7_1074_7_1074_22" localSheetId="2">#REF!*#REF!*#REF!</definedName>
    <definedName name="SHARED_FORMULA_7_1074_7_1074_22" localSheetId="7">#REF!*#REF!*#REF!</definedName>
    <definedName name="SHARED_FORMULA_7_1074_7_1074_22" localSheetId="0">#REF!*#REF!*#REF!</definedName>
    <definedName name="SHARED_FORMULA_7_1074_7_1074_22">#REF!*#REF!*#REF!</definedName>
    <definedName name="SHARED_FORMULA_7_1082_7_1082_26">NA()</definedName>
    <definedName name="SHARED_FORMULA_7_1094_7_1094_22" localSheetId="2">#REF!*#REF!*#REF!</definedName>
    <definedName name="SHARED_FORMULA_7_1094_7_1094_22" localSheetId="7">#REF!*#REF!*#REF!</definedName>
    <definedName name="SHARED_FORMULA_7_1094_7_1094_22" localSheetId="0">#REF!*#REF!*#REF!</definedName>
    <definedName name="SHARED_FORMULA_7_1094_7_1094_22">#REF!*#REF!*#REF!</definedName>
    <definedName name="SHARED_FORMULA_7_11_7_11_26" localSheetId="2">+#REF!*#REF!*#REF!*#REF!</definedName>
    <definedName name="SHARED_FORMULA_7_11_7_11_26" localSheetId="7">+#REF!*#REF!*#REF!*#REF!</definedName>
    <definedName name="SHARED_FORMULA_7_11_7_11_26" localSheetId="0">+#REF!*#REF!*#REF!*#REF!</definedName>
    <definedName name="SHARED_FORMULA_7_11_7_11_26">+#REF!*#REF!*#REF!*#REF!</definedName>
    <definedName name="SHARED_FORMULA_7_11_7_11_30" localSheetId="2">+#REF!*#REF!*#REF!*#REF!</definedName>
    <definedName name="SHARED_FORMULA_7_11_7_11_30" localSheetId="7">+#REF!*#REF!*#REF!*#REF!</definedName>
    <definedName name="SHARED_FORMULA_7_11_7_11_30" localSheetId="0">+#REF!*#REF!*#REF!*#REF!</definedName>
    <definedName name="SHARED_FORMULA_7_11_7_11_30">+#REF!*#REF!*#REF!*#REF!</definedName>
    <definedName name="SHARED_FORMULA_7_110_7_110_22">NA()</definedName>
    <definedName name="SHARED_FORMULA_7_1106_7_1106_26" localSheetId="2">#REF!*#REF!*#REF!*#REF!</definedName>
    <definedName name="SHARED_FORMULA_7_1106_7_1106_26" localSheetId="7">#REF!*#REF!*#REF!*#REF!</definedName>
    <definedName name="SHARED_FORMULA_7_1106_7_1106_26">#REF!*#REF!*#REF!*#REF!</definedName>
    <definedName name="SHARED_FORMULA_7_1117_7_1117_22" localSheetId="2">+#REF!*#REF!*#REF!*#REF!</definedName>
    <definedName name="SHARED_FORMULA_7_1117_7_1117_22" localSheetId="7">+#REF!*#REF!*#REF!*#REF!</definedName>
    <definedName name="SHARED_FORMULA_7_1117_7_1117_22" localSheetId="0">+#REF!*#REF!*#REF!*#REF!</definedName>
    <definedName name="SHARED_FORMULA_7_1117_7_1117_22">+#REF!*#REF!*#REF!*#REF!</definedName>
    <definedName name="SHARED_FORMULA_7_1122_7_1122_26">NA()</definedName>
    <definedName name="SHARED_FORMULA_7_1135_7_1135_26">NA()</definedName>
    <definedName name="SHARED_FORMULA_7_1137_7_1137_26" localSheetId="2">#REF!*#REF!*#REF!*#REF!</definedName>
    <definedName name="SHARED_FORMULA_7_1137_7_1137_26" localSheetId="7">#REF!*#REF!*#REF!*#REF!</definedName>
    <definedName name="SHARED_FORMULA_7_1137_7_1137_26" localSheetId="0">#REF!*#REF!*#REF!*#REF!</definedName>
    <definedName name="SHARED_FORMULA_7_1137_7_1137_26">#REF!*#REF!*#REF!*#REF!</definedName>
    <definedName name="SHARED_FORMULA_7_115_7_115_26" localSheetId="2">+#REF!*#REF!*#REF!*#REF!</definedName>
    <definedName name="SHARED_FORMULA_7_115_7_115_26" localSheetId="7">+#REF!*#REF!*#REF!*#REF!</definedName>
    <definedName name="SHARED_FORMULA_7_115_7_115_26" localSheetId="0">+#REF!*#REF!*#REF!*#REF!</definedName>
    <definedName name="SHARED_FORMULA_7_115_7_115_26">+#REF!*#REF!*#REF!*#REF!</definedName>
    <definedName name="SHARED_FORMULA_7_1152_7_1152_22" localSheetId="2">+#REF!*#REF!*#REF!*#REF!</definedName>
    <definedName name="SHARED_FORMULA_7_1152_7_1152_22" localSheetId="7">+#REF!*#REF!*#REF!*#REF!</definedName>
    <definedName name="SHARED_FORMULA_7_1152_7_1152_22" localSheetId="0">+#REF!*#REF!*#REF!*#REF!</definedName>
    <definedName name="SHARED_FORMULA_7_1152_7_1152_22">+#REF!*#REF!*#REF!*#REF!</definedName>
    <definedName name="SHARED_FORMULA_7_1160_7_1160_22" localSheetId="2">+#REF!*#REF!*#REF!*#REF!</definedName>
    <definedName name="SHARED_FORMULA_7_1160_7_1160_22" localSheetId="7">+#REF!*#REF!*#REF!*#REF!</definedName>
    <definedName name="SHARED_FORMULA_7_1160_7_1160_22" localSheetId="0">+#REF!*#REF!*#REF!*#REF!</definedName>
    <definedName name="SHARED_FORMULA_7_1160_7_1160_22">+#REF!*#REF!*#REF!*#REF!</definedName>
    <definedName name="SHARED_FORMULA_7_1161_7_1161_6">NA()</definedName>
    <definedName name="SHARED_FORMULA_7_1163_7_1163_26" localSheetId="2">#REF!*#REF!*#REF!*#REF!</definedName>
    <definedName name="SHARED_FORMULA_7_1163_7_1163_26" localSheetId="7">#REF!*#REF!*#REF!*#REF!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2">#REF!*#REF!*#REF!*#REF!</definedName>
    <definedName name="SHARED_FORMULA_7_1189_7_1189_26" localSheetId="7">#REF!*#REF!*#REF!*#REF!</definedName>
    <definedName name="SHARED_FORMULA_7_1189_7_1189_26">#REF!*#REF!*#REF!*#REF!</definedName>
    <definedName name="SHARED_FORMULA_7_1192_7_1192_26">NA()</definedName>
    <definedName name="SHARED_FORMULA_7_12_7_12_8">NA()</definedName>
    <definedName name="SHARED_FORMULA_7_121_7_121_33" localSheetId="2">#REF!*#REF!*#REF!*#REF!</definedName>
    <definedName name="SHARED_FORMULA_7_121_7_121_33" localSheetId="7">#REF!*#REF!*#REF!*#REF!</definedName>
    <definedName name="SHARED_FORMULA_7_121_7_121_33">#REF!*#REF!*#REF!*#REF!</definedName>
    <definedName name="SHARED_FORMULA_7_121_7_121_8">NA()</definedName>
    <definedName name="SHARED_FORMULA_7_1218_7_1218_26">NA()</definedName>
    <definedName name="SHARED_FORMULA_7_123_7_123_37" localSheetId="2">+#REF!*#REF!*#REF!*#REF!</definedName>
    <definedName name="SHARED_FORMULA_7_123_7_123_37" localSheetId="7">+#REF!*#REF!*#REF!*#REF!</definedName>
    <definedName name="SHARED_FORMULA_7_123_7_123_37">+#REF!*#REF!*#REF!*#REF!</definedName>
    <definedName name="SHARED_FORMULA_7_126_7_126_30">NA()</definedName>
    <definedName name="SHARED_FORMULA_7_126_7_126_37">NA()</definedName>
    <definedName name="SHARED_FORMULA_7_130_7_130_22" localSheetId="2">#REF!*#REF!*#REF!*#REF!</definedName>
    <definedName name="SHARED_FORMULA_7_130_7_130_22" localSheetId="7">#REF!*#REF!*#REF!*#REF!</definedName>
    <definedName name="SHARED_FORMULA_7_130_7_130_22">#REF!*#REF!*#REF!*#REF!</definedName>
    <definedName name="SHARED_FORMULA_7_1308_7_1308_5">NA()</definedName>
    <definedName name="SHARED_FORMULA_7_131_7_131_30" localSheetId="2">+#REF!*#REF!*#REF!*#REF!</definedName>
    <definedName name="SHARED_FORMULA_7_131_7_131_30" localSheetId="7">+#REF!*#REF!*#REF!*#REF!</definedName>
    <definedName name="SHARED_FORMULA_7_131_7_131_30">+#REF!*#REF!*#REF!*#REF!</definedName>
    <definedName name="SHARED_FORMULA_7_1310_7_1310_26">NA()</definedName>
    <definedName name="SHARED_FORMULA_7_132_7_132_37" localSheetId="2">#REF!*#REF!*#REF!*#REF!</definedName>
    <definedName name="SHARED_FORMULA_7_132_7_132_37" localSheetId="7">#REF!*#REF!*#REF!*#REF!</definedName>
    <definedName name="SHARED_FORMULA_7_132_7_132_37">#REF!*#REF!*#REF!*#REF!</definedName>
    <definedName name="SHARED_FORMULA_7_1325_7_1325_26">NA()</definedName>
    <definedName name="SHARED_FORMULA_7_1326_7_1326_26" localSheetId="2">+#REF!*#REF!*#REF!</definedName>
    <definedName name="SHARED_FORMULA_7_1326_7_1326_26" localSheetId="7">+#REF!*#REF!*#REF!</definedName>
    <definedName name="SHARED_FORMULA_7_1326_7_1326_26">+#REF!*#REF!*#REF!</definedName>
    <definedName name="SHARED_FORMULA_7_1334_7_1334_26">NA()</definedName>
    <definedName name="SHARED_FORMULA_7_134_7_134_22">NA()</definedName>
    <definedName name="SHARED_FORMULA_7_1341_7_1341_26" localSheetId="2">+#REF!*#REF!*#REF!</definedName>
    <definedName name="SHARED_FORMULA_7_1341_7_1341_26" localSheetId="7">+#REF!*#REF!*#REF!</definedName>
    <definedName name="SHARED_FORMULA_7_1341_7_1341_26">+#REF!*#REF!*#REF!</definedName>
    <definedName name="SHARED_FORMULA_7_1343_7_1343_26">NA()</definedName>
    <definedName name="SHARED_FORMULA_7_135_7_135_37">NA()</definedName>
    <definedName name="SHARED_FORMULA_7_1350_7_1350_26" localSheetId="2">+#REF!*#REF!*#REF!</definedName>
    <definedName name="SHARED_FORMULA_7_1350_7_1350_26" localSheetId="7">+#REF!*#REF!*#REF!</definedName>
    <definedName name="SHARED_FORMULA_7_1350_7_1350_26">+#REF!*#REF!*#REF!</definedName>
    <definedName name="SHARED_FORMULA_7_1354_7_1354_26">NA()</definedName>
    <definedName name="SHARED_FORMULA_7_1359_7_1359_26" localSheetId="2">+#REF!*#REF!*#REF!</definedName>
    <definedName name="SHARED_FORMULA_7_1359_7_1359_26" localSheetId="7">+#REF!*#REF!*#REF!</definedName>
    <definedName name="SHARED_FORMULA_7_1359_7_1359_26">+#REF!*#REF!*#REF!</definedName>
    <definedName name="SHARED_FORMULA_7_136_7_136_30">NA()</definedName>
    <definedName name="SHARED_FORMULA_7_1370_7_1370_26" localSheetId="2">+#REF!*#REF!*#REF!*#REF!</definedName>
    <definedName name="SHARED_FORMULA_7_1370_7_1370_26" localSheetId="7">+#REF!*#REF!*#REF!*#REF!</definedName>
    <definedName name="SHARED_FORMULA_7_1370_7_1370_26">+#REF!*#REF!*#REF!*#REF!</definedName>
    <definedName name="SHARED_FORMULA_7_1382_7_1382_26">NA()</definedName>
    <definedName name="SHARED_FORMULA_7_1398_7_1398_26" localSheetId="2">+#REF!*#REF!*#REF!*#REF!</definedName>
    <definedName name="SHARED_FORMULA_7_1398_7_1398_26" localSheetId="7">+#REF!*#REF!*#REF!*#REF!</definedName>
    <definedName name="SHARED_FORMULA_7_1398_7_1398_26">+#REF!*#REF!*#REF!*#REF!</definedName>
    <definedName name="SHARED_FORMULA_7_1402_7_1402_26">NA()</definedName>
    <definedName name="SHARED_FORMULA_7_141_7_141_30" localSheetId="2">#REF!*#REF!*#REF!*#REF!</definedName>
    <definedName name="SHARED_FORMULA_7_141_7_141_30" localSheetId="7">#REF!*#REF!*#REF!*#REF!</definedName>
    <definedName name="SHARED_FORMULA_7_141_7_141_30">#REF!*#REF!*#REF!*#REF!</definedName>
    <definedName name="SHARED_FORMULA_7_141_7_141_37" localSheetId="2">#REF!*#REF!*#REF!*#REF!</definedName>
    <definedName name="SHARED_FORMULA_7_141_7_141_37" localSheetId="7">#REF!*#REF!*#REF!*#REF!</definedName>
    <definedName name="SHARED_FORMULA_7_141_7_141_37" localSheetId="0">#REF!*#REF!*#REF!*#REF!</definedName>
    <definedName name="SHARED_FORMULA_7_141_7_141_37">#REF!*#REF!*#REF!*#REF!</definedName>
    <definedName name="SHARED_FORMULA_7_1418_7_1418_26" localSheetId="2">+#REF!*#REF!*#REF!*#REF!</definedName>
    <definedName name="SHARED_FORMULA_7_1418_7_1418_26" localSheetId="7">+#REF!*#REF!*#REF!*#REF!</definedName>
    <definedName name="SHARED_FORMULA_7_1418_7_1418_26" localSheetId="0">+#REF!*#REF!*#REF!*#REF!</definedName>
    <definedName name="SHARED_FORMULA_7_1418_7_1418_26">+#REF!*#REF!*#REF!*#REF!</definedName>
    <definedName name="SHARED_FORMULA_7_1422_7_1422_26">NA()</definedName>
    <definedName name="SHARED_FORMULA_7_1438_7_1438_26" localSheetId="2">+#REF!*#REF!*#REF!*#REF!</definedName>
    <definedName name="SHARED_FORMULA_7_1438_7_1438_26" localSheetId="7">+#REF!*#REF!*#REF!*#REF!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2">+#REF!*#REF!*#REF!</definedName>
    <definedName name="SHARED_FORMULA_7_1459_7_1459_26" localSheetId="7">+#REF!*#REF!*#REF!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2">#REF!*#REF!*#REF!*#REF!</definedName>
    <definedName name="SHARED_FORMULA_7_1491_7_1491_26" localSheetId="7">#REF!*#REF!*#REF!*#REF!</definedName>
    <definedName name="SHARED_FORMULA_7_1491_7_1491_26">#REF!*#REF!*#REF!*#REF!</definedName>
    <definedName name="SHARED_FORMULA_7_150_7_150_30" localSheetId="2">#REF!*#REF!*#REF!*#REF!</definedName>
    <definedName name="SHARED_FORMULA_7_150_7_150_30" localSheetId="7">#REF!*#REF!*#REF!*#REF!</definedName>
    <definedName name="SHARED_FORMULA_7_150_7_150_30" localSheetId="0">#REF!*#REF!*#REF!*#REF!</definedName>
    <definedName name="SHARED_FORMULA_7_150_7_150_30">#REF!*#REF!*#REF!*#REF!</definedName>
    <definedName name="SHARED_FORMULA_7_150_7_150_37" localSheetId="2">#REF!*#REF!*#REF!*#REF!</definedName>
    <definedName name="SHARED_FORMULA_7_150_7_150_37" localSheetId="7">#REF!*#REF!*#REF!*#REF!</definedName>
    <definedName name="SHARED_FORMULA_7_150_7_150_37" localSheetId="0">#REF!*#REF!*#REF!*#REF!</definedName>
    <definedName name="SHARED_FORMULA_7_150_7_150_37">#REF!*#REF!*#REF!*#REF!</definedName>
    <definedName name="SHARED_FORMULA_7_1506_7_1506_26">NA()</definedName>
    <definedName name="SHARED_FORMULA_7_1522_7_1522_26" localSheetId="2">#REF!*#REF!*#REF!*#REF!</definedName>
    <definedName name="SHARED_FORMULA_7_1522_7_1522_26" localSheetId="7">#REF!*#REF!*#REF!*#REF!</definedName>
    <definedName name="SHARED_FORMULA_7_1522_7_1522_26">#REF!*#REF!*#REF!*#REF!</definedName>
    <definedName name="SHARED_FORMULA_7_153_7_153_22" localSheetId="2">#REF!*#REF!*#REF!*#REF!</definedName>
    <definedName name="SHARED_FORMULA_7_153_7_153_22" localSheetId="7">#REF!*#REF!*#REF!*#REF!</definedName>
    <definedName name="SHARED_FORMULA_7_153_7_153_22" localSheetId="0">#REF!*#REF!*#REF!*#REF!</definedName>
    <definedName name="SHARED_FORMULA_7_153_7_153_22">#REF!*#REF!*#REF!*#REF!</definedName>
    <definedName name="SHARED_FORMULA_7_153_7_153_26">NA()</definedName>
    <definedName name="SHARED_FORMULA_7_1531_7_1531_26">NA()</definedName>
    <definedName name="SHARED_FORMULA_7_154_7_154_33" localSheetId="2">#REF!*#REF!*#REF!*#REF!</definedName>
    <definedName name="SHARED_FORMULA_7_154_7_154_33" localSheetId="7">#REF!*#REF!*#REF!*#REF!</definedName>
    <definedName name="SHARED_FORMULA_7_154_7_154_33" localSheetId="0">#REF!*#REF!*#REF!*#REF!</definedName>
    <definedName name="SHARED_FORMULA_7_154_7_154_33">#REF!*#REF!*#REF!*#REF!</definedName>
    <definedName name="SHARED_FORMULA_7_1547_7_1547_26" localSheetId="2">#REF!*#REF!*#REF!*#REF!</definedName>
    <definedName name="SHARED_FORMULA_7_1547_7_1547_26" localSheetId="7">#REF!*#REF!*#REF!*#REF!</definedName>
    <definedName name="SHARED_FORMULA_7_1547_7_1547_26" localSheetId="0">#REF!*#REF!*#REF!*#REF!</definedName>
    <definedName name="SHARED_FORMULA_7_1547_7_1547_26">#REF!*#REF!*#REF!*#REF!</definedName>
    <definedName name="SHARED_FORMULA_7_1556_7_1556_26">NA()</definedName>
    <definedName name="SHARED_FORMULA_7_156_7_156_26" localSheetId="2">#REF!*#REF!*#REF!*#REF!</definedName>
    <definedName name="SHARED_FORMULA_7_156_7_156_26" localSheetId="7">#REF!*#REF!*#REF!*#REF!</definedName>
    <definedName name="SHARED_FORMULA_7_156_7_156_26" localSheetId="0">#REF!*#REF!*#REF!*#REF!</definedName>
    <definedName name="SHARED_FORMULA_7_156_7_156_26">#REF!*#REF!*#REF!*#REF!</definedName>
    <definedName name="SHARED_FORMULA_7_157_7_157_22">NA()</definedName>
    <definedName name="SHARED_FORMULA_7_1572_7_1572_26" localSheetId="2">#REF!*#REF!*#REF!*#REF!</definedName>
    <definedName name="SHARED_FORMULA_7_1572_7_1572_26" localSheetId="7">#REF!*#REF!*#REF!*#REF!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2">+#REF!*#REF!*#REF!*#REF!</definedName>
    <definedName name="SHARED_FORMULA_7_164_7_164_26" localSheetId="7">+#REF!*#REF!*#REF!*#REF!</definedName>
    <definedName name="SHARED_FORMULA_7_164_7_164_26">+#REF!*#REF!*#REF!*#REF!</definedName>
    <definedName name="SHARED_FORMULA_7_165_7_165_37" localSheetId="2">#REF!*#REF!*#REF!</definedName>
    <definedName name="SHARED_FORMULA_7_165_7_165_37" localSheetId="7">#REF!*#REF!*#REF!</definedName>
    <definedName name="SHARED_FORMULA_7_165_7_165_37" localSheetId="0">#REF!*#REF!*#REF!</definedName>
    <definedName name="SHARED_FORMULA_7_165_7_165_37">#REF!*#REF!*#REF!</definedName>
    <definedName name="SHARED_FORMULA_7_166_7_166_30" localSheetId="2">+#REF!*#REF!*#REF!*#REF!</definedName>
    <definedName name="SHARED_FORMULA_7_166_7_166_30" localSheetId="7">+#REF!*#REF!*#REF!*#REF!</definedName>
    <definedName name="SHARED_FORMULA_7_166_7_166_30" localSheetId="0">+#REF!*#REF!*#REF!*#REF!</definedName>
    <definedName name="SHARED_FORMULA_7_166_7_166_30">+#REF!*#REF!*#REF!*#REF!</definedName>
    <definedName name="SHARED_FORMULA_7_168_7_168_33">NA()</definedName>
    <definedName name="SHARED_FORMULA_7_169_7_169_26">NA()</definedName>
    <definedName name="SHARED_FORMULA_7_17_7_17_22" localSheetId="2">#REF!*#REF!*#REF!*#REF!</definedName>
    <definedName name="SHARED_FORMULA_7_17_7_17_22" localSheetId="7">#REF!*#REF!*#REF!*#REF!</definedName>
    <definedName name="SHARED_FORMULA_7_17_7_17_22">#REF!*#REF!*#REF!*#REF!</definedName>
    <definedName name="SHARED_FORMULA_7_172_7_172_22" localSheetId="2">#REF!*#REF!*#REF!*#REF!</definedName>
    <definedName name="SHARED_FORMULA_7_172_7_172_22" localSheetId="7">#REF!*#REF!*#REF!*#REF!</definedName>
    <definedName name="SHARED_FORMULA_7_172_7_172_22" localSheetId="0">#REF!*#REF!*#REF!*#REF!</definedName>
    <definedName name="SHARED_FORMULA_7_172_7_172_22">#REF!*#REF!*#REF!*#REF!</definedName>
    <definedName name="SHARED_FORMULA_7_172_7_172_26" localSheetId="2">#REF!*#REF!*#REF!*#REF!</definedName>
    <definedName name="SHARED_FORMULA_7_172_7_172_26" localSheetId="7">#REF!*#REF!*#REF!*#REF!</definedName>
    <definedName name="SHARED_FORMULA_7_172_7_172_26" localSheetId="0">#REF!*#REF!*#REF!*#REF!</definedName>
    <definedName name="SHARED_FORMULA_7_172_7_172_26">#REF!*#REF!*#REF!*#REF!</definedName>
    <definedName name="SHARED_FORMULA_7_172_7_172_37">NA()</definedName>
    <definedName name="SHARED_FORMULA_7_174_7_174_33" localSheetId="2">#REF!*#REF!*#REF!</definedName>
    <definedName name="SHARED_FORMULA_7_174_7_174_33" localSheetId="7">#REF!*#REF!*#REF!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2">#REF!*#REF!*#REF!</definedName>
    <definedName name="SHARED_FORMULA_7_178_7_178_37" localSheetId="7">#REF!*#REF!*#REF!</definedName>
    <definedName name="SHARED_FORMULA_7_178_7_178_37">#REF!*#REF!*#REF!</definedName>
    <definedName name="SHARED_FORMULA_7_181_7_181_26">NA()</definedName>
    <definedName name="SHARED_FORMULA_7_183_7_183_30" localSheetId="2">#REF!*#REF!*#REF!*#REF!</definedName>
    <definedName name="SHARED_FORMULA_7_183_7_183_30" localSheetId="7">#REF!*#REF!*#REF!*#REF!</definedName>
    <definedName name="SHARED_FORMULA_7_183_7_183_30">#REF!*#REF!*#REF!*#REF!</definedName>
    <definedName name="SHARED_FORMULA_7_184_7_184_26" localSheetId="2">#REF!*#REF!*#REF!*#REF!</definedName>
    <definedName name="SHARED_FORMULA_7_184_7_184_26" localSheetId="7">#REF!*#REF!*#REF!*#REF!</definedName>
    <definedName name="SHARED_FORMULA_7_184_7_184_26" localSheetId="0">#REF!*#REF!*#REF!*#REF!</definedName>
    <definedName name="SHARED_FORMULA_7_184_7_184_26">#REF!*#REF!*#REF!*#REF!</definedName>
    <definedName name="SHARED_FORMULA_7_185_7_185_37">NA()</definedName>
    <definedName name="SHARED_FORMULA_7_190_7_190_33">NA()</definedName>
    <definedName name="SHARED_FORMULA_7_191_7_191_37" localSheetId="2">#REF!*#REF!*#REF!</definedName>
    <definedName name="SHARED_FORMULA_7_191_7_191_37" localSheetId="7">#REF!*#REF!*#REF!</definedName>
    <definedName name="SHARED_FORMULA_7_191_7_191_37" localSheetId="0">#REF!*#REF!*#REF!</definedName>
    <definedName name="SHARED_FORMULA_7_191_7_191_37">#REF!*#REF!*#REF!</definedName>
    <definedName name="SHARED_FORMULA_7_193_7_193_30">NA()</definedName>
    <definedName name="SHARED_FORMULA_7_196_7_196_33" localSheetId="2">#REF!*#REF!*#REF!*#REF!*#REF!</definedName>
    <definedName name="SHARED_FORMULA_7_196_7_196_33" localSheetId="7">#REF!*#REF!*#REF!*#REF!*#REF!</definedName>
    <definedName name="SHARED_FORMULA_7_196_7_196_33" localSheetId="0">#REF!*#REF!*#REF!*#REF!*#REF!</definedName>
    <definedName name="SHARED_FORMULA_7_196_7_196_33">#REF!*#REF!*#REF!*#REF!*#REF!</definedName>
    <definedName name="SHARED_FORMULA_7_198_7_198_30" localSheetId="2">#REF!*#REF!*#REF!*#REF!*#REF!</definedName>
    <definedName name="SHARED_FORMULA_7_198_7_198_30" localSheetId="7">#REF!*#REF!*#REF!*#REF!*#REF!</definedName>
    <definedName name="SHARED_FORMULA_7_198_7_198_30" localSheetId="0">#REF!*#REF!*#REF!*#REF!*#REF!</definedName>
    <definedName name="SHARED_FORMULA_7_198_7_198_30">#REF!*#REF!*#REF!*#REF!*#REF!</definedName>
    <definedName name="SHARED_FORMULA_7_198_7_198_33">NA()</definedName>
    <definedName name="SHARED_FORMULA_7_200_7_200_26">NA()</definedName>
    <definedName name="SHARED_FORMULA_7_203_7_203_26" localSheetId="2">#REF!*#REF!*#REF!*#REF!</definedName>
    <definedName name="SHARED_FORMULA_7_203_7_203_26" localSheetId="7">#REF!*#REF!*#REF!*#REF!</definedName>
    <definedName name="SHARED_FORMULA_7_203_7_203_26" localSheetId="0">#REF!*#REF!*#REF!*#REF!</definedName>
    <definedName name="SHARED_FORMULA_7_203_7_203_26">#REF!*#REF!*#REF!*#REF!</definedName>
    <definedName name="SHARED_FORMULA_7_204_7_204_33" localSheetId="2">#REF!*#REF!*#REF!*#REF!*#REF!</definedName>
    <definedName name="SHARED_FORMULA_7_204_7_204_33" localSheetId="7">#REF!*#REF!*#REF!*#REF!*#REF!</definedName>
    <definedName name="SHARED_FORMULA_7_204_7_204_33" localSheetId="0">#REF!*#REF!*#REF!*#REF!*#REF!</definedName>
    <definedName name="SHARED_FORMULA_7_204_7_204_33">#REF!*#REF!*#REF!*#REF!*#REF!</definedName>
    <definedName name="SHARED_FORMULA_7_204_7_204_37">NA()</definedName>
    <definedName name="SHARED_FORMULA_7_207_7_207_26">NA()</definedName>
    <definedName name="SHARED_FORMULA_7_21_7_21_33" localSheetId="2">#REF!*#REF!*#REF!*#REF!</definedName>
    <definedName name="SHARED_FORMULA_7_21_7_21_33" localSheetId="7">#REF!*#REF!*#REF!*#REF!</definedName>
    <definedName name="SHARED_FORMULA_7_21_7_21_33" localSheetId="0">#REF!*#REF!*#REF!*#REF!</definedName>
    <definedName name="SHARED_FORMULA_7_21_7_21_33">#REF!*#REF!*#REF!*#REF!</definedName>
    <definedName name="SHARED_FORMULA_7_210_7_210_26" localSheetId="2">#REF!*#REF!*#REF!*#REF!</definedName>
    <definedName name="SHARED_FORMULA_7_210_7_210_26" localSheetId="7">#REF!*#REF!*#REF!*#REF!</definedName>
    <definedName name="SHARED_FORMULA_7_210_7_210_26" localSheetId="0">#REF!*#REF!*#REF!*#REF!</definedName>
    <definedName name="SHARED_FORMULA_7_210_7_210_26">#REF!*#REF!*#REF!*#REF!</definedName>
    <definedName name="SHARED_FORMULA_7_217_7_217_37" localSheetId="2">#REF!*#REF!*#REF!*#REF!</definedName>
    <definedName name="SHARED_FORMULA_7_217_7_217_37" localSheetId="7">#REF!*#REF!*#REF!*#REF!</definedName>
    <definedName name="SHARED_FORMULA_7_217_7_217_37" localSheetId="0">#REF!*#REF!*#REF!*#REF!</definedName>
    <definedName name="SHARED_FORMULA_7_217_7_217_37">#REF!*#REF!*#REF!*#REF!</definedName>
    <definedName name="SHARED_FORMULA_7_220_7_220_26">NA()</definedName>
    <definedName name="SHARED_FORMULA_7_2209_7_2209_9">12*2</definedName>
    <definedName name="SHARED_FORMULA_7_223_7_223_26" localSheetId="2">+#REF!*#REF!*#REF!*#REF!</definedName>
    <definedName name="SHARED_FORMULA_7_223_7_223_26" localSheetId="7">+#REF!*#REF!*#REF!*#REF!</definedName>
    <definedName name="SHARED_FORMULA_7_223_7_223_26" localSheetId="0">+#REF!*#REF!*#REF!*#REF!</definedName>
    <definedName name="SHARED_FORMULA_7_223_7_223_26">+#REF!*#REF!*#REF!*#REF!</definedName>
    <definedName name="SHARED_FORMULA_7_225_7_225_30" localSheetId="2">+#REF!*#REF!*#REF!*#REF!</definedName>
    <definedName name="SHARED_FORMULA_7_225_7_225_30" localSheetId="7">+#REF!*#REF!*#REF!*#REF!</definedName>
    <definedName name="SHARED_FORMULA_7_225_7_225_30" localSheetId="0">+#REF!*#REF!*#REF!*#REF!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2">+#REF!*#REF!*#REF!*#REF!</definedName>
    <definedName name="SHARED_FORMULA_7_231_7_231_26" localSheetId="7">+#REF!*#REF!*#REF!*#REF!</definedName>
    <definedName name="SHARED_FORMULA_7_231_7_231_26" localSheetId="0">+#REF!*#REF!*#REF!*#REF!</definedName>
    <definedName name="SHARED_FORMULA_7_231_7_231_26">+#REF!*#REF!*#REF!*#REF!</definedName>
    <definedName name="SHARED_FORMULA_7_232_7_232_22" localSheetId="2">#REF!*#REF!*#REF!*#REF!</definedName>
    <definedName name="SHARED_FORMULA_7_232_7_232_22" localSheetId="7">#REF!*#REF!*#REF!*#REF!</definedName>
    <definedName name="SHARED_FORMULA_7_232_7_232_22" localSheetId="0">#REF!*#REF!*#REF!*#REF!</definedName>
    <definedName name="SHARED_FORMULA_7_232_7_232_22">#REF!*#REF!*#REF!*#REF!</definedName>
    <definedName name="SHARED_FORMULA_7_235_7_235_33" localSheetId="2">#REF!*#REF!*#REF!</definedName>
    <definedName name="SHARED_FORMULA_7_235_7_235_33" localSheetId="7">#REF!*#REF!*#REF!</definedName>
    <definedName name="SHARED_FORMULA_7_235_7_235_33" localSheetId="0">#REF!*#REF!*#REF!</definedName>
    <definedName name="SHARED_FORMULA_7_235_7_235_33">#REF!*#REF!*#REF!</definedName>
    <definedName name="SHARED_FORMULA_7_236_7_236_26">NA()</definedName>
    <definedName name="SHARED_FORMULA_7_239_7_239_26" localSheetId="2">+#REF!*#REF!*#REF!*#REF!</definedName>
    <definedName name="SHARED_FORMULA_7_239_7_239_26" localSheetId="7">+#REF!*#REF!*#REF!*#REF!</definedName>
    <definedName name="SHARED_FORMULA_7_239_7_239_26">+#REF!*#REF!*#REF!*#REF!</definedName>
    <definedName name="SHARED_FORMULA_7_24_7_24_37" localSheetId="2">#REF!*#REF!*#REF!*#REF!</definedName>
    <definedName name="SHARED_FORMULA_7_24_7_24_37" localSheetId="7">#REF!*#REF!*#REF!*#REF!</definedName>
    <definedName name="SHARED_FORMULA_7_24_7_24_37" localSheetId="0">#REF!*#REF!*#REF!*#REF!</definedName>
    <definedName name="SHARED_FORMULA_7_24_7_24_37">#REF!*#REF!*#REF!*#REF!</definedName>
    <definedName name="SHARED_FORMULA_7_241_7_241_22">NA()</definedName>
    <definedName name="SHARED_FORMULA_7_245_7_245_22" localSheetId="2">#REF!*#REF!*#REF!*#REF!</definedName>
    <definedName name="SHARED_FORMULA_7_245_7_245_22" localSheetId="7">#REF!*#REF!*#REF!*#REF!</definedName>
    <definedName name="SHARED_FORMULA_7_245_7_245_22" localSheetId="0">#REF!*#REF!*#REF!*#REF!</definedName>
    <definedName name="SHARED_FORMULA_7_245_7_245_22">#REF!*#REF!*#REF!*#REF!</definedName>
    <definedName name="SHARED_FORMULA_7_245_7_245_26">NA()</definedName>
    <definedName name="SHARED_FORMULA_7_245_7_245_30" localSheetId="2">+#REF!*#REF!*#REF!</definedName>
    <definedName name="SHARED_FORMULA_7_245_7_245_30" localSheetId="7">+#REF!*#REF!*#REF!</definedName>
    <definedName name="SHARED_FORMULA_7_245_7_245_30">+#REF!*#REF!*#REF!</definedName>
    <definedName name="SHARED_FORMULA_7_252_7_252_26" localSheetId="2">#REF!*#REF!*#REF!*#REF!</definedName>
    <definedName name="SHARED_FORMULA_7_252_7_252_26" localSheetId="7">#REF!*#REF!*#REF!*#REF!</definedName>
    <definedName name="SHARED_FORMULA_7_252_7_252_26" localSheetId="0">#REF!*#REF!*#REF!*#REF!</definedName>
    <definedName name="SHARED_FORMULA_7_252_7_252_26">#REF!*#REF!*#REF!*#REF!</definedName>
    <definedName name="SHARED_FORMULA_7_256_7_256_22">NA()</definedName>
    <definedName name="SHARED_FORMULA_7_260_7_260_22" localSheetId="2">#REF!*#REF!*#REF!*#REF!*#REF!</definedName>
    <definedName name="SHARED_FORMULA_7_260_7_260_22" localSheetId="7">#REF!*#REF!*#REF!*#REF!*#REF!</definedName>
    <definedName name="SHARED_FORMULA_7_260_7_260_22" localSheetId="0">#REF!*#REF!*#REF!*#REF!*#REF!</definedName>
    <definedName name="SHARED_FORMULA_7_260_7_260_22">#REF!*#REF!*#REF!*#REF!*#REF!</definedName>
    <definedName name="SHARED_FORMULA_7_261_7_261_26">NA()</definedName>
    <definedName name="SHARED_FORMULA_7_265_7_265_33">NA()</definedName>
    <definedName name="SHARED_FORMULA_7_271_7_271_33" localSheetId="2">#REF!*#REF!*#REF!*#REF!</definedName>
    <definedName name="SHARED_FORMULA_7_271_7_271_33" localSheetId="7">#REF!*#REF!*#REF!*#REF!</definedName>
    <definedName name="SHARED_FORMULA_7_271_7_271_33">#REF!*#REF!*#REF!*#REF!</definedName>
    <definedName name="SHARED_FORMULA_7_271_7_271_37">NA()</definedName>
    <definedName name="SHARED_FORMULA_7_272_7_272_22">NA()</definedName>
    <definedName name="SHARED_FORMULA_7_272_7_272_26" localSheetId="2">#REF!*#REF!*#REF!*#REF!</definedName>
    <definedName name="SHARED_FORMULA_7_272_7_272_26" localSheetId="7">#REF!*#REF!*#REF!*#REF!</definedName>
    <definedName name="SHARED_FORMULA_7_272_7_272_26">#REF!*#REF!*#REF!*#REF!</definedName>
    <definedName name="SHARED_FORMULA_7_273_7_273_33">NA()</definedName>
    <definedName name="SHARED_FORMULA_7_275_7_275_26">NA()</definedName>
    <definedName name="SHARED_FORMULA_7_276_7_276_22" localSheetId="2">#REF!*#REF!*#REF!*#REF!</definedName>
    <definedName name="SHARED_FORMULA_7_276_7_276_22" localSheetId="7">#REF!*#REF!*#REF!*#REF!</definedName>
    <definedName name="SHARED_FORMULA_7_276_7_276_22">#REF!*#REF!*#REF!*#REF!</definedName>
    <definedName name="SHARED_FORMULA_7_278_7_278_37">NA()</definedName>
    <definedName name="SHARED_FORMULA_7_279_7_279_33" localSheetId="2">#REF!*#REF!*#REF!*#REF!</definedName>
    <definedName name="SHARED_FORMULA_7_279_7_279_33" localSheetId="7">#REF!*#REF!*#REF!*#REF!</definedName>
    <definedName name="SHARED_FORMULA_7_279_7_279_33">#REF!*#REF!*#REF!*#REF!</definedName>
    <definedName name="SHARED_FORMULA_7_285_7_285_30" localSheetId="2">#REF!*#REF!*#REF!*#REF!</definedName>
    <definedName name="SHARED_FORMULA_7_285_7_285_30" localSheetId="7">#REF!*#REF!*#REF!*#REF!</definedName>
    <definedName name="SHARED_FORMULA_7_285_7_285_30" localSheetId="0">#REF!*#REF!*#REF!*#REF!</definedName>
    <definedName name="SHARED_FORMULA_7_285_7_285_30">#REF!*#REF!*#REF!*#REF!</definedName>
    <definedName name="SHARED_FORMULA_7_287_7_287_26" localSheetId="2">#REF!*#REF!*#REF!*#REF!</definedName>
    <definedName name="SHARED_FORMULA_7_287_7_287_26" localSheetId="7">#REF!*#REF!*#REF!*#REF!</definedName>
    <definedName name="SHARED_FORMULA_7_287_7_287_26" localSheetId="0">#REF!*#REF!*#REF!*#REF!</definedName>
    <definedName name="SHARED_FORMULA_7_287_7_287_26">#REF!*#REF!*#REF!*#REF!</definedName>
    <definedName name="SHARED_FORMULA_7_289_7_289_26">NA()</definedName>
    <definedName name="SHARED_FORMULA_7_290_7_290_37" localSheetId="2">#REF!*#REF!*#REF!*#REF!</definedName>
    <definedName name="SHARED_FORMULA_7_290_7_290_37" localSheetId="7">#REF!*#REF!*#REF!*#REF!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2">#REF!*#REF!*#REF!*#REF!</definedName>
    <definedName name="SHARED_FORMULA_7_295_7_295_22" localSheetId="7">#REF!*#REF!*#REF!*#REF!</definedName>
    <definedName name="SHARED_FORMULA_7_295_7_295_22">#REF!*#REF!*#REF!*#REF!</definedName>
    <definedName name="SHARED_FORMULA_7_297_7_297_37" localSheetId="2">#REF!*#REF!*#REF!*#REF!</definedName>
    <definedName name="SHARED_FORMULA_7_297_7_297_37" localSheetId="7">#REF!*#REF!*#REF!*#REF!</definedName>
    <definedName name="SHARED_FORMULA_7_297_7_297_37" localSheetId="0">#REF!*#REF!*#REF!*#REF!</definedName>
    <definedName name="SHARED_FORMULA_7_297_7_297_37">#REF!*#REF!*#REF!*#REF!</definedName>
    <definedName name="SHARED_FORMULA_7_3_7_3_25">NA()</definedName>
    <definedName name="SHARED_FORMULA_7_302_7_302_26" localSheetId="2">#REF!*#REF!*#REF!*#REF!</definedName>
    <definedName name="SHARED_FORMULA_7_302_7_302_26" localSheetId="7">#REF!*#REF!*#REF!*#REF!</definedName>
    <definedName name="SHARED_FORMULA_7_302_7_302_26" localSheetId="0">#REF!*#REF!*#REF!*#REF!</definedName>
    <definedName name="SHARED_FORMULA_7_302_7_302_26">#REF!*#REF!*#REF!*#REF!</definedName>
    <definedName name="SHARED_FORMULA_7_302_7_302_33">NA()</definedName>
    <definedName name="SHARED_FORMULA_7_306_7_306_22">NA()</definedName>
    <definedName name="SHARED_FORMULA_7_306_7_306_30" localSheetId="2">#REF!*#REF!*#REF!*#REF!</definedName>
    <definedName name="SHARED_FORMULA_7_306_7_306_30" localSheetId="7">#REF!*#REF!*#REF!*#REF!</definedName>
    <definedName name="SHARED_FORMULA_7_306_7_306_30">#REF!*#REF!*#REF!*#REF!</definedName>
    <definedName name="SHARED_FORMULA_7_308_7_308_33" localSheetId="2">#REF!*#REF!*#REF!</definedName>
    <definedName name="SHARED_FORMULA_7_308_7_308_33" localSheetId="7">#REF!*#REF!*#REF!</definedName>
    <definedName name="SHARED_FORMULA_7_308_7_308_33" localSheetId="0">#REF!*#REF!*#REF!</definedName>
    <definedName name="SHARED_FORMULA_7_308_7_308_33">#REF!*#REF!*#REF!</definedName>
    <definedName name="SHARED_FORMULA_7_31_7_31_22" localSheetId="2">#REF!*#REF!*#REF!*#REF!</definedName>
    <definedName name="SHARED_FORMULA_7_31_7_31_22" localSheetId="7">#REF!*#REF!*#REF!*#REF!</definedName>
    <definedName name="SHARED_FORMULA_7_31_7_31_22" localSheetId="0">#REF!*#REF!*#REF!*#REF!</definedName>
    <definedName name="SHARED_FORMULA_7_31_7_31_22">#REF!*#REF!*#REF!*#REF!</definedName>
    <definedName name="SHARED_FORMULA_7_310_7_310_22" localSheetId="2">#REF!*#REF!*#REF!*#REF!*#REF!</definedName>
    <definedName name="SHARED_FORMULA_7_310_7_310_22" localSheetId="7">#REF!*#REF!*#REF!*#REF!*#REF!</definedName>
    <definedName name="SHARED_FORMULA_7_310_7_310_22" localSheetId="0">#REF!*#REF!*#REF!*#REF!*#REF!</definedName>
    <definedName name="SHARED_FORMULA_7_310_7_310_22">#REF!*#REF!*#REF!*#REF!*#REF!</definedName>
    <definedName name="SHARED_FORMULA_7_312_7_312_37" localSheetId="2">+#REF!*#REF!*#REF!*#REF!</definedName>
    <definedName name="SHARED_FORMULA_7_312_7_312_37" localSheetId="7">+#REF!*#REF!*#REF!*#REF!</definedName>
    <definedName name="SHARED_FORMULA_7_312_7_312_37" localSheetId="0">+#REF!*#REF!*#REF!*#REF!</definedName>
    <definedName name="SHARED_FORMULA_7_312_7_312_37">+#REF!*#REF!*#REF!*#REF!</definedName>
    <definedName name="SHARED_FORMULA_7_316_7_316_30">NA()</definedName>
    <definedName name="SHARED_FORMULA_7_32_7_32_37" localSheetId="2">#REF!*#REF!*#REF!*#REF!</definedName>
    <definedName name="SHARED_FORMULA_7_32_7_32_37" localSheetId="7">#REF!*#REF!*#REF!*#REF!</definedName>
    <definedName name="SHARED_FORMULA_7_32_7_32_37">#REF!*#REF!*#REF!*#REF!</definedName>
    <definedName name="SHARED_FORMULA_7_320_7_320_33">NA()</definedName>
    <definedName name="SHARED_FORMULA_7_321_7_321_37" localSheetId="2">#REF!*#REF!*#REF!</definedName>
    <definedName name="SHARED_FORMULA_7_321_7_321_37" localSheetId="7">#REF!*#REF!*#REF!</definedName>
    <definedName name="SHARED_FORMULA_7_321_7_321_37">#REF!*#REF!*#REF!</definedName>
    <definedName name="SHARED_FORMULA_7_322_7_322_30" localSheetId="2">+#REF!*#REF!*#REF!*#REF!*#REF!</definedName>
    <definedName name="SHARED_FORMULA_7_322_7_322_30" localSheetId="7">+#REF!*#REF!*#REF!*#REF!*#REF!</definedName>
    <definedName name="SHARED_FORMULA_7_322_7_322_30" localSheetId="0">+#REF!*#REF!*#REF!*#REF!*#REF!</definedName>
    <definedName name="SHARED_FORMULA_7_322_7_322_30">+#REF!*#REF!*#REF!*#REF!*#REF!</definedName>
    <definedName name="SHARED_FORMULA_7_325_7_325_22">NA()</definedName>
    <definedName name="SHARED_FORMULA_7_326_7_326_33" localSheetId="2">#REF!*#REF!</definedName>
    <definedName name="SHARED_FORMULA_7_326_7_326_33" localSheetId="7">#REF!*#REF!</definedName>
    <definedName name="SHARED_FORMULA_7_326_7_326_33" localSheetId="0">#REF!*#REF!</definedName>
    <definedName name="SHARED_FORMULA_7_326_7_326_33">#REF!*#REF!</definedName>
    <definedName name="SHARED_FORMULA_7_329_7_329_22" localSheetId="2">#REF!*#REF!*#REF!*#REF!</definedName>
    <definedName name="SHARED_FORMULA_7_329_7_329_22" localSheetId="7">#REF!*#REF!*#REF!*#REF!</definedName>
    <definedName name="SHARED_FORMULA_7_329_7_329_22" localSheetId="0">#REF!*#REF!*#REF!*#REF!</definedName>
    <definedName name="SHARED_FORMULA_7_329_7_329_22">#REF!*#REF!*#REF!*#REF!</definedName>
    <definedName name="SHARED_FORMULA_7_329_7_329_26">NA()</definedName>
    <definedName name="SHARED_FORMULA_7_330_7_330_30" localSheetId="2">+#REF!*#REF!*#REF!</definedName>
    <definedName name="SHARED_FORMULA_7_330_7_330_30" localSheetId="7">+#REF!*#REF!*#REF!</definedName>
    <definedName name="SHARED_FORMULA_7_330_7_330_30" localSheetId="0">+#REF!*#REF!*#REF!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2">+#REF!*#REF!*#REF!*#REF!</definedName>
    <definedName name="SHARED_FORMULA_7_34_7_34_26" localSheetId="7">+#REF!*#REF!*#REF!*#REF!</definedName>
    <definedName name="SHARED_FORMULA_7_34_7_34_26">+#REF!*#REF!*#REF!*#REF!</definedName>
    <definedName name="SHARED_FORMULA_7_343_7_343_22">NA()</definedName>
    <definedName name="SHARED_FORMULA_7_344_7_344_37">NA()</definedName>
    <definedName name="SHARED_FORMULA_7_347_7_347_22" localSheetId="2">#REF!*#REF!*#REF!*#REF!</definedName>
    <definedName name="SHARED_FORMULA_7_347_7_347_22" localSheetId="7">#REF!*#REF!*#REF!*#REF!</definedName>
    <definedName name="SHARED_FORMULA_7_347_7_347_22">#REF!*#REF!*#REF!*#REF!</definedName>
    <definedName name="SHARED_FORMULA_7_347_7_347_30" localSheetId="2">#REF!*#REF!*#REF!</definedName>
    <definedName name="SHARED_FORMULA_7_347_7_347_30" localSheetId="7">#REF!*#REF!*#REF!</definedName>
    <definedName name="SHARED_FORMULA_7_347_7_347_30" localSheetId="0">#REF!*#REF!*#REF!</definedName>
    <definedName name="SHARED_FORMULA_7_347_7_347_30">#REF!*#REF!*#REF!</definedName>
    <definedName name="SHARED_FORMULA_7_348_7_348_26">NA()</definedName>
    <definedName name="SHARED_FORMULA_7_349_7_349_26" localSheetId="2">+#REF!*#REF!*#REF!*#REF!</definedName>
    <definedName name="SHARED_FORMULA_7_349_7_349_26" localSheetId="7">+#REF!*#REF!*#REF!*#REF!</definedName>
    <definedName name="SHARED_FORMULA_7_349_7_349_26" localSheetId="0">+#REF!*#REF!*#REF!*#REF!</definedName>
    <definedName name="SHARED_FORMULA_7_349_7_349_26">+#REF!*#REF!*#REF!*#REF!</definedName>
    <definedName name="SHARED_FORMULA_7_352_7_352_33">NA()</definedName>
    <definedName name="SHARED_FORMULA_7_356_7_356_26">NA()</definedName>
    <definedName name="SHARED_FORMULA_7_357_7_357_26" localSheetId="2">+#REF!*#REF!*#REF!*#REF!</definedName>
    <definedName name="SHARED_FORMULA_7_357_7_357_26" localSheetId="7">+#REF!*#REF!*#REF!*#REF!</definedName>
    <definedName name="SHARED_FORMULA_7_357_7_357_26">+#REF!*#REF!*#REF!*#REF!</definedName>
    <definedName name="SHARED_FORMULA_7_358_7_358_22">NA()</definedName>
    <definedName name="SHARED_FORMULA_7_358_7_358_33" localSheetId="2">#REF!*#REF!*#REF!</definedName>
    <definedName name="SHARED_FORMULA_7_358_7_358_33" localSheetId="7">#REF!*#REF!*#REF!</definedName>
    <definedName name="SHARED_FORMULA_7_358_7_358_33">#REF!*#REF!*#REF!</definedName>
    <definedName name="SHARED_FORMULA_7_362_7_362_22" localSheetId="2">#REF!*#REF!*#REF!*#REF!*#REF!</definedName>
    <definedName name="SHARED_FORMULA_7_362_7_362_22" localSheetId="7">#REF!*#REF!*#REF!*#REF!*#REF!</definedName>
    <definedName name="SHARED_FORMULA_7_362_7_362_22" localSheetId="0">#REF!*#REF!*#REF!*#REF!*#REF!</definedName>
    <definedName name="SHARED_FORMULA_7_362_7_362_22">#REF!*#REF!*#REF!*#REF!*#REF!</definedName>
    <definedName name="SHARED_FORMULA_7_362_7_362_37" localSheetId="2">#REF!*#REF!*#REF!*#REF!*#REF!</definedName>
    <definedName name="SHARED_FORMULA_7_362_7_362_37" localSheetId="7">#REF!*#REF!*#REF!*#REF!*#REF!</definedName>
    <definedName name="SHARED_FORMULA_7_362_7_362_37" localSheetId="0">#REF!*#REF!*#REF!*#REF!*#REF!</definedName>
    <definedName name="SHARED_FORMULA_7_362_7_362_37">#REF!*#REF!*#REF!*#REF!*#REF!</definedName>
    <definedName name="SHARED_FORMULA_7_366_7_366_30">NA()</definedName>
    <definedName name="SHARED_FORMULA_7_368_7_368_26" localSheetId="2">+#REF!*#REF!*#REF!*#REF!</definedName>
    <definedName name="SHARED_FORMULA_7_368_7_368_26" localSheetId="7">+#REF!*#REF!*#REF!*#REF!</definedName>
    <definedName name="SHARED_FORMULA_7_368_7_368_26">+#REF!*#REF!*#REF!*#REF!</definedName>
    <definedName name="SHARED_FORMULA_7_37_7_37_26">NA()</definedName>
    <definedName name="SHARED_FORMULA_7_370_7_370_30" localSheetId="2">#REF!*#REF!*#REF!*#REF!</definedName>
    <definedName name="SHARED_FORMULA_7_370_7_370_30" localSheetId="7">#REF!*#REF!*#REF!*#REF!</definedName>
    <definedName name="SHARED_FORMULA_7_370_7_370_30">#REF!*#REF!*#REF!*#REF!</definedName>
    <definedName name="SHARED_FORMULA_7_376_7_376_26" localSheetId="2">+#REF!*#REF!*#REF!*#REF!</definedName>
    <definedName name="SHARED_FORMULA_7_376_7_376_26" localSheetId="7">+#REF!*#REF!*#REF!*#REF!</definedName>
    <definedName name="SHARED_FORMULA_7_376_7_376_26" localSheetId="0">+#REF!*#REF!*#REF!*#REF!</definedName>
    <definedName name="SHARED_FORMULA_7_376_7_376_26">+#REF!*#REF!*#REF!*#REF!</definedName>
    <definedName name="SHARED_FORMULA_7_378_7_378_30">NA()</definedName>
    <definedName name="SHARED_FORMULA_7_379_7_379_30" localSheetId="2">#REF!*#REF!*#REF!</definedName>
    <definedName name="SHARED_FORMULA_7_379_7_379_30" localSheetId="7">#REF!*#REF!*#REF!</definedName>
    <definedName name="SHARED_FORMULA_7_379_7_379_30" localSheetId="0">#REF!*#REF!*#REF!</definedName>
    <definedName name="SHARED_FORMULA_7_379_7_379_30">#REF!*#REF!*#REF!</definedName>
    <definedName name="SHARED_FORMULA_7_38_7_38_30" localSheetId="2">+#REF!*#REF!*#REF!*#REF!</definedName>
    <definedName name="SHARED_FORMULA_7_38_7_38_30" localSheetId="7">+#REF!*#REF!*#REF!*#REF!</definedName>
    <definedName name="SHARED_FORMULA_7_38_7_38_30" localSheetId="0">+#REF!*#REF!*#REF!*#REF!</definedName>
    <definedName name="SHARED_FORMULA_7_38_7_38_30">+#REF!*#REF!*#REF!*#REF!</definedName>
    <definedName name="SHARED_FORMULA_7_388_7_388_26" localSheetId="2">+#REF!*#REF!*#REF!*#REF!</definedName>
    <definedName name="SHARED_FORMULA_7_388_7_388_26" localSheetId="7">+#REF!*#REF!*#REF!*#REF!</definedName>
    <definedName name="SHARED_FORMULA_7_388_7_388_26" localSheetId="0">+#REF!*#REF!*#REF!*#REF!</definedName>
    <definedName name="SHARED_FORMULA_7_388_7_388_26">+#REF!*#REF!*#REF!*#REF!</definedName>
    <definedName name="SHARED_FORMULA_7_39_7_39_37" localSheetId="2">#REF!*#REF!*#REF!*#REF!</definedName>
    <definedName name="SHARED_FORMULA_7_39_7_39_37" localSheetId="7">#REF!*#REF!*#REF!*#REF!</definedName>
    <definedName name="SHARED_FORMULA_7_39_7_39_37" localSheetId="0">#REF!*#REF!*#REF!*#REF!</definedName>
    <definedName name="SHARED_FORMULA_7_39_7_39_37">#REF!*#REF!*#REF!*#REF!</definedName>
    <definedName name="SHARED_FORMULA_7_39_7_39_8">NA()</definedName>
    <definedName name="SHARED_FORMULA_7_396_7_396_26" localSheetId="2">+#REF!*#REF!*#REF!*#REF!</definedName>
    <definedName name="SHARED_FORMULA_7_396_7_396_26" localSheetId="7">+#REF!*#REF!*#REF!*#REF!</definedName>
    <definedName name="SHARED_FORMULA_7_396_7_396_26">+#REF!*#REF!*#REF!*#REF!</definedName>
    <definedName name="SHARED_FORMULA_7_397_7_397_30">NA()</definedName>
    <definedName name="SHARED_FORMULA_7_398_7_398_22">NA()</definedName>
    <definedName name="SHARED_FORMULA_7_399_7_399_30" localSheetId="2">#REF!*#REF!*#REF!</definedName>
    <definedName name="SHARED_FORMULA_7_399_7_399_30" localSheetId="7">#REF!*#REF!*#REF!</definedName>
    <definedName name="SHARED_FORMULA_7_399_7_399_30">#REF!*#REF!*#REF!</definedName>
    <definedName name="SHARED_FORMULA_7_4_7_4_26" localSheetId="2">+#REF!*#REF!*#REF!*#REF!</definedName>
    <definedName name="SHARED_FORMULA_7_4_7_4_26" localSheetId="7">+#REF!*#REF!*#REF!*#REF!</definedName>
    <definedName name="SHARED_FORMULA_7_4_7_4_26" localSheetId="0">+#REF!*#REF!*#REF!*#REF!</definedName>
    <definedName name="SHARED_FORMULA_7_4_7_4_26">+#REF!*#REF!*#REF!*#REF!</definedName>
    <definedName name="SHARED_FORMULA_7_408_7_408_26" localSheetId="2">+#REF!*#REF!*#REF!*#REF!</definedName>
    <definedName name="SHARED_FORMULA_7_408_7_408_26" localSheetId="7">+#REF!*#REF!*#REF!*#REF!</definedName>
    <definedName name="SHARED_FORMULA_7_408_7_408_26" localSheetId="0">+#REF!*#REF!*#REF!*#REF!</definedName>
    <definedName name="SHARED_FORMULA_7_408_7_408_26">+#REF!*#REF!*#REF!*#REF!</definedName>
    <definedName name="SHARED_FORMULA_7_41_7_41_30">NA()</definedName>
    <definedName name="SHARED_FORMULA_7_411_7_411_22">NA()</definedName>
    <definedName name="SHARED_FORMULA_7_412_7_412_22" localSheetId="2">#REF!*#REF!*#REF!*#REF!</definedName>
    <definedName name="SHARED_FORMULA_7_412_7_412_22" localSheetId="7">#REF!*#REF!*#REF!*#REF!</definedName>
    <definedName name="SHARED_FORMULA_7_412_7_412_22">#REF!*#REF!*#REF!*#REF!</definedName>
    <definedName name="SHARED_FORMULA_7_414_7_414_37">NA()</definedName>
    <definedName name="SHARED_FORMULA_7_416_7_416_26" localSheetId="2">+#REF!*#REF!*#REF!*#REF!</definedName>
    <definedName name="SHARED_FORMULA_7_416_7_416_26" localSheetId="7">+#REF!*#REF!*#REF!*#REF!</definedName>
    <definedName name="SHARED_FORMULA_7_416_7_416_26">+#REF!*#REF!*#REF!*#REF!</definedName>
    <definedName name="SHARED_FORMULA_7_418_7_418_30" localSheetId="2">+#REF!*#REF!*#REF!</definedName>
    <definedName name="SHARED_FORMULA_7_418_7_418_30" localSheetId="7">+#REF!*#REF!*#REF!</definedName>
    <definedName name="SHARED_FORMULA_7_418_7_418_30" localSheetId="0">+#REF!*#REF!*#REF!</definedName>
    <definedName name="SHARED_FORMULA_7_418_7_418_30">+#REF!*#REF!*#REF!</definedName>
    <definedName name="SHARED_FORMULA_7_42_7_42_26" localSheetId="2">+#REF!*#REF!*#REF!*#REF!</definedName>
    <definedName name="SHARED_FORMULA_7_42_7_42_26" localSheetId="7">+#REF!*#REF!*#REF!*#REF!</definedName>
    <definedName name="SHARED_FORMULA_7_42_7_42_26" localSheetId="0">+#REF!*#REF!*#REF!*#REF!</definedName>
    <definedName name="SHARED_FORMULA_7_42_7_42_26">+#REF!*#REF!*#REF!*#REF!</definedName>
    <definedName name="SHARED_FORMULA_7_431_7_431_22" localSheetId="2">#REF!*#REF!*#REF!*#REF!</definedName>
    <definedName name="SHARED_FORMULA_7_431_7_431_22" localSheetId="7">#REF!*#REF!*#REF!*#REF!</definedName>
    <definedName name="SHARED_FORMULA_7_431_7_431_22" localSheetId="0">#REF!*#REF!*#REF!*#REF!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2">+#REF!*#REF!*#REF!*#REF!</definedName>
    <definedName name="SHARED_FORMULA_7_451_7_451_37" localSheetId="7">+#REF!*#REF!*#REF!*#REF!</definedName>
    <definedName name="SHARED_FORMULA_7_451_7_451_37">+#REF!*#REF!*#REF!*#REF!</definedName>
    <definedName name="SHARED_FORMULA_7_453_7_453_30">NA()</definedName>
    <definedName name="SHARED_FORMULA_7_453_7_453_37">NA()</definedName>
    <definedName name="SHARED_FORMULA_7_457_7_457_30" localSheetId="2">+#REF!*#REF!*#REF!</definedName>
    <definedName name="SHARED_FORMULA_7_457_7_457_30" localSheetId="7">+#REF!*#REF!*#REF!</definedName>
    <definedName name="SHARED_FORMULA_7_457_7_457_30">+#REF!*#REF!*#REF!</definedName>
    <definedName name="SHARED_FORMULA_7_46_7_46_22" localSheetId="2">#REF!*#REF!*#REF!*#REF!</definedName>
    <definedName name="SHARED_FORMULA_7_46_7_46_22" localSheetId="7">#REF!*#REF!*#REF!*#REF!</definedName>
    <definedName name="SHARED_FORMULA_7_46_7_46_22" localSheetId="0">#REF!*#REF!*#REF!*#REF!</definedName>
    <definedName name="SHARED_FORMULA_7_46_7_46_22">#REF!*#REF!*#REF!*#REF!</definedName>
    <definedName name="SHARED_FORMULA_7_472_7_472_37" localSheetId="2">+#REF!*#REF!*#REF!*#REF!</definedName>
    <definedName name="SHARED_FORMULA_7_472_7_472_37" localSheetId="7">+#REF!*#REF!*#REF!*#REF!</definedName>
    <definedName name="SHARED_FORMULA_7_472_7_472_37" localSheetId="0">+#REF!*#REF!*#REF!*#REF!</definedName>
    <definedName name="SHARED_FORMULA_7_472_7_472_37">+#REF!*#REF!*#REF!*#REF!</definedName>
    <definedName name="SHARED_FORMULA_7_473_7_473_22">NA()</definedName>
    <definedName name="SHARED_FORMULA_7_479_7_479_30" localSheetId="2">+#REF!*#REF!*#REF!</definedName>
    <definedName name="SHARED_FORMULA_7_479_7_479_30" localSheetId="7">+#REF!*#REF!*#REF!</definedName>
    <definedName name="SHARED_FORMULA_7_479_7_479_30">+#REF!*#REF!*#REF!</definedName>
    <definedName name="SHARED_FORMULA_7_49_7_49_22">NA()</definedName>
    <definedName name="SHARED_FORMULA_7_494_7_494_37" localSheetId="2">+#REF!*#REF!*#REF!*#REF!</definedName>
    <definedName name="SHARED_FORMULA_7_494_7_494_37" localSheetId="7">+#REF!*#REF!*#REF!*#REF!</definedName>
    <definedName name="SHARED_FORMULA_7_494_7_494_37">+#REF!*#REF!*#REF!*#REF!</definedName>
    <definedName name="SHARED_FORMULA_7_5_7_5_22" localSheetId="2">#REF!*#REF!*#REF!*#REF!</definedName>
    <definedName name="SHARED_FORMULA_7_5_7_5_22" localSheetId="7">#REF!*#REF!*#REF!*#REF!</definedName>
    <definedName name="SHARED_FORMULA_7_5_7_5_22" localSheetId="0">#REF!*#REF!*#REF!*#REF!</definedName>
    <definedName name="SHARED_FORMULA_7_5_7_5_22">#REF!*#REF!*#REF!*#REF!</definedName>
    <definedName name="SHARED_FORMULA_7_500_7_500_22" localSheetId="2">#REF!*#REF!*#REF!*#REF!</definedName>
    <definedName name="SHARED_FORMULA_7_500_7_500_22" localSheetId="7">#REF!*#REF!*#REF!*#REF!</definedName>
    <definedName name="SHARED_FORMULA_7_500_7_500_22" localSheetId="0">#REF!*#REF!*#REF!*#REF!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2">#REF!*#REF!*#REF!*#REF!</definedName>
    <definedName name="SHARED_FORMULA_7_532_7_532_22" localSheetId="7">#REF!*#REF!*#REF!*#REF!</definedName>
    <definedName name="SHARED_FORMULA_7_532_7_532_22">#REF!*#REF!*#REF!*#REF!</definedName>
    <definedName name="SHARED_FORMULA_7_538_7_538_22">NA()</definedName>
    <definedName name="SHARED_FORMULA_7_539_7_539_37" localSheetId="2">#REF!*#REF!*#REF!</definedName>
    <definedName name="SHARED_FORMULA_7_539_7_539_37" localSheetId="7">#REF!*#REF!*#REF!</definedName>
    <definedName name="SHARED_FORMULA_7_539_7_539_37">#REF!*#REF!*#REF!</definedName>
    <definedName name="SHARED_FORMULA_7_541_7_541_26" localSheetId="2">#REF!*#REF!</definedName>
    <definedName name="SHARED_FORMULA_7_541_7_541_26" localSheetId="7">#REF!*#REF!</definedName>
    <definedName name="SHARED_FORMULA_7_541_7_541_26" localSheetId="0">#REF!*#REF!</definedName>
    <definedName name="SHARED_FORMULA_7_541_7_541_26">#REF!*#REF!</definedName>
    <definedName name="SHARED_FORMULA_7_544_7_544_37">NA()</definedName>
    <definedName name="SHARED_FORMULA_7_549_7_549_22">NA()</definedName>
    <definedName name="SHARED_FORMULA_7_565_7_565_22" localSheetId="2">#REF!*#REF!*#REF!*#REF!</definedName>
    <definedName name="SHARED_FORMULA_7_565_7_565_22" localSheetId="7">#REF!*#REF!*#REF!*#REF!</definedName>
    <definedName name="SHARED_FORMULA_7_565_7_565_22" localSheetId="0">#REF!*#REF!*#REF!*#REF!</definedName>
    <definedName name="SHARED_FORMULA_7_565_7_565_22">#REF!*#REF!*#REF!*#REF!</definedName>
    <definedName name="SHARED_FORMULA_7_565_7_565_37" localSheetId="2">+#REF!*#REF!*#REF!</definedName>
    <definedName name="SHARED_FORMULA_7_565_7_565_37" localSheetId="7">+#REF!*#REF!*#REF!</definedName>
    <definedName name="SHARED_FORMULA_7_565_7_565_37" localSheetId="0">+#REF!*#REF!*#REF!</definedName>
    <definedName name="SHARED_FORMULA_7_565_7_565_37">+#REF!*#REF!*#REF!</definedName>
    <definedName name="SHARED_FORMULA_7_57_7_57_22" localSheetId="2">#REF!*#REF!*#REF!*#REF!</definedName>
    <definedName name="SHARED_FORMULA_7_57_7_57_22" localSheetId="7">#REF!*#REF!*#REF!*#REF!</definedName>
    <definedName name="SHARED_FORMULA_7_57_7_57_22" localSheetId="0">#REF!*#REF!*#REF!*#REF!</definedName>
    <definedName name="SHARED_FORMULA_7_57_7_57_22">#REF!*#REF!*#REF!*#REF!</definedName>
    <definedName name="SHARED_FORMULA_7_57_7_57_30" localSheetId="2">#REF!*#REF!*#REF!*#REF!</definedName>
    <definedName name="SHARED_FORMULA_7_57_7_57_30" localSheetId="7">#REF!*#REF!*#REF!*#REF!</definedName>
    <definedName name="SHARED_FORMULA_7_57_7_57_30" localSheetId="0">#REF!*#REF!*#REF!*#REF!</definedName>
    <definedName name="SHARED_FORMULA_7_57_7_57_30">#REF!*#REF!*#REF!*#REF!</definedName>
    <definedName name="SHARED_FORMULA_7_571_7_571_26">NA()</definedName>
    <definedName name="SHARED_FORMULA_7_577_7_577_22" localSheetId="2">#REF!*#REF!*#REF!*#REF!</definedName>
    <definedName name="SHARED_FORMULA_7_577_7_577_22" localSheetId="7">#REF!*#REF!*#REF!*#REF!</definedName>
    <definedName name="SHARED_FORMULA_7_577_7_577_22">#REF!*#REF!*#REF!*#REF!</definedName>
    <definedName name="SHARED_FORMULA_7_581_7_581_22">NA()</definedName>
    <definedName name="SHARED_FORMULA_7_589_7_589_37" localSheetId="2">+#REF!*#REF!*#REF!*#REF!</definedName>
    <definedName name="SHARED_FORMULA_7_589_7_589_37" localSheetId="7">+#REF!*#REF!*#REF!*#REF!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2">#REF!*#REF!*#REF!*#REF!</definedName>
    <definedName name="SHARED_FORMULA_7_609_7_609_22" localSheetId="7">#REF!*#REF!*#REF!*#REF!</definedName>
    <definedName name="SHARED_FORMULA_7_609_7_609_22">#REF!*#REF!*#REF!*#REF!</definedName>
    <definedName name="SHARED_FORMULA_7_609_7_609_26" localSheetId="2">#REF!*#REF!*#REF!*#REF!*#REF!</definedName>
    <definedName name="SHARED_FORMULA_7_609_7_609_26" localSheetId="7">#REF!*#REF!*#REF!*#REF!*#REF!</definedName>
    <definedName name="SHARED_FORMULA_7_609_7_609_26" localSheetId="0">#REF!*#REF!*#REF!*#REF!*#REF!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2">+#REF!*#REF!*#REF!*#REF!</definedName>
    <definedName name="SHARED_FORMULA_7_63_7_63_26" localSheetId="7">+#REF!*#REF!*#REF!*#REF!</definedName>
    <definedName name="SHARED_FORMULA_7_63_7_63_26" localSheetId="0">+#REF!*#REF!*#REF!*#REF!</definedName>
    <definedName name="SHARED_FORMULA_7_63_7_63_26">+#REF!*#REF!*#REF!*#REF!</definedName>
    <definedName name="SHARED_FORMULA_7_637_7_637_26" localSheetId="2">#REF!*#REF!*#REF!*#REF!</definedName>
    <definedName name="SHARED_FORMULA_7_637_7_637_26" localSheetId="7">#REF!*#REF!*#REF!*#REF!</definedName>
    <definedName name="SHARED_FORMULA_7_637_7_637_26" localSheetId="0">#REF!*#REF!*#REF!*#REF!</definedName>
    <definedName name="SHARED_FORMULA_7_637_7_637_26">#REF!*#REF!*#REF!*#REF!</definedName>
    <definedName name="SHARED_FORMULA_7_638_7_638_22" localSheetId="2">#REF!*#REF!*#REF!*#REF!</definedName>
    <definedName name="SHARED_FORMULA_7_638_7_638_22" localSheetId="7">#REF!*#REF!*#REF!*#REF!</definedName>
    <definedName name="SHARED_FORMULA_7_638_7_638_22" localSheetId="0">#REF!*#REF!*#REF!*#REF!</definedName>
    <definedName name="SHARED_FORMULA_7_638_7_638_22">#REF!*#REF!*#REF!*#REF!</definedName>
    <definedName name="SHARED_FORMULA_7_638_7_638_26">NA()</definedName>
    <definedName name="SHARED_FORMULA_7_640_7_640_22">NA()</definedName>
    <definedName name="SHARED_FORMULA_7_648_7_648_22" localSheetId="2">#REF!*#REF!*#REF!*#REF!</definedName>
    <definedName name="SHARED_FORMULA_7_648_7_648_22" localSheetId="7">#REF!*#REF!*#REF!*#REF!</definedName>
    <definedName name="SHARED_FORMULA_7_648_7_648_22">#REF!*#REF!*#REF!*#REF!</definedName>
    <definedName name="SHARED_FORMULA_7_649_7_649_26" localSheetId="2">#REF!*#REF!*#REF!*#REF!*#REF!</definedName>
    <definedName name="SHARED_FORMULA_7_649_7_649_26" localSheetId="7">#REF!*#REF!*#REF!*#REF!*#REF!</definedName>
    <definedName name="SHARED_FORMULA_7_649_7_649_26" localSheetId="0">#REF!*#REF!*#REF!*#REF!*#REF!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2">#REF!*#REF!*#REF!</definedName>
    <definedName name="SHARED_FORMULA_7_660_7_660_22" localSheetId="7">#REF!*#REF!*#REF!</definedName>
    <definedName name="SHARED_FORMULA_7_660_7_660_22" localSheetId="0">#REF!*#REF!*#REF!</definedName>
    <definedName name="SHARED_FORMULA_7_660_7_660_22">#REF!*#REF!*#REF!</definedName>
    <definedName name="SHARED_FORMULA_7_664_7_664_22">NA()</definedName>
    <definedName name="SHARED_FORMULA_7_665_7_665_26">NA()</definedName>
    <definedName name="SHARED_FORMULA_7_666_7_666_26" localSheetId="2">+#REF!*#REF!*#REF!*#REF!</definedName>
    <definedName name="SHARED_FORMULA_7_666_7_666_26" localSheetId="7">+#REF!*#REF!*#REF!*#REF!</definedName>
    <definedName name="SHARED_FORMULA_7_666_7_666_26">+#REF!*#REF!*#REF!*#REF!</definedName>
    <definedName name="SHARED_FORMULA_7_67_7_67_30" localSheetId="2">+#REF!*#REF!*#REF!*#REF!</definedName>
    <definedName name="SHARED_FORMULA_7_67_7_67_30" localSheetId="7">+#REF!*#REF!*#REF!*#REF!</definedName>
    <definedName name="SHARED_FORMULA_7_67_7_67_30" localSheetId="0">+#REF!*#REF!*#REF!*#REF!</definedName>
    <definedName name="SHARED_FORMULA_7_67_7_67_30">+#REF!*#REF!*#REF!*#REF!</definedName>
    <definedName name="SHARED_FORMULA_7_674_7_674_26" localSheetId="2">#REF!*#REF!*#REF!*#REF!*#REF!</definedName>
    <definedName name="SHARED_FORMULA_7_674_7_674_26" localSheetId="7">#REF!*#REF!*#REF!*#REF!*#REF!</definedName>
    <definedName name="SHARED_FORMULA_7_674_7_674_26" localSheetId="0">#REF!*#REF!*#REF!*#REF!*#REF!</definedName>
    <definedName name="SHARED_FORMULA_7_674_7_674_26">#REF!*#REF!*#REF!*#REF!*#REF!</definedName>
    <definedName name="SHARED_FORMULA_7_677_7_677_22">NA()</definedName>
    <definedName name="SHARED_FORMULA_7_680_7_680_22" localSheetId="2">#REF!*#REF!*#REF!</definedName>
    <definedName name="SHARED_FORMULA_7_680_7_680_22" localSheetId="7">#REF!*#REF!*#REF!</definedName>
    <definedName name="SHARED_FORMULA_7_680_7_680_22">#REF!*#REF!*#REF!</definedName>
    <definedName name="SHARED_FORMULA_7_682_7_682_26">NA()</definedName>
    <definedName name="SHARED_FORMULA_7_691_7_691_26" localSheetId="2">+#REF!*#REF!*#REF!*#REF!</definedName>
    <definedName name="SHARED_FORMULA_7_691_7_691_26" localSheetId="7">+#REF!*#REF!*#REF!*#REF!</definedName>
    <definedName name="SHARED_FORMULA_7_691_7_691_26">+#REF!*#REF!*#REF!*#REF!</definedName>
    <definedName name="SHARED_FORMULA_7_697_7_697_26">NA()</definedName>
    <definedName name="SHARED_FORMULA_7_699_7_699_26" localSheetId="2">#REF!*#REF!*#REF!*#REF!*#REF!</definedName>
    <definedName name="SHARED_FORMULA_7_699_7_699_26" localSheetId="7">#REF!*#REF!*#REF!*#REF!*#REF!</definedName>
    <definedName name="SHARED_FORMULA_7_699_7_699_26">#REF!*#REF!*#REF!*#REF!*#REF!</definedName>
    <definedName name="SHARED_FORMULA_7_7_7_7_33" localSheetId="2">#REF!*#REF!*#REF!*#REF!</definedName>
    <definedName name="SHARED_FORMULA_7_7_7_7_33" localSheetId="7">#REF!*#REF!*#REF!*#REF!</definedName>
    <definedName name="SHARED_FORMULA_7_7_7_7_33" localSheetId="0">#REF!*#REF!*#REF!*#REF!</definedName>
    <definedName name="SHARED_FORMULA_7_7_7_7_33">#REF!*#REF!*#REF!*#REF!</definedName>
    <definedName name="SHARED_FORMULA_7_70_7_70_30">NA()</definedName>
    <definedName name="SHARED_FORMULA_7_707_7_707_22" localSheetId="2">#REF!*#REF!*#REF!*#REF!*#REF!</definedName>
    <definedName name="SHARED_FORMULA_7_707_7_707_22" localSheetId="7">#REF!*#REF!*#REF!*#REF!*#REF!</definedName>
    <definedName name="SHARED_FORMULA_7_707_7_707_22" localSheetId="0">#REF!*#REF!*#REF!*#REF!*#REF!</definedName>
    <definedName name="SHARED_FORMULA_7_707_7_707_22">#REF!*#REF!*#REF!*#REF!*#REF!</definedName>
    <definedName name="SHARED_FORMULA_7_716_7_716_26" localSheetId="2">#REF!*#REF!*#REF!*#REF!</definedName>
    <definedName name="SHARED_FORMULA_7_716_7_716_26" localSheetId="7">#REF!*#REF!*#REF!*#REF!</definedName>
    <definedName name="SHARED_FORMULA_7_716_7_716_26" localSheetId="0">#REF!*#REF!*#REF!*#REF!</definedName>
    <definedName name="SHARED_FORMULA_7_716_7_716_26">#REF!*#REF!*#REF!*#REF!</definedName>
    <definedName name="SHARED_FORMULA_7_72_7_72_22" localSheetId="2">#REF!*#REF!*#REF!*#REF!</definedName>
    <definedName name="SHARED_FORMULA_7_72_7_72_22" localSheetId="7">#REF!*#REF!*#REF!*#REF!</definedName>
    <definedName name="SHARED_FORMULA_7_72_7_72_22" localSheetId="0">#REF!*#REF!*#REF!*#REF!</definedName>
    <definedName name="SHARED_FORMULA_7_72_7_72_22">#REF!*#REF!*#REF!*#REF!</definedName>
    <definedName name="SHARED_FORMULA_7_720_7_720_22" localSheetId="2">#REF!*#REF!*#REF!*#REF!*#REF!</definedName>
    <definedName name="SHARED_FORMULA_7_720_7_720_22" localSheetId="7">#REF!*#REF!*#REF!*#REF!*#REF!</definedName>
    <definedName name="SHARED_FORMULA_7_720_7_720_22" localSheetId="0">#REF!*#REF!*#REF!*#REF!*#REF!</definedName>
    <definedName name="SHARED_FORMULA_7_720_7_720_22">#REF!*#REF!*#REF!*#REF!*#REF!</definedName>
    <definedName name="SHARED_FORMULA_7_722_7_722_26">NA()</definedName>
    <definedName name="SHARED_FORMULA_7_732_7_732_26" localSheetId="2">#REF!*#REF!*#REF!*#REF!</definedName>
    <definedName name="SHARED_FORMULA_7_732_7_732_26" localSheetId="7">#REF!*#REF!*#REF!*#REF!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2">#REF!*#REF!*#REF!*#REF!</definedName>
    <definedName name="SHARED_FORMULA_7_757_7_757_26" localSheetId="7">#REF!*#REF!*#REF!*#REF!</definedName>
    <definedName name="SHARED_FORMULA_7_757_7_757_26">#REF!*#REF!*#REF!*#REF!</definedName>
    <definedName name="SHARED_FORMULA_7_760_7_760_26">NA()</definedName>
    <definedName name="SHARED_FORMULA_7_769_7_769_22">NA()</definedName>
    <definedName name="SHARED_FORMULA_7_776_7_776_26" localSheetId="2">#REF!*#REF!*#REF!*#REF!</definedName>
    <definedName name="SHARED_FORMULA_7_776_7_776_26" localSheetId="7">#REF!*#REF!*#REF!*#REF!</definedName>
    <definedName name="SHARED_FORMULA_7_776_7_776_26">#REF!*#REF!*#REF!*#REF!</definedName>
    <definedName name="SHARED_FORMULA_7_780_7_780_26">NA()</definedName>
    <definedName name="SHARED_FORMULA_7_792_7_792_26">NA()</definedName>
    <definedName name="SHARED_FORMULA_7_795_7_795_26" localSheetId="2">#REF!*#REF!*#REF!*#REF!</definedName>
    <definedName name="SHARED_FORMULA_7_795_7_795_26" localSheetId="7">#REF!*#REF!*#REF!*#REF!</definedName>
    <definedName name="SHARED_FORMULA_7_795_7_795_26">#REF!*#REF!*#REF!*#REF!</definedName>
    <definedName name="SHARED_FORMULA_7_801_7_801_22">NA()</definedName>
    <definedName name="SHARED_FORMULA_7_803_7_803_26">NA()</definedName>
    <definedName name="SHARED_FORMULA_7_805_7_805_22" localSheetId="2">#REF!*#REF!*#REF!*#REF!</definedName>
    <definedName name="SHARED_FORMULA_7_805_7_805_22" localSheetId="7">#REF!*#REF!*#REF!*#REF!</definedName>
    <definedName name="SHARED_FORMULA_7_805_7_805_22">#REF!*#REF!*#REF!*#REF!</definedName>
    <definedName name="SHARED_FORMULA_7_813_7_813_22">NA()</definedName>
    <definedName name="SHARED_FORMULA_7_814_7_814_26">NA()</definedName>
    <definedName name="SHARED_FORMULA_7_815_7_815_26" localSheetId="2">+#REF!*#REF!*#REF!*#REF!*#REF!</definedName>
    <definedName name="SHARED_FORMULA_7_815_7_815_26" localSheetId="7">+#REF!*#REF!*#REF!*#REF!*#REF!</definedName>
    <definedName name="SHARED_FORMULA_7_815_7_815_26">+#REF!*#REF!*#REF!*#REF!*#REF!</definedName>
    <definedName name="SHARED_FORMULA_7_826_7_826_26">NA()</definedName>
    <definedName name="SHARED_FORMULA_7_827_7_827_26" localSheetId="2">+#REF!*#REF!*#REF!*#REF!*#REF!</definedName>
    <definedName name="SHARED_FORMULA_7_827_7_827_26" localSheetId="7">+#REF!*#REF!*#REF!*#REF!*#REF!</definedName>
    <definedName name="SHARED_FORMULA_7_827_7_827_26">+#REF!*#REF!*#REF!*#REF!*#REF!</definedName>
    <definedName name="SHARED_FORMULA_7_828_7_828_22">NA()</definedName>
    <definedName name="SHARED_FORMULA_7_837_7_837_26" localSheetId="2">+#REF!*#REF!*#REF!*#REF!*#REF!</definedName>
    <definedName name="SHARED_FORMULA_7_837_7_837_26" localSheetId="7">+#REF!*#REF!*#REF!*#REF!*#REF!</definedName>
    <definedName name="SHARED_FORMULA_7_837_7_837_26">+#REF!*#REF!*#REF!*#REF!*#REF!</definedName>
    <definedName name="SHARED_FORMULA_7_84_7_84_26" localSheetId="2">#REF!*#REF!*#REF!*#REF!</definedName>
    <definedName name="SHARED_FORMULA_7_84_7_84_26" localSheetId="7">#REF!*#REF!*#REF!*#REF!</definedName>
    <definedName name="SHARED_FORMULA_7_84_7_84_26" localSheetId="0">#REF!*#REF!*#REF!*#REF!</definedName>
    <definedName name="SHARED_FORMULA_7_84_7_84_26">#REF!*#REF!*#REF!*#REF!</definedName>
    <definedName name="SHARED_FORMULA_7_84_7_84_30" localSheetId="2">+#REF!*#REF!*#REF!*#REF!</definedName>
    <definedName name="SHARED_FORMULA_7_84_7_84_30" localSheetId="7">+#REF!*#REF!*#REF!*#REF!</definedName>
    <definedName name="SHARED_FORMULA_7_84_7_84_30" localSheetId="0">+#REF!*#REF!*#REF!*#REF!</definedName>
    <definedName name="SHARED_FORMULA_7_84_7_84_30">+#REF!*#REF!*#REF!*#REF!</definedName>
    <definedName name="SHARED_FORMULA_7_84_7_84_37">NA()</definedName>
    <definedName name="SHARED_FORMULA_7_843_7_843_22" localSheetId="2">#REF!*#REF!*#REF!*#REF!</definedName>
    <definedName name="SHARED_FORMULA_7_843_7_843_22" localSheetId="7">#REF!*#REF!*#REF!*#REF!</definedName>
    <definedName name="SHARED_FORMULA_7_843_7_843_22">#REF!*#REF!*#REF!*#REF!</definedName>
    <definedName name="SHARED_FORMULA_7_847_7_847_26" localSheetId="2">+#REF!*#REF!*#REF!*#REF!*#REF!</definedName>
    <definedName name="SHARED_FORMULA_7_847_7_847_26" localSheetId="7">+#REF!*#REF!*#REF!*#REF!*#REF!</definedName>
    <definedName name="SHARED_FORMULA_7_847_7_847_26" localSheetId="0">+#REF!*#REF!*#REF!*#REF!*#REF!</definedName>
    <definedName name="SHARED_FORMULA_7_847_7_847_26">+#REF!*#REF!*#REF!*#REF!*#REF!</definedName>
    <definedName name="SHARED_FORMULA_7_850_7_850_26">NA()</definedName>
    <definedName name="SHARED_FORMULA_7_853_7_853_22" localSheetId="2">#REF!*#REF!*#REF!*#REF!</definedName>
    <definedName name="SHARED_FORMULA_7_853_7_853_22" localSheetId="7">#REF!*#REF!*#REF!*#REF!</definedName>
    <definedName name="SHARED_FORMULA_7_853_7_853_22" localSheetId="0">#REF!*#REF!*#REF!*#REF!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2">+#REF!*#REF!*#REF!</definedName>
    <definedName name="SHARED_FORMULA_7_869_7_869_26" localSheetId="7">+#REF!*#REF!*#REF!</definedName>
    <definedName name="SHARED_FORMULA_7_869_7_869_26">+#REF!*#REF!*#REF!</definedName>
    <definedName name="SHARED_FORMULA_7_87_7_87_26">NA()</definedName>
    <definedName name="SHARED_FORMULA_7_87_7_87_37" localSheetId="2">#REF!*#REF!*#REF!*#REF!</definedName>
    <definedName name="SHARED_FORMULA_7_87_7_87_37" localSheetId="7">#REF!*#REF!*#REF!*#REF!</definedName>
    <definedName name="SHARED_FORMULA_7_87_7_87_37">#REF!*#REF!*#REF!*#REF!</definedName>
    <definedName name="SHARED_FORMULA_7_870_7_870_22">NA()</definedName>
    <definedName name="SHARED_FORMULA_7_882_7_882_26">NA()</definedName>
    <definedName name="SHARED_FORMULA_7_893_7_893_26" localSheetId="2">+#REF!*#REF!*#REF!</definedName>
    <definedName name="SHARED_FORMULA_7_893_7_893_26" localSheetId="7">+#REF!*#REF!*#REF!</definedName>
    <definedName name="SHARED_FORMULA_7_893_7_893_26">+#REF!*#REF!*#REF!</definedName>
    <definedName name="SHARED_FORMULA_7_895_7_895_22" localSheetId="2">#REF!*#REF!*#REF!*#REF!</definedName>
    <definedName name="SHARED_FORMULA_7_895_7_895_22" localSheetId="7">#REF!*#REF!*#REF!*#REF!</definedName>
    <definedName name="SHARED_FORMULA_7_895_7_895_22" localSheetId="0">#REF!*#REF!*#REF!*#REF!</definedName>
    <definedName name="SHARED_FORMULA_7_895_7_895_22">#REF!*#REF!*#REF!*#REF!</definedName>
    <definedName name="SHARED_FORMULA_7_9_7_9_37" localSheetId="2">#REF!*#REF!*#REF!*#REF!</definedName>
    <definedName name="SHARED_FORMULA_7_9_7_9_37" localSheetId="7">#REF!*#REF!*#REF!*#REF!</definedName>
    <definedName name="SHARED_FORMULA_7_9_7_9_37" localSheetId="0">#REF!*#REF!*#REF!*#REF!</definedName>
    <definedName name="SHARED_FORMULA_7_9_7_9_37">#REF!*#REF!*#REF!*#REF!</definedName>
    <definedName name="SHARED_FORMULA_7_900_7_900_22">NA()</definedName>
    <definedName name="SHARED_FORMULA_7_900_7_900_26">NA()</definedName>
    <definedName name="SHARED_FORMULA_7_906_7_906_22" localSheetId="2">#REF!*#REF!*#REF!*#REF!</definedName>
    <definedName name="SHARED_FORMULA_7_906_7_906_22" localSheetId="7">#REF!*#REF!*#REF!*#REF!</definedName>
    <definedName name="SHARED_FORMULA_7_906_7_906_22">#REF!*#REF!*#REF!*#REF!</definedName>
    <definedName name="SHARED_FORMULA_7_909_7_909_26" localSheetId="2">+#REF!*#REF!*#REF!</definedName>
    <definedName name="SHARED_FORMULA_7_909_7_909_26" localSheetId="7">+#REF!*#REF!*#REF!</definedName>
    <definedName name="SHARED_FORMULA_7_909_7_909_26" localSheetId="0">+#REF!*#REF!*#REF!</definedName>
    <definedName name="SHARED_FORMULA_7_909_7_909_26">+#REF!*#REF!*#REF!</definedName>
    <definedName name="SHARED_FORMULA_7_91_7_91_37">NA()</definedName>
    <definedName name="SHARED_FORMULA_7_925_7_925_26" localSheetId="2">+#REF!*#REF!*#REF!</definedName>
    <definedName name="SHARED_FORMULA_7_925_7_925_26" localSheetId="7">+#REF!*#REF!*#REF!</definedName>
    <definedName name="SHARED_FORMULA_7_925_7_925_26" localSheetId="0">+#REF!*#REF!*#REF!</definedName>
    <definedName name="SHARED_FORMULA_7_925_7_925_26">+#REF!*#REF!*#REF!</definedName>
    <definedName name="SHARED_FORMULA_7_926_7_926_22" localSheetId="2">#REF!*#REF!*#REF!*#REF!</definedName>
    <definedName name="SHARED_FORMULA_7_926_7_926_22" localSheetId="7">#REF!*#REF!*#REF!*#REF!</definedName>
    <definedName name="SHARED_FORMULA_7_926_7_926_22" localSheetId="0">#REF!*#REF!*#REF!*#REF!</definedName>
    <definedName name="SHARED_FORMULA_7_926_7_926_22">#REF!*#REF!*#REF!*#REF!</definedName>
    <definedName name="SHARED_FORMULA_7_932_7_932_22">NA()</definedName>
    <definedName name="SHARED_FORMULA_7_932_7_932_26">NA()</definedName>
    <definedName name="SHARED_FORMULA_7_94_7_94_37" localSheetId="2">#REF!*#REF!*#REF!*#REF!</definedName>
    <definedName name="SHARED_FORMULA_7_94_7_94_37" localSheetId="7">#REF!*#REF!*#REF!*#REF!</definedName>
    <definedName name="SHARED_FORMULA_7_94_7_94_37" localSheetId="0">#REF!*#REF!*#REF!*#REF!</definedName>
    <definedName name="SHARED_FORMULA_7_94_7_94_37">#REF!*#REF!*#REF!*#REF!</definedName>
    <definedName name="SHARED_FORMULA_7_941_7_941_22">NA()</definedName>
    <definedName name="SHARED_FORMULA_7_945_7_945_26" localSheetId="2">#REF!*#REF!*#REF!*#REF!</definedName>
    <definedName name="SHARED_FORMULA_7_945_7_945_26" localSheetId="7">#REF!*#REF!*#REF!*#REF!</definedName>
    <definedName name="SHARED_FORMULA_7_945_7_945_26">#REF!*#REF!*#REF!*#REF!</definedName>
    <definedName name="SHARED_FORMULA_7_947_7_947_22" localSheetId="2">#REF!*#REF!*#REF!*#REF!</definedName>
    <definedName name="SHARED_FORMULA_7_947_7_947_22" localSheetId="7">#REF!*#REF!*#REF!*#REF!</definedName>
    <definedName name="SHARED_FORMULA_7_947_7_947_22" localSheetId="0">#REF!*#REF!*#REF!*#REF!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2">#REF!*#REF!*#REF!*#REF!</definedName>
    <definedName name="SHARED_FORMULA_7_977_7_977_22" localSheetId="7">#REF!*#REF!*#REF!*#REF!</definedName>
    <definedName name="SHARED_FORMULA_7_977_7_977_22" localSheetId="0">#REF!*#REF!*#REF!*#REF!</definedName>
    <definedName name="SHARED_FORMULA_7_977_7_977_22">#REF!*#REF!*#REF!*#REF!</definedName>
    <definedName name="SHARED_FORMULA_7_982_7_982_26" localSheetId="2">#REF!*#REF!*#REF!*#REF!</definedName>
    <definedName name="SHARED_FORMULA_7_982_7_982_26" localSheetId="7">#REF!*#REF!*#REF!*#REF!</definedName>
    <definedName name="SHARED_FORMULA_7_982_7_982_26" localSheetId="0">#REF!*#REF!*#REF!*#REF!</definedName>
    <definedName name="SHARED_FORMULA_7_982_7_982_26">#REF!*#REF!*#REF!*#REF!</definedName>
    <definedName name="SHARED_FORMULA_7_988_7_988_22">NA()</definedName>
    <definedName name="SHARED_FORMULA_7_992_7_992_26" localSheetId="2">#REF!*#REF!*#REF!*#REF!</definedName>
    <definedName name="SHARED_FORMULA_7_992_7_992_26" localSheetId="7">#REF!*#REF!*#REF!*#REF!</definedName>
    <definedName name="SHARED_FORMULA_7_992_7_992_26" localSheetId="0">#REF!*#REF!*#REF!*#REF!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2">#REF!</definedName>
    <definedName name="SIDEWALLSSEVENTOTHIRTEEN" localSheetId="7">#REF!</definedName>
    <definedName name="SIDEWALLSSEVENTOTHIRTEEN" localSheetId="0">#REF!</definedName>
    <definedName name="SIDEWALLSSEVENTOTHIRTEEN">#REF!</definedName>
    <definedName name="signage">"'[141]14'!$a$1:$u$65536"</definedName>
    <definedName name="single">NA()</definedName>
    <definedName name="sir">NA()</definedName>
    <definedName name="Siri" localSheetId="5">Scheduled_Payment+Extra_Payment</definedName>
    <definedName name="Siri" localSheetId="2">Scheduled_Payment+Extra_Payment</definedName>
    <definedName name="Siri" localSheetId="3">Scheduled_Payment+Extra_Payment</definedName>
    <definedName name="Siri" localSheetId="7">Scheduled_Payment+Extra_Payment</definedName>
    <definedName name="Siri" localSheetId="4">Scheduled_Payment+Extra_Payment</definedName>
    <definedName name="Siri" localSheetId="1">Scheduled_Payment+Extra_Payment</definedName>
    <definedName name="Siri" localSheetId="0">Scheduled_Payment+Extra_Payment</definedName>
    <definedName name="Siri">Scheduled_Payment+Extra_Payment</definedName>
    <definedName name="SITE" localSheetId="2">#REF!</definedName>
    <definedName name="SITE" localSheetId="7">#REF!</definedName>
    <definedName name="SITE" localSheetId="0">#REF!</definedName>
    <definedName name="SITE">#REF!</definedName>
    <definedName name="SIXTOTHIRTEEN" localSheetId="2">#REF!</definedName>
    <definedName name="SIXTOTHIRTEEN" localSheetId="7">#REF!</definedName>
    <definedName name="SIXTOTHIRTEEN" localSheetId="0">#REF!</definedName>
    <definedName name="SIXTOTHIRTEEN">#REF!</definedName>
    <definedName name="size">NA()</definedName>
    <definedName name="SKDIRD" localSheetId="7">{"'ridftotal'!$A$4:$S$27"}</definedName>
    <definedName name="SKDIRD">{"'ridftotal'!$A$4:$S$27"}</definedName>
    <definedName name="skirting_shahbad">NA()</definedName>
    <definedName name="sla">NA()</definedName>
    <definedName name="SLAB">[9]DATA!$H$113</definedName>
    <definedName name="slab_8">NA()</definedName>
    <definedName name="SLAB1">NA()</definedName>
    <definedName name="SLOAD">[29]MRATES!$AD$10</definedName>
    <definedName name="sluicevalve">NA()</definedName>
    <definedName name="SLUICEVALVES">NA()</definedName>
    <definedName name="Slushy_soil_and_silt_clearance_upto_0_60_metres_depth_SS_20_B">NA()</definedName>
    <definedName name="sm">'[33]Lead statement'!$P$6</definedName>
    <definedName name="sma">NA()</definedName>
    <definedName name="SMAZDOOR" localSheetId="7">[145]MRATES!$F$38</definedName>
    <definedName name="SMAZDOOR" localSheetId="0">[145]MRATES!$F$38</definedName>
    <definedName name="SMAZDOOR">[145]MRATES!$F$38</definedName>
    <definedName name="smc">'[146]Lead statement'!$P$7</definedName>
    <definedName name="smetal">NA()</definedName>
    <definedName name="sn">'[74]Lead statement'!$P$6</definedName>
    <definedName name="sngsd">[117]l!$J$9</definedName>
    <definedName name="sngst">[117]l!$J$8</definedName>
    <definedName name="so_desgn">[147]Data_Base!$E$2:$F$11</definedName>
    <definedName name="Soft_disentigrated_rock___removable_by_pick_axes_and_crow_bars">NA()</definedName>
    <definedName name="soil_types">'[148]data existing_do not delete'!$I$2:$I$9</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'[44]Road data'!$C$356</definedName>
    <definedName name="SP_148_BCCP">NA()</definedName>
    <definedName name="SP_BACKFILL">NA()</definedName>
    <definedName name="SP_BED_HP">NA()</definedName>
    <definedName name="Sp_BetweenBodywalls">'[44]Road data'!$C$451</definedName>
    <definedName name="SP_BM" localSheetId="2">'[51]Road data'!#REF!</definedName>
    <definedName name="SP_BM" localSheetId="7">'[51]Road data'!#REF!</definedName>
    <definedName name="SP_BM">'[51]Road data'!#REF!</definedName>
    <definedName name="SP_BM_50">NA()</definedName>
    <definedName name="SP_BT_PATCH_40">NA()</definedName>
    <definedName name="SP_Diversion_Road" localSheetId="2">'[135]Road data'!#REF!</definedName>
    <definedName name="SP_Diversion_Road" localSheetId="7">'[135]Road data'!#REF!</definedName>
    <definedName name="SP_Diversion_Road">'[135]Road data'!#REF!</definedName>
    <definedName name="sp_eew">'[44]Road data'!$C$316</definedName>
    <definedName name="SP_EW_C">NA()</definedName>
    <definedName name="SP_EW_Car" localSheetId="2">'[51]Road data'!#REF!</definedName>
    <definedName name="SP_EW_Car" localSheetId="7">'[51]Road data'!#REF!</definedName>
    <definedName name="SP_EW_Car">'[51]Road data'!#REF!</definedName>
    <definedName name="SP_EW_FMC_Side">'[135]Road data'!$C$15</definedName>
    <definedName name="SP_EW_Form_OMC">'[44]Road data'!$C$32</definedName>
    <definedName name="SP_EW_FOUND">NA()</definedName>
    <definedName name="SP_EW_Man" localSheetId="2">'[135]Road data'!#REF!</definedName>
    <definedName name="SP_EW_Man" localSheetId="7">'[135]Road data'!#REF!</definedName>
    <definedName name="SP_EW_Man">'[135]Road data'!#REF!</definedName>
    <definedName name="SP_EW_OMC_Car" localSheetId="2">'[51]Road data'!#REF!</definedName>
    <definedName name="SP_EW_OMC_Car" localSheetId="7">'[51]Road data'!#REF!</definedName>
    <definedName name="SP_EW_OMC_Car">'[51]Road data'!#REF!</definedName>
    <definedName name="SP_EW_OMC_Side" localSheetId="2">'[51]Road data'!#REF!</definedName>
    <definedName name="SP_EW_OMC_Side" localSheetId="7">'[51]Road data'!#REF!</definedName>
    <definedName name="SP_EW_OMC_Side">'[51]Road data'!#REF!</definedName>
    <definedName name="SP_EW_S">NA()</definedName>
    <definedName name="SP_EW_SIDE">NA()</definedName>
    <definedName name="sp_EW_side_OMC">'[44]Road data'!$C$7</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'[44]Road data'!$C$336</definedName>
    <definedName name="SP_Gravel_Quardrent" localSheetId="2">'[135]Road data'!#REF!</definedName>
    <definedName name="SP_Gravel_Quardrent" localSheetId="7">'[135]Road data'!#REF!</definedName>
    <definedName name="SP_Gravel_Quardrent">'[135]Road data'!#REF!</definedName>
    <definedName name="SP_GROUT_REV">NA()</definedName>
    <definedName name="SP_GS">NA()</definedName>
    <definedName name="Sp_GSB">'[44]Road data'!$C$60</definedName>
    <definedName name="SP_HP_600" localSheetId="2">'[51]Road data'!#REF!</definedName>
    <definedName name="SP_HP_600" localSheetId="7">'[51]Road data'!#REF!</definedName>
    <definedName name="SP_HP_600">'[51]Road data'!#REF!</definedName>
    <definedName name="Sp_HPC">'[44]Road data'!$C$404</definedName>
    <definedName name="SP_HPL_600" localSheetId="2">'[51]Road data'!#REF!</definedName>
    <definedName name="SP_HPL_600" localSheetId="7">'[51]Road data'!#REF!</definedName>
    <definedName name="SP_HPL_600">'[51]Road data'!#REF!</definedName>
    <definedName name="SP_HYSD_FOUND">NA()</definedName>
    <definedName name="SP_HYSD_SUB">NA()</definedName>
    <definedName name="SP_HYSD_Super" localSheetId="2">'[51]Road data'!#REF!</definedName>
    <definedName name="SP_HYSD_Super" localSheetId="7">'[51]Road data'!#REF!</definedName>
    <definedName name="SP_HYSD_Super">'[51]Road data'!#REF!</definedName>
    <definedName name="SP_M10_base" localSheetId="2">'[135]Road data'!#REF!</definedName>
    <definedName name="SP_M10_base" localSheetId="7">'[135]Road data'!#REF!</definedName>
    <definedName name="SP_M10_base">'[135]Road data'!#REF!</definedName>
    <definedName name="sp_M10_bCC" localSheetId="2">'[51]Road data'!#REF!</definedName>
    <definedName name="sp_M10_bCC" localSheetId="7">'[51]Road data'!#REF!</definedName>
    <definedName name="sp_M10_bCC">'[51]Road data'!#REF!</definedName>
    <definedName name="SP_M10_drainS" localSheetId="2">'[135]Road data'!#REF!</definedName>
    <definedName name="SP_M10_drainS">'[135]Road data'!#REF!</definedName>
    <definedName name="SP_M15_deviders" localSheetId="2">'[135]Road data'!#REF!</definedName>
    <definedName name="SP_M15_deviders">'[135]Road data'!#REF!</definedName>
    <definedName name="SP_M15_DIVIDERS">NA()</definedName>
    <definedName name="SP_M15_footing" localSheetId="2">'[51]Road data'!#REF!</definedName>
    <definedName name="SP_M15_footing">'[51]Road data'!#REF!</definedName>
    <definedName name="SP_M15_FOUND">NA()</definedName>
    <definedName name="SP_M15_LEVEL">NA()</definedName>
    <definedName name="SP_M15_SUB" localSheetId="2">'[51]Road data'!#REF!</definedName>
    <definedName name="SP_M15_SUB">'[51]Road data'!#REF!</definedName>
    <definedName name="Sp_M20_Bed">'[44]Road data'!$C$559</definedName>
    <definedName name="SP_M20_BedBack" localSheetId="2">'[51]Road data'!#REF!</definedName>
    <definedName name="SP_M20_BedBack" localSheetId="7">'[51]Road data'!#REF!</definedName>
    <definedName name="SP_M20_BedBack">'[51]Road data'!#REF!</definedName>
    <definedName name="SP_M20_COVER" localSheetId="2">'[51]Road data'!#REF!</definedName>
    <definedName name="SP_M20_COVER" localSheetId="7">'[51]Road data'!#REF!</definedName>
    <definedName name="SP_M20_COVER">'[51]Road data'!#REF!</definedName>
    <definedName name="SP_M20_Slab" localSheetId="2">'[51]Road data'!#REF!</definedName>
    <definedName name="SP_M20_Slab" localSheetId="7">'[51]Road data'!#REF!</definedName>
    <definedName name="SP_M20_Slab">'[51]Road data'!#REF!</definedName>
    <definedName name="SP_M20R_BEDBLOCKS">NA()</definedName>
    <definedName name="SP_M20R_COVER_SLAB">NA()</definedName>
    <definedName name="SP_M20R_DECK">NA()</definedName>
    <definedName name="SP_M20R_RAIL">NA()</definedName>
    <definedName name="SP_M25_ApproachSlab" localSheetId="2">'[51]Road data'!#REF!</definedName>
    <definedName name="SP_M25_ApproachSlab" localSheetId="7">'[51]Road data'!#REF!</definedName>
    <definedName name="SP_M25_ApproachSlab">'[51]Road data'!#REF!</definedName>
    <definedName name="SP_M25R_APP">NA()</definedName>
    <definedName name="SP_M30_WC" localSheetId="2">'[51]Road data'!#REF!</definedName>
    <definedName name="SP_M30_WC">'[51]Road data'!#REF!</definedName>
    <definedName name="SP_M30R_WC">NA()</definedName>
    <definedName name="SP_M35_CC" localSheetId="2">'[135]Road data'!#REF!</definedName>
    <definedName name="SP_M35_CC">'[135]Road data'!#REF!</definedName>
    <definedName name="SP_M35_CCP">NA()</definedName>
    <definedName name="SP_M35_fLY_CCP">NA()</definedName>
    <definedName name="SP_M35_FlyAsh" localSheetId="2">'[51]Road data'!#REF!</definedName>
    <definedName name="SP_M35_FlyAsh">'[51]Road data'!#REF!</definedName>
    <definedName name="SP_Mild" localSheetId="2">'[51]Road data'!#REF!</definedName>
    <definedName name="SP_Mild">'[51]Road data'!#REF!</definedName>
    <definedName name="Sp_MSS">'[44]Road data'!$C$220</definedName>
    <definedName name="SP_PAINT">NA()</definedName>
    <definedName name="SP_Painting" localSheetId="2">'[51]Road data'!#REF!</definedName>
    <definedName name="SP_Painting" localSheetId="7">'[51]Road data'!#REF!</definedName>
    <definedName name="SP_Painting">'[51]Road data'!#REF!</definedName>
    <definedName name="SP_Pick">'[135]Road data'!$C$79</definedName>
    <definedName name="SP_PLAST">NA()</definedName>
    <definedName name="SP_Plastering" localSheetId="2">'[51]Road data'!#REF!</definedName>
    <definedName name="SP_Plastering" localSheetId="7">'[51]Road data'!#REF!</definedName>
    <definedName name="SP_Plastering">'[51]Road data'!#REF!</definedName>
    <definedName name="SP_Rev_A300" localSheetId="2">'[135]Road data'!#REF!</definedName>
    <definedName name="SP_Rev_A300" localSheetId="7">'[135]Road data'!#REF!</definedName>
    <definedName name="SP_Rev_A300">'[135]Road data'!#REF!</definedName>
    <definedName name="SP_Rev_Q300" localSheetId="2">'[135]Road data'!#REF!</definedName>
    <definedName name="SP_Rev_Q300" localSheetId="7">'[135]Road data'!#REF!</definedName>
    <definedName name="SP_Rev_Q300">'[135]Road data'!#REF!</definedName>
    <definedName name="SP_REV300">NA()</definedName>
    <definedName name="SP_SANDFILL">NA()</definedName>
    <definedName name="SP_Sandfilling" localSheetId="2">'[51]Road data'!#REF!</definedName>
    <definedName name="SP_Sandfilling" localSheetId="7">'[51]Road data'!#REF!</definedName>
    <definedName name="SP_Sandfilling">'[51]Road data'!#REF!</definedName>
    <definedName name="SP_Scar_BT" localSheetId="2">'[51]Road data'!#REF!</definedName>
    <definedName name="SP_Scar_BT">'[51]Road data'!#REF!</definedName>
    <definedName name="SP_SCAR_GRA">NA()</definedName>
    <definedName name="SP_Scar_GSB" localSheetId="2">'[51]Road data'!#REF!</definedName>
    <definedName name="SP_Scar_GSB">'[51]Road data'!#REF!</definedName>
    <definedName name="Sp_Scarf">'[44]Road data'!$C$84</definedName>
    <definedName name="SP_SCSD">'[44]Road data'!$C$174</definedName>
    <definedName name="SP_SCSD_6070">NA()</definedName>
    <definedName name="SP_SCSD_80100" localSheetId="2">'[51]Road data'!#REF!</definedName>
    <definedName name="SP_SCSD_80100" localSheetId="7">'[51]Road data'!#REF!</definedName>
    <definedName name="SP_SCSD_80100">'[51]Road data'!#REF!</definedName>
    <definedName name="SP_SDBC">NA()</definedName>
    <definedName name="Sp_Shoulders">'[44]Road data'!$C$249</definedName>
    <definedName name="SP_Tack">'[44]Road data'!$C$200</definedName>
    <definedName name="Sp_WBM_G2">'[44]Road data'!$C$99</definedName>
    <definedName name="SP_WBM_G3">'[44]Road data'!$C$123</definedName>
    <definedName name="SP_WBM2" localSheetId="2">'[51]Road data'!#REF!</definedName>
    <definedName name="SP_WBM2" localSheetId="7">'[51]Road data'!#REF!</definedName>
    <definedName name="SP_WBM2">'[51]Road data'!#REF!</definedName>
    <definedName name="SP_WBM2_HVR" localSheetId="2">'[51]Road data'!#REF!</definedName>
    <definedName name="SP_WBM2_HVR" localSheetId="7">'[51]Road data'!#REF!</definedName>
    <definedName name="SP_WBM2_HVR">'[51]Road data'!#REF!</definedName>
    <definedName name="SP_WBM2_MCS" localSheetId="2">'[51]Road data'!#REF!</definedName>
    <definedName name="SP_WBM2_MCS" localSheetId="7">'[51]Road data'!#REF!</definedName>
    <definedName name="SP_WBM2_MCS">'[51]Road data'!#REF!</definedName>
    <definedName name="SP_WBM2_MVR" localSheetId="2">'[51]Road data'!#REF!</definedName>
    <definedName name="SP_WBM2_MVR" localSheetId="7">'[51]Road data'!#REF!</definedName>
    <definedName name="SP_WBM2_MVR">'[51]Road data'!#REF!</definedName>
    <definedName name="SP_WBM3" localSheetId="2">'[51]Road data'!#REF!</definedName>
    <definedName name="SP_WBM3">'[51]Road data'!#REF!</definedName>
    <definedName name="SP_WBM3_HVR" localSheetId="2">'[51]Road data'!#REF!</definedName>
    <definedName name="SP_WBM3_HVR">'[51]Road data'!#REF!</definedName>
    <definedName name="SP_WBM3_MCS" localSheetId="2">'[51]Road data'!#REF!</definedName>
    <definedName name="SP_WBM3_MCS">'[51]Road data'!#REF!</definedName>
    <definedName name="SP_Weepholes" localSheetId="2">'[51]Road data'!#REF!</definedName>
    <definedName name="SP_Weepholes">'[51]Road data'!#REF!</definedName>
    <definedName name="SP_WMM" localSheetId="2">'[51]Road data'!#REF!</definedName>
    <definedName name="SP_WMM">'[51]Road data'!#REF!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2" hidden="1">#REF!</definedName>
    <definedName name="SpecialPrice" localSheetId="7" hidden="1">#REF!</definedName>
    <definedName name="SpecialPrice" localSheetId="0"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'[38]Common '!$D$308</definedName>
    <definedName name="sprev">NA()</definedName>
    <definedName name="spryer">NA()</definedName>
    <definedName name="Spülfreqenz_Filter">"[148]balan1!#ref!"</definedName>
    <definedName name="sri">[120]m!$D$149</definedName>
    <definedName name="srinu">[120]m!$M$3</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[148]LEADS!$AD$1</definedName>
    <definedName name="sss" localSheetId="2">#REF!</definedName>
    <definedName name="sss" localSheetId="7">#REF!</definedName>
    <definedName name="sss" localSheetId="0">#REF!</definedName>
    <definedName name="sss">#REF!</definedName>
    <definedName name="sssaaa">NA()</definedName>
    <definedName name="ssss">NA()</definedName>
    <definedName name="SSSSS">"[113]data.f8.btr!#ref!"</definedName>
    <definedName name="ssssss">'[149]Lead statement'!$P$13</definedName>
    <definedName name="ssssssa">"[71]material!#ref!"</definedName>
    <definedName name="ssssssssssssssss">"[71]material!#ref!"</definedName>
    <definedName name="sst">NA()</definedName>
    <definedName name="SSTACK">[29]MRATES!$AD$12</definedName>
    <definedName name="sstype3drop">NA()</definedName>
    <definedName name="SSTYPE3DROP1">NA()</definedName>
    <definedName name="sstype3slab">NA()</definedName>
    <definedName name="SSTYPESLAB1">NA()</definedName>
    <definedName name="st">'[33]Lead statement'!$P$22</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2">#REF!</definedName>
    <definedName name="stack" localSheetId="7">#REF!</definedName>
    <definedName name="stack" localSheetId="0">#REF!</definedName>
    <definedName name="stack">#REF!</definedName>
    <definedName name="stack1" localSheetId="2">#REF!</definedName>
    <definedName name="stack1" localSheetId="7">#REF!</definedName>
    <definedName name="stack1" localSheetId="0">#REF!</definedName>
    <definedName name="stack1">#REF!</definedName>
    <definedName name="stack4" localSheetId="2">#REF!</definedName>
    <definedName name="stack4" localSheetId="7">#REF!</definedName>
    <definedName name="stack4" localSheetId="0">#REF!</definedName>
    <definedName name="stack4">#REF!</definedName>
    <definedName name="stack5">NA()</definedName>
    <definedName name="stacking">NA()</definedName>
    <definedName name="stacking_gravel">NA()</definedName>
    <definedName name="stacking_metal">NA()</definedName>
    <definedName name="staf" localSheetId="2">[59]v!#REF!</definedName>
    <definedName name="staf" localSheetId="7">[59]v!#REF!</definedName>
    <definedName name="staf" localSheetId="0">[59]v!#REF!</definedName>
    <definedName name="staf">[59]v!#REF!</definedName>
    <definedName name="staff" localSheetId="2">[59]v!#REF!</definedName>
    <definedName name="staff" localSheetId="7">[59]v!#REF!</definedName>
    <definedName name="staff" localSheetId="0">[59]v!#REF!</definedName>
    <definedName name="staff">[59]v!#REF!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2">#REF!</definedName>
    <definedName name="State" localSheetId="7">#REF!</definedName>
    <definedName name="State" localSheetId="0">#REF!</definedName>
    <definedName name="State">#REF!</definedName>
    <definedName name="STE">NA()</definedName>
    <definedName name="steel">NA()</definedName>
    <definedName name="steel_hysd">NA()</definedName>
    <definedName name="steel_mildbar">NA()</definedName>
    <definedName name="STEEL_WOODEN_SCAFFOLDING">'[54]BACK BONE'!$EI$1:$EI$8</definedName>
    <definedName name="steelcenA">NA()</definedName>
    <definedName name="steelcenB">NA()</definedName>
    <definedName name="steelcenpb">NA()</definedName>
    <definedName name="sth">NA()</definedName>
    <definedName name="stock">NA()</definedName>
    <definedName name="stone">[150]stone!$A$1:$N$202</definedName>
    <definedName name="stone_dust">NA()</definedName>
    <definedName name="Stone_matrix">NA()</definedName>
    <definedName name="STONEDUST">NA()</definedName>
    <definedName name="stoneld">"[222]leads!#ref!"</definedName>
    <definedName name="STONES_UPTO_25MM">'[54]BASIC DATA'!$B$547:$B$557</definedName>
    <definedName name="STONEWARE_SP1">'[54]BASIC DATA'!$B$390:$B$398</definedName>
    <definedName name="STONEWARE_SP2">'[54]BASIC DATA'!$B$399:$B$407</definedName>
    <definedName name="STONEWARE_SP3">'[54]BASIC DATA'!$B$408:$B$416</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[151]MRATES!$H$52</definedName>
    <definedName name="SUMFINAL">NA()</definedName>
    <definedName name="summar" localSheetId="2">[49]data!#REF!</definedName>
    <definedName name="summar" localSheetId="7">[49]data!#REF!</definedName>
    <definedName name="summar" localSheetId="0">[49]data!#REF!</definedName>
    <definedName name="summar">[49]data!#REF!</definedName>
    <definedName name="summary" localSheetId="2">[49]data!#REF!</definedName>
    <definedName name="summary" localSheetId="7">[49]data!#REF!</definedName>
    <definedName name="summary" localSheetId="0">[49]data!#REF!</definedName>
    <definedName name="summary">[49]data!#REF!</definedName>
    <definedName name="SUMP">NA()</definedName>
    <definedName name="sumrisk">NA()</definedName>
    <definedName name="sun">[76]DATA_PRG!$H$180</definedName>
    <definedName name="SUNLOAD">[29]MRATES!$AD$11</definedName>
    <definedName name="Sunshade_0_6_m_wide">NA()</definedName>
    <definedName name="Sunshade_0_8_m_wide">NA()</definedName>
    <definedName name="Sunshade_1_0_m_wide">NA()</definedName>
    <definedName name="sunshade_width">'[71]data existing_do not delete'!$A$98:$A$100</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2">#REF!</definedName>
    <definedName name="SWARE" localSheetId="7">#REF!</definedName>
    <definedName name="SWARE" localSheetId="0">#REF!</definedName>
    <definedName name="SWARE">#REF!</definedName>
    <definedName name="sware2" localSheetId="2">#REF!</definedName>
    <definedName name="sware2" localSheetId="7">#REF!</definedName>
    <definedName name="sware2" localSheetId="0">#REF!</definedName>
    <definedName name="sware2">#REF!</definedName>
    <definedName name="swc">NA()</definedName>
    <definedName name="swci">NA()</definedName>
    <definedName name="SWFR">NA()</definedName>
    <definedName name="SWG">NA()</definedName>
    <definedName name="Sy">NA()</definedName>
    <definedName name="t">NA()</definedName>
    <definedName name="t_beam">[76]DATA_PRG!$H$166</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2">'[51]abs road'!#REF!</definedName>
    <definedName name="TAEW" localSheetId="7">'[51]abs road'!#REF!</definedName>
    <definedName name="TAEW" localSheetId="0">'[51]abs road'!#REF!</definedName>
    <definedName name="TAEW">'[51]abs road'!#REF!</definedName>
    <definedName name="tailpiece">[65]maya!$B$343:$B$348</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2" hidden="1">#REF!</definedName>
    <definedName name="tbl_ProdInfo" localSheetId="7" hidden="1">#REF!</definedName>
    <definedName name="tbl_ProdInfo" localSheetId="0" hidden="1">#REF!</definedName>
    <definedName name="tbl_ProdInfo" hidden="1">#REF!</definedName>
    <definedName name="td">NA()</definedName>
    <definedName name="TECV">NA()</definedName>
    <definedName name="TEI">NA()</definedName>
    <definedName name="TEI_8">NA()</definedName>
    <definedName name="tekmal" localSheetId="2">#REF!</definedName>
    <definedName name="tekmal" localSheetId="7">#REF!</definedName>
    <definedName name="tekmal" localSheetId="0">#REF!</definedName>
    <definedName name="tekmal">#REF!</definedName>
    <definedName name="temp">[6]r!$F$2</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'[80]DATA-ABSTRACT'!$A$11:$B$13</definedName>
    <definedName name="TOPDOMEONETOSIX" localSheetId="2">#REF!</definedName>
    <definedName name="TOPDOMEONETOSIX" localSheetId="7">#REF!</definedName>
    <definedName name="TOPDOMEONETOSIX" localSheetId="0">#REF!</definedName>
    <definedName name="TOPDOMEONETOSIX">#REF!</definedName>
    <definedName name="TOPDOMESEVENTOTHIRTEEN" localSheetId="2">#REF!</definedName>
    <definedName name="TOPDOMESEVENTOTHIRTEEN" localSheetId="7">#REF!</definedName>
    <definedName name="TOPDOMESEVENTOTHIRTEEN" localSheetId="0">#REF!</definedName>
    <definedName name="TOPDOMESEVENTOTHIRTEEN">#REF!</definedName>
    <definedName name="topl">NA()</definedName>
    <definedName name="topn">NA()</definedName>
    <definedName name="TOPRINGGIRDERONETOSIX" localSheetId="2">#REF!</definedName>
    <definedName name="TOPRINGGIRDERONETOSIX" localSheetId="7">#REF!</definedName>
    <definedName name="TOPRINGGIRDERONETOSIX" localSheetId="0">#REF!</definedName>
    <definedName name="TOPRINGGIRDERONETOSIX">#REF!</definedName>
    <definedName name="TOPRINGGIRDERSEVENTOTHIRTEEN" localSheetId="2">#REF!</definedName>
    <definedName name="TOPRINGGIRDERSEVENTOTHIRTEEN" localSheetId="7">#REF!</definedName>
    <definedName name="TOPRINGGIRDERSEVENTOTHIRTEEN" localSheetId="0">#REF!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'[54]BASIC DATA'!$B$631:$B$648</definedName>
    <definedName name="TPR">NA()</definedName>
    <definedName name="TQBM">NA()</definedName>
    <definedName name="TQEW">"[384]r_det!#ref!"</definedName>
    <definedName name="TQGSB">NA()</definedName>
    <definedName name="TQVCC">NA()</definedName>
    <definedName name="TQVRCC">NA()</definedName>
    <definedName name="TQWBM" localSheetId="2">[132]R_Det!#REF!</definedName>
    <definedName name="TQWBM" localSheetId="7">[132]R_Det!#REF!</definedName>
    <definedName name="TQWBM" localSheetId="0">[132]R_Det!#REF!</definedName>
    <definedName name="TQWBM">[132]R_Det!#REF!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2">#REF!</definedName>
    <definedName name="uetyyuwefgyusdhj" localSheetId="7">#REF!</definedName>
    <definedName name="uetyyuwefgyusdhj" localSheetId="0">#REF!</definedName>
    <definedName name="uetyyuwefgyusdhj">#REF!</definedName>
    <definedName name="uil" localSheetId="2">#REF!</definedName>
    <definedName name="uil" localSheetId="7">#REF!</definedName>
    <definedName name="uil" localSheetId="0">#REF!</definedName>
    <definedName name="uil">#REF!</definedName>
    <definedName name="ULTI_LPM">[53]input!$H$10</definedName>
    <definedName name="ULTI_MLD">[53]input!$K$10</definedName>
    <definedName name="ULTI_PERIOD">[53]input!$C$6</definedName>
    <definedName name="ULTI_POP">[53]input!$F$10</definedName>
    <definedName name="ULTI_YEAR">[53]input!$C$10</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2">#REF!</definedName>
    <definedName name="US" localSheetId="7">#REF!</definedName>
    <definedName name="US" localSheetId="0">#REF!</definedName>
    <definedName name="US">#REF!</definedName>
    <definedName name="usd" localSheetId="2">[152]Summary!#REF!</definedName>
    <definedName name="usd" localSheetId="7">[152]Summary!#REF!</definedName>
    <definedName name="usd" localSheetId="0">[152]Summary!#REF!</definedName>
    <definedName name="usd">[152]Summary!#REF!</definedName>
    <definedName name="utgg.jk.b." localSheetId="5">Scheduled_Payment+Extra_Payment</definedName>
    <definedName name="utgg.jk.b." localSheetId="2">Scheduled_Payment+Extra_Payment</definedName>
    <definedName name="utgg.jk.b." localSheetId="3">Scheduled_Payment+Extra_Payment</definedName>
    <definedName name="utgg.jk.b." localSheetId="7">Scheduled_Payment+Extra_Payment</definedName>
    <definedName name="utgg.jk.b." localSheetId="4">Scheduled_Payment+Extra_Payment</definedName>
    <definedName name="utgg.jk.b." localSheetId="1">Scheduled_Payment+Extra_Payment</definedName>
    <definedName name="utgg.jk.b." localSheetId="0">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[65]maya!$A$247:$A$273</definedName>
    <definedName name="VALVES">NA()</definedName>
    <definedName name="vandy">"[442]footings!#ref!"</definedName>
    <definedName name="var" localSheetId="2">#REF!</definedName>
    <definedName name="var" localSheetId="7">#REF!</definedName>
    <definedName name="var" localSheetId="0">#REF!</definedName>
    <definedName name="var">#REF!</definedName>
    <definedName name="vara">NA()</definedName>
    <definedName name="vark">NA()</definedName>
    <definedName name="VAT">[29]MRATES!$C$37</definedName>
    <definedName name="vat_name">NA()</definedName>
    <definedName name="vat_rate">NA()</definedName>
    <definedName name="VATCESS">NA()</definedName>
    <definedName name="vatname">NA()</definedName>
    <definedName name="VB" localSheetId="7">{"'ridftotal'!$A$4:$S$27"}</definedName>
    <definedName name="VB">{"'ridftotal'!$A$4:$S$27"}</definedName>
    <definedName name="vc">NA()</definedName>
    <definedName name="vcc">NA()</definedName>
    <definedName name="vcdfe">NA()</definedName>
    <definedName name="ver" localSheetId="2">#REF!</definedName>
    <definedName name="ver" localSheetId="7">#REF!</definedName>
    <definedName name="ver" localSheetId="0">#REF!</definedName>
    <definedName name="ver">#REF!</definedName>
    <definedName name="ver.con">[153]detls!$A$3:$O$18</definedName>
    <definedName name="vertical">[96]detls!$A$3:$O$18</definedName>
    <definedName name="VGFSS" localSheetId="2">#REF!</definedName>
    <definedName name="VGFSS" localSheetId="7">#REF!</definedName>
    <definedName name="VGFSS" localSheetId="0">#REF!</definedName>
    <definedName name="VGFSS">#REF!</definedName>
    <definedName name="vh">NA()</definedName>
    <definedName name="Vibchr">NA()</definedName>
    <definedName name="vibrater">'[33]SSR 2014-15 Rates'!$E$63</definedName>
    <definedName name="vibrating_concrete">NA()</definedName>
    <definedName name="Vibrating_Roller">NA()</definedName>
    <definedName name="Vibratory_Roller">NA()</definedName>
    <definedName name="vil">[76]DATA_PRG!$B$4</definedName>
    <definedName name="vitrified">NA()</definedName>
    <definedName name="VITRIFIED_TILES">'[54]BUILDING ITEMS'!$C$43:$C$53</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[126]Labour!$D$14</definedName>
    <definedName name="vwf">[12]DATA_PRG!$H$326</definedName>
    <definedName name="Vz">NA()</definedName>
    <definedName name="w" localSheetId="2">#REF!</definedName>
    <definedName name="w" localSheetId="7">#REF!</definedName>
    <definedName name="w" localSheetId="0">#REF!</definedName>
    <definedName name="w">#REF!</definedName>
    <definedName name="w3e">NA()</definedName>
    <definedName name="Was">NA()</definedName>
    <definedName name="wasi">NA()</definedName>
    <definedName name="water">'[33]SSR 2014-15 Rates'!$E$61</definedName>
    <definedName name="Water_Tanker">NA()</definedName>
    <definedName name="waterproof_paint">NA()</definedName>
    <definedName name="wbag">NA()</definedName>
    <definedName name="wbs">NA()</definedName>
    <definedName name="wbsi">NA()</definedName>
    <definedName name="wc">[64]r!$F$48</definedName>
    <definedName name="wcc">"[447]leads!$j$8"</definedName>
    <definedName name="wd">NA()</definedName>
    <definedName name="wdd">"[449]rateanalysis!$a$1:$ay$65536"</definedName>
    <definedName name="wdtd">NA()</definedName>
    <definedName name="we" localSheetId="2">#REF!</definedName>
    <definedName name="we" localSheetId="7">#REF!</definedName>
    <definedName name="we" localSheetId="0">#REF!</definedName>
    <definedName name="we">#REF!</definedName>
    <definedName name="wei">NA()</definedName>
    <definedName name="Wet_Mix_Plant">NA()</definedName>
    <definedName name="wgl" localSheetId="7">{"'ridftotal'!$A$4:$S$27"}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'[54]BASIC DATA'!$B$586:$B$601</definedName>
    <definedName name="word">NA()</definedName>
    <definedName name="work">NA()</definedName>
    <definedName name="wp">NA()</definedName>
    <definedName name="wr">NA()</definedName>
    <definedName name="wrb">NA()</definedName>
    <definedName name="wrbi">NA()</definedName>
    <definedName name="wrn.detailed." localSheetId="7" hidden="1">{#N/A,#N/A,FALSE,"no"}</definedName>
    <definedName name="wrn.detailed." localSheetId="0" hidden="1">{#N/A,#N/A,FALSE,"no"}</definedName>
    <definedName name="wrn.detailed." hidden="1">{#N/A,#N/A,FALSE,"no"}</definedName>
    <definedName name="wrn_detailed_">NA()</definedName>
    <definedName name="wrn_pl_">NA()</definedName>
    <definedName name="wrn_pl_td_">NA()</definedName>
    <definedName name="ws">[76]DATA_PRG!$F$371</definedName>
    <definedName name="wsss" localSheetId="2">#REF!</definedName>
    <definedName name="wsss" localSheetId="7">#REF!</definedName>
    <definedName name="wsss" localSheetId="0">#REF!</definedName>
    <definedName name="wsss">#REF!</definedName>
    <definedName name="wsw">NA()</definedName>
    <definedName name="wtd">NA()</definedName>
    <definedName name="ww">[77]DATA_PRG!$H$328</definedName>
    <definedName name="WWEEW" localSheetId="2">#REF!</definedName>
    <definedName name="WWEEW" localSheetId="7">#REF!</definedName>
    <definedName name="WWEEW" localSheetId="0">#REF!</definedName>
    <definedName name="WWEEW">#REF!</definedName>
    <definedName name="wwi">NA()</definedName>
    <definedName name="wwknr" localSheetId="2">#REF!</definedName>
    <definedName name="wwknr" localSheetId="7">#REF!</definedName>
    <definedName name="wwknr" localSheetId="0">#REF!</definedName>
    <definedName name="wwknr">#REF!</definedName>
    <definedName name="www">NA()</definedName>
    <definedName name="wwwwwwwwwwwwwwwww">"[71]material!#ref!"</definedName>
    <definedName name="wwwwwwwwwwwwwwwwwwww">"[71]material!#ref!"</definedName>
    <definedName name="wz">NA()</definedName>
    <definedName name="x" localSheetId="2" hidden="1">'[40]final abstract'!#REF!</definedName>
    <definedName name="x" localSheetId="7" hidden="1">'[40]final abstract'!#REF!</definedName>
    <definedName name="x" localSheetId="0" hidden="1">'[40]final abstract'!#REF!</definedName>
    <definedName name="x" hidden="1">'[40]final abstract'!#REF!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[20]hdpe_basic!$G$37</definedName>
    <definedName name="xhb2258">NA()</definedName>
    <definedName name="xhb25010">NA()</definedName>
    <definedName name="xhb2504">NA()</definedName>
    <definedName name="xhb2506">[20]hdpe_basic!$G$38</definedName>
    <definedName name="xhb2508">NA()</definedName>
    <definedName name="xhb28010">NA()</definedName>
    <definedName name="xhb2804">NA()</definedName>
    <definedName name="xhb2806">[20]hdpe_basic!$G$39</definedName>
    <definedName name="xhb2808">NA()</definedName>
    <definedName name="xhb31510">NA()</definedName>
    <definedName name="xhb3154">NA()</definedName>
    <definedName name="xhb3156">[20]hdpe_basic!$G$40</definedName>
    <definedName name="xhb3158">NA()</definedName>
    <definedName name="xhb6310">NA()</definedName>
    <definedName name="xhb634">[20]hdpe_basic!$G$14</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2">#REF!</definedName>
    <definedName name="XOTOXSIX" localSheetId="7">#REF!</definedName>
    <definedName name="XOTOXSIX" localSheetId="0">#REF!</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10">NA()</definedName>
    <definedName name="xpb1604">[20]pvc_basic!$G$19</definedName>
    <definedName name="xpb1606">[20]pvc_basic!$G$33</definedName>
    <definedName name="xpb18010">NA()</definedName>
    <definedName name="xpb1804">[20]pvc_basic!$G$20</definedName>
    <definedName name="xpb1806">[20]pvc_basic!$G$34</definedName>
    <definedName name="xpb20010">NA()</definedName>
    <definedName name="xpb2004">NA()</definedName>
    <definedName name="xpb2006">[20]pvc_basic!$G$35</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[20]pvc_basic!$G$41</definedName>
    <definedName name="xpb6311">[154]pvc_basic!$G$41</definedName>
    <definedName name="xpb634">NA()</definedName>
    <definedName name="xpb636">[20]pvc_basic!$G$27</definedName>
    <definedName name="xpb7510">[20]pvc_basic!$G$42</definedName>
    <definedName name="xpb754">[20]pvc_basic!$G$14</definedName>
    <definedName name="xpb756">[20]pvc_basic!$G$28</definedName>
    <definedName name="xpb9010">NA()</definedName>
    <definedName name="xpb904">[20]pvc_basic!$G$15</definedName>
    <definedName name="xpb906">[20]pvc_basic!$G$29</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2">#REF!</definedName>
    <definedName name="XSIXTOXTHIRTEEN" localSheetId="7">#REF!</definedName>
    <definedName name="XSIXTOXTHIRTEEN" localSheetId="0">#REF!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2">#REF!</definedName>
    <definedName name="xx" localSheetId="7">#REF!</definedName>
    <definedName name="xx" localSheetId="0">#REF!</definedName>
    <definedName name="xx">#REF!</definedName>
    <definedName name="xxx" localSheetId="2">#REF!</definedName>
    <definedName name="xxx" localSheetId="7">#REF!</definedName>
    <definedName name="xxx" localSheetId="0">#REF!</definedName>
    <definedName name="xxx">#REF!</definedName>
    <definedName name="xxx_8">NA()</definedName>
    <definedName name="xxxbxb">NA()</definedName>
    <definedName name="xxxx" localSheetId="2">#REF!</definedName>
    <definedName name="xxxx" localSheetId="7">#REF!</definedName>
    <definedName name="xxxx" localSheetId="0">#REF!</definedName>
    <definedName name="xxxx">#REF!</definedName>
    <definedName name="XXXXX">"[453]data!#ref!"</definedName>
    <definedName name="xxxxxx">"[454]data!#ref!"</definedName>
    <definedName name="xxxxxxx">"[455]data!#ref!"</definedName>
    <definedName name="y">NA()</definedName>
    <definedName name="ycode">'[155]0000000000000'!$D$3</definedName>
    <definedName name="year">NA()</definedName>
    <definedName name="yearssr">[150]index!$A$1:$M$2</definedName>
    <definedName name="YEN">NA()</definedName>
    <definedName name="ypr">"[459]data!#ref!"</definedName>
    <definedName name="ys">NA()</definedName>
    <definedName name="YTR">[76]DATA_PRG!$B$4</definedName>
    <definedName name="yturtyhfh" localSheetId="2">#REF!</definedName>
    <definedName name="yturtyhfh" localSheetId="7">#REF!</definedName>
    <definedName name="yturtyhfh" localSheetId="0">#REF!</definedName>
    <definedName name="yturtyhfh">#REF!</definedName>
    <definedName name="yu">NA()</definedName>
    <definedName name="YY">[76]DATA_PRG!$H$5</definedName>
    <definedName name="YYYY" localSheetId="2">#REF!</definedName>
    <definedName name="YYYY" localSheetId="7">#REF!</definedName>
    <definedName name="YYYY" localSheetId="0">#REF!</definedName>
    <definedName name="YYYY">#REF!</definedName>
    <definedName name="yyyyy">NA()</definedName>
    <definedName name="yyyyyyyyyyyyy">"[71]material!#ref!"</definedName>
    <definedName name="z" localSheetId="2" hidden="1">'[40]final abstract'!#REF!</definedName>
    <definedName name="z" localSheetId="7" hidden="1">'[40]final abstract'!#REF!</definedName>
    <definedName name="z" localSheetId="0" hidden="1">'[40]final abstract'!#REF!</definedName>
    <definedName name="z" hidden="1">'[40]final abstract'!#REF!</definedName>
    <definedName name="zam">NA()</definedName>
    <definedName name="zcr">NA()</definedName>
    <definedName name="ZEROTOSIX">NA()</definedName>
    <definedName name="Zins_Garantee">NA()</definedName>
    <definedName name="Zins_Monat">NA()</definedName>
    <definedName name="Zinz_ÖKB">NA()</definedName>
    <definedName name="Zip" localSheetId="2">#REF!</definedName>
    <definedName name="Zip" localSheetId="7">#REF!</definedName>
    <definedName name="Zip" localSheetId="0">#REF!</definedName>
    <definedName name="Zip">#REF!</definedName>
    <definedName name="ZSW">[76]DATA_PRG!$H$351</definedName>
    <definedName name="zxy">NA()</definedName>
    <definedName name="zz">NA()</definedName>
    <definedName name="전체">NA()</definedName>
    <definedName name="工場内部壁１" localSheetId="7">[156]細目!$G$204</definedName>
    <definedName name="工場内部壁１">[157]細目!$G$204</definedName>
    <definedName name="工場内部壁２" localSheetId="7">[156]細目!$K$204</definedName>
    <definedName name="工場内部壁２">[157]細目!$K$204</definedName>
    <definedName name="工場内部天井１" localSheetId="7">[156]細目!$G$273</definedName>
    <definedName name="工場内部天井１">[157]細目!$G$273</definedName>
    <definedName name="工場内部天井２" localSheetId="7">[156]細目!$K$273</definedName>
    <definedName name="工場内部天井２">[157]細目!$K$273</definedName>
    <definedName name="工場内部天井ドル" localSheetId="7">[156]細目!$S$273</definedName>
    <definedName name="工場内部天井ドル">[157]細目!$S$273</definedName>
    <definedName name="工場内部床１" localSheetId="7">[156]細目!$G$184</definedName>
    <definedName name="工場内部床１">[157]細目!$G$184</definedName>
    <definedName name="工場内部床２" localSheetId="7">[156]細目!$K$184</definedName>
    <definedName name="工場内部床２">[157]細目!$K$184</definedName>
    <definedName name="工場内部建具１" localSheetId="7">[156]細目!$G$260</definedName>
    <definedName name="工場内部建具１">[157]細目!$G$260</definedName>
    <definedName name="工場内部建具２" localSheetId="7">[156]細目!$K$260</definedName>
    <definedName name="工場内部建具２">[157]細目!$K$260</definedName>
    <definedName name="工場内部建具ドル" localSheetId="7">[156]細目!$S$260</definedName>
    <definedName name="工場内部建具ドル">[157]細目!$S$260</definedName>
    <definedName name="工場内部雑１" localSheetId="7">[156]細目!$G$314</definedName>
    <definedName name="工場内部雑１">[157]細目!$G$314</definedName>
    <definedName name="工場内部雑2" localSheetId="7">[156]細目!$K$314</definedName>
    <definedName name="工場内部雑2">[157]細目!$K$314</definedName>
    <definedName name="工場土工事１" localSheetId="7">[156]細目!$G$18</definedName>
    <definedName name="工場土工事１">[157]細目!$G$18</definedName>
    <definedName name="工場土工事２" localSheetId="7">[156]細目!$K$18</definedName>
    <definedName name="工場土工事２">[157]細目!$K$18</definedName>
    <definedName name="工場外壁１" localSheetId="7">[156]細目!$G$105</definedName>
    <definedName name="工場外壁１">[157]細目!$G$105</definedName>
    <definedName name="工場外壁２" localSheetId="7">[156]細目!$K$105</definedName>
    <definedName name="工場外壁２">[157]細目!$K$105</definedName>
    <definedName name="工場外部建具１" localSheetId="7">[156]細目!$G$167</definedName>
    <definedName name="工場外部建具１">[157]細目!$G$167</definedName>
    <definedName name="工場外部建具２" localSheetId="7">[156]細目!$K$167</definedName>
    <definedName name="工場外部建具２">[157]細目!$K$167</definedName>
    <definedName name="工場外部建具ドル" localSheetId="7">[156]細目!$S$167</definedName>
    <definedName name="工場外部建具ドル">[157]細目!$S$167</definedName>
    <definedName name="工場外部雑１" localSheetId="7">[156]細目!$G$176</definedName>
    <definedName name="工場外部雑１">[157]細目!$G$176</definedName>
    <definedName name="工場外部雑２" localSheetId="7">[156]細目!$K$176</definedName>
    <definedName name="工場外部雑２">[157]細目!$K$176</definedName>
    <definedName name="工場屋根１" localSheetId="7">[156]細目!$G$95</definedName>
    <definedName name="工場屋根１">[157]細目!$G$95</definedName>
    <definedName name="工場屋根２" localSheetId="7">[156]細目!$K$95</definedName>
    <definedName name="工場屋根２">[157]細目!$K$95</definedName>
    <definedName name="工場屋根ドル" localSheetId="7">[156]細目!$S$95</definedName>
    <definedName name="工場屋根ドル">[157]細目!$S$95</definedName>
    <definedName name="工場躯体１" localSheetId="7">[156]細目!$G$65</definedName>
    <definedName name="工場躯体１">[157]細目!$G$65</definedName>
    <definedName name="工場躯体２" localSheetId="7">[156]細目!$K$65</definedName>
    <definedName name="工場躯体２">[157]細目!$K$65</definedName>
    <definedName name="掛率">NA()</definedName>
    <definedName name="管理内部天井１" localSheetId="7">[156]細目!$G$563</definedName>
    <definedName name="管理内部天井１">[157]細目!$G$563</definedName>
    <definedName name="管理内部天井２" localSheetId="7">[156]細目!$K$563</definedName>
    <definedName name="管理内部天井２">[157]細目!$K$563</definedName>
    <definedName name="管理内部床１" localSheetId="7">[156]細目!$G$486</definedName>
    <definedName name="管理内部床１">[157]細目!$G$486</definedName>
    <definedName name="管理内部床２" localSheetId="7">[156]細目!$K$486</definedName>
    <definedName name="管理内部床２">[157]細目!$K$486</definedName>
    <definedName name="管理内部建具１" localSheetId="7">[156]細目!$G$549</definedName>
    <definedName name="管理内部建具１">[157]細目!$G$549</definedName>
    <definedName name="管理内部建具２" localSheetId="7">[156]細目!$K$549</definedName>
    <definedName name="管理内部建具２">[157]細目!$K$549</definedName>
    <definedName name="管理内部建具ドル" localSheetId="7">[156]細目!$S$549</definedName>
    <definedName name="管理内部建具ドル">[157]細目!$S$549</definedName>
    <definedName name="管理内部雑１" localSheetId="7">[156]細目!$G$584</definedName>
    <definedName name="管理内部雑１">[157]細目!$G$584</definedName>
    <definedName name="管理内部雑２" localSheetId="7">[156]細目!$K$584</definedName>
    <definedName name="管理内部雑２">[157]細目!$K$584</definedName>
    <definedName name="管理土工事１" localSheetId="7">[156]細目!$G$355</definedName>
    <definedName name="管理土工事１">[157]細目!$G$355</definedName>
    <definedName name="管理土工事２" localSheetId="7">[156]細目!$K$355</definedName>
    <definedName name="管理土工事２">[157]細目!$K$355</definedName>
    <definedName name="管理外壁１" localSheetId="7">[156]細目!$G$426</definedName>
    <definedName name="管理外壁１">[157]細目!$G$426</definedName>
    <definedName name="管理外壁２" localSheetId="7">[156]細目!$K$426</definedName>
    <definedName name="管理外壁２">[157]細目!$K$426</definedName>
    <definedName name="管理外部建具１" localSheetId="7">[156]細目!$G$452</definedName>
    <definedName name="管理外部建具１">[157]細目!$G$452</definedName>
    <definedName name="管理外部建具２" localSheetId="7">[156]細目!$K$452</definedName>
    <definedName name="管理外部建具２">[157]細目!$K$452</definedName>
    <definedName name="管理外部建具ドル" localSheetId="7">[156]細目!$S$452</definedName>
    <definedName name="管理外部建具ドル">[157]細目!$S$452</definedName>
    <definedName name="管理外部雑１" localSheetId="7">[156]細目!$G$463</definedName>
    <definedName name="管理外部雑１">[157]細目!$G$463</definedName>
    <definedName name="管理外部雑２" localSheetId="7">[156]細目!$K$463</definedName>
    <definedName name="管理外部雑２">[157]細目!$K$463</definedName>
    <definedName name="管理屋根１" localSheetId="7">[156]細目!$G$416</definedName>
    <definedName name="管理屋根１">[157]細目!$G$416</definedName>
    <definedName name="管理屋根２" localSheetId="7">[156]細目!$K$416</definedName>
    <definedName name="管理屋根２">[157]細目!$K$416</definedName>
    <definedName name="管理躯体１" localSheetId="7">[156]細目!$G$395</definedName>
    <definedName name="管理躯体１">[157]細目!$G$395</definedName>
    <definedName name="管理躯体２" localSheetId="7">[156]細目!$K$395</definedName>
    <definedName name="管理躯体２">[157]細目!$K$395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5" i="28" l="1"/>
  <c r="B8" i="28"/>
  <c r="L70" i="28" l="1"/>
  <c r="H37" i="36"/>
  <c r="G37" i="36"/>
  <c r="H36" i="36"/>
  <c r="G36" i="36"/>
  <c r="G37" i="26"/>
  <c r="H37" i="26"/>
  <c r="H36" i="26"/>
  <c r="G36" i="26"/>
  <c r="K357" i="28"/>
  <c r="L357" i="28" s="1"/>
  <c r="M357" i="28" s="1"/>
  <c r="I133" i="34"/>
  <c r="I131" i="34"/>
  <c r="I132" i="34"/>
  <c r="I129" i="34"/>
  <c r="I130" i="34"/>
  <c r="I128" i="34"/>
  <c r="I124" i="34"/>
  <c r="I125" i="34"/>
  <c r="I126" i="34"/>
  <c r="I123" i="34"/>
  <c r="I120" i="34"/>
  <c r="I121" i="34"/>
  <c r="I119" i="34"/>
  <c r="I107" i="34"/>
  <c r="I108" i="34" s="1"/>
  <c r="I76" i="34"/>
  <c r="I77" i="34" s="1"/>
  <c r="I52" i="34"/>
  <c r="I30" i="34"/>
  <c r="F5" i="34"/>
  <c r="I5" i="34" s="1"/>
  <c r="D482" i="28"/>
  <c r="I134" i="34" l="1"/>
  <c r="I139" i="34" s="1"/>
  <c r="I145" i="34" s="1"/>
  <c r="I147" i="34" s="1"/>
  <c r="I148" i="34" s="1"/>
  <c r="K427" i="28" s="1"/>
  <c r="N357" i="28"/>
  <c r="D30" i="32"/>
  <c r="D31" i="32"/>
  <c r="D32" i="32"/>
  <c r="D34" i="32"/>
  <c r="D35" i="32"/>
  <c r="D28" i="32"/>
  <c r="D27" i="32"/>
  <c r="D496" i="28"/>
  <c r="D487" i="28"/>
  <c r="D486" i="28"/>
  <c r="D485" i="28"/>
  <c r="D484" i="28"/>
  <c r="D483" i="28"/>
  <c r="D472" i="28"/>
  <c r="D479" i="28"/>
  <c r="D478" i="28"/>
  <c r="D475" i="28"/>
  <c r="D469" i="28"/>
  <c r="D466" i="28"/>
  <c r="D463" i="28"/>
  <c r="D436" i="28"/>
  <c r="D460" i="28"/>
  <c r="D459" i="28"/>
  <c r="D455" i="28"/>
  <c r="D453" i="28"/>
  <c r="D432" i="28"/>
  <c r="D431" i="28"/>
  <c r="D427" i="28"/>
  <c r="D423" i="28"/>
  <c r="D422" i="28"/>
  <c r="D419" i="28"/>
  <c r="D416" i="28"/>
  <c r="D413" i="28"/>
  <c r="D410" i="28"/>
  <c r="D409" i="28"/>
  <c r="B210" i="35"/>
  <c r="J209" i="35"/>
  <c r="J201" i="35"/>
  <c r="J200" i="35"/>
  <c r="J199" i="35"/>
  <c r="J196" i="35"/>
  <c r="J195" i="35"/>
  <c r="J194" i="35"/>
  <c r="J184" i="35"/>
  <c r="J185" i="35" s="1"/>
  <c r="J180" i="35"/>
  <c r="J179" i="35"/>
  <c r="J178" i="35"/>
  <c r="J168" i="35"/>
  <c r="J167" i="35"/>
  <c r="J166" i="35"/>
  <c r="J165" i="35"/>
  <c r="J164" i="35"/>
  <c r="J163" i="35"/>
  <c r="J162" i="35"/>
  <c r="J158" i="35"/>
  <c r="J157" i="35"/>
  <c r="J156" i="35"/>
  <c r="J155" i="35"/>
  <c r="J144" i="35"/>
  <c r="J145" i="35" s="1"/>
  <c r="J140" i="35"/>
  <c r="J139" i="35"/>
  <c r="J138" i="35"/>
  <c r="J127" i="35"/>
  <c r="J128" i="35" s="1"/>
  <c r="J123" i="35"/>
  <c r="J122" i="35"/>
  <c r="J121" i="35"/>
  <c r="J116" i="35"/>
  <c r="J117" i="35" s="1"/>
  <c r="K483" i="28" s="1"/>
  <c r="J108" i="35"/>
  <c r="J107" i="35"/>
  <c r="J106" i="35"/>
  <c r="J105" i="35"/>
  <c r="J102" i="35"/>
  <c r="J101" i="35"/>
  <c r="J100" i="35"/>
  <c r="I91" i="35"/>
  <c r="J91" i="35" s="1"/>
  <c r="J89" i="35"/>
  <c r="J86" i="35"/>
  <c r="J87" i="35" s="1"/>
  <c r="J76" i="35"/>
  <c r="J77" i="35" s="1"/>
  <c r="J78" i="35" s="1"/>
  <c r="J67" i="35"/>
  <c r="J66" i="35"/>
  <c r="J65" i="35"/>
  <c r="J63" i="35"/>
  <c r="J62" i="35"/>
  <c r="J61" i="35"/>
  <c r="J52" i="35"/>
  <c r="J51" i="35"/>
  <c r="J50" i="35"/>
  <c r="J49" i="35"/>
  <c r="J46" i="35"/>
  <c r="J45" i="35"/>
  <c r="J38" i="35"/>
  <c r="J39" i="35" s="1"/>
  <c r="J30" i="35"/>
  <c r="J31" i="35" s="1"/>
  <c r="J27" i="35"/>
  <c r="J26" i="35"/>
  <c r="J19" i="35"/>
  <c r="J20" i="35" s="1"/>
  <c r="J11" i="35"/>
  <c r="J9" i="35"/>
  <c r="J6" i="35"/>
  <c r="J5" i="35"/>
  <c r="C233" i="34"/>
  <c r="I230" i="34"/>
  <c r="C230" i="34"/>
  <c r="I228" i="34"/>
  <c r="C228" i="34"/>
  <c r="I227" i="34"/>
  <c r="I226" i="34"/>
  <c r="I225" i="34"/>
  <c r="I224" i="34"/>
  <c r="I222" i="34"/>
  <c r="D221" i="34"/>
  <c r="I221" i="34" s="1"/>
  <c r="G219" i="34"/>
  <c r="D223" i="34" s="1"/>
  <c r="I223" i="34" s="1"/>
  <c r="G217" i="34"/>
  <c r="G215" i="34"/>
  <c r="H213" i="34"/>
  <c r="D207" i="34"/>
  <c r="C207" i="34"/>
  <c r="D205" i="34"/>
  <c r="C205" i="34"/>
  <c r="I204" i="34"/>
  <c r="F205" i="34" s="1"/>
  <c r="D198" i="34"/>
  <c r="C198" i="34"/>
  <c r="I197" i="34"/>
  <c r="D192" i="34"/>
  <c r="C192" i="34"/>
  <c r="F191" i="34"/>
  <c r="I191" i="34" s="1"/>
  <c r="D186" i="34"/>
  <c r="C186" i="34"/>
  <c r="I185" i="34"/>
  <c r="F186" i="34" s="1"/>
  <c r="O180" i="34"/>
  <c r="N180" i="34"/>
  <c r="D180" i="34"/>
  <c r="C180" i="34"/>
  <c r="O177" i="34"/>
  <c r="N177" i="34"/>
  <c r="D177" i="34"/>
  <c r="C177" i="34"/>
  <c r="Q176" i="34"/>
  <c r="F176" i="34"/>
  <c r="Q175" i="34"/>
  <c r="F175" i="34"/>
  <c r="Q174" i="34"/>
  <c r="T174" i="34" s="1"/>
  <c r="F174" i="34"/>
  <c r="I174" i="34" s="1"/>
  <c r="Q173" i="34"/>
  <c r="F173" i="34"/>
  <c r="Q172" i="34"/>
  <c r="F172" i="34"/>
  <c r="Q168" i="34"/>
  <c r="F168" i="34"/>
  <c r="Q167" i="34"/>
  <c r="F167" i="34"/>
  <c r="S165" i="34"/>
  <c r="O173" i="34" s="1"/>
  <c r="T173" i="34" s="1"/>
  <c r="H165" i="34"/>
  <c r="D173" i="34" s="1"/>
  <c r="S164" i="34"/>
  <c r="H164" i="34"/>
  <c r="O163" i="34"/>
  <c r="D162" i="34"/>
  <c r="D157" i="34"/>
  <c r="C157" i="34"/>
  <c r="D155" i="34"/>
  <c r="I155" i="34" s="1"/>
  <c r="C155" i="34"/>
  <c r="I154" i="34"/>
  <c r="C110" i="34"/>
  <c r="F108" i="34"/>
  <c r="E108" i="34"/>
  <c r="C108" i="34"/>
  <c r="H107" i="34"/>
  <c r="H108" i="34" s="1"/>
  <c r="G107" i="34"/>
  <c r="G108" i="34" s="1"/>
  <c r="F107" i="34"/>
  <c r="D101" i="34"/>
  <c r="C101" i="34"/>
  <c r="F100" i="34"/>
  <c r="I100" i="34" s="1"/>
  <c r="F99" i="34"/>
  <c r="I99" i="34" s="1"/>
  <c r="D98" i="34"/>
  <c r="C98" i="34"/>
  <c r="F97" i="34"/>
  <c r="I97" i="34" s="1"/>
  <c r="F96" i="34"/>
  <c r="I96" i="34" s="1"/>
  <c r="F95" i="34"/>
  <c r="F93" i="34"/>
  <c r="I93" i="34" s="1"/>
  <c r="F92" i="34"/>
  <c r="I92" i="34" s="1"/>
  <c r="F91" i="34"/>
  <c r="I91" i="34" s="1"/>
  <c r="F90" i="34"/>
  <c r="I90" i="34" s="1"/>
  <c r="F89" i="34"/>
  <c r="I89" i="34" s="1"/>
  <c r="C79" i="34"/>
  <c r="E77" i="34"/>
  <c r="D77" i="34"/>
  <c r="C77" i="34"/>
  <c r="H76" i="34"/>
  <c r="H77" i="34" s="1"/>
  <c r="G76" i="34"/>
  <c r="G77" i="34" s="1"/>
  <c r="F76" i="34"/>
  <c r="F77" i="34" s="1"/>
  <c r="D70" i="34"/>
  <c r="C70" i="34"/>
  <c r="F69" i="34"/>
  <c r="I69" i="34" s="1"/>
  <c r="F68" i="34"/>
  <c r="I68" i="34" s="1"/>
  <c r="F67" i="34"/>
  <c r="I67" i="34" s="1"/>
  <c r="F65" i="34"/>
  <c r="I65" i="34" s="1"/>
  <c r="F64" i="34"/>
  <c r="I64" i="34" s="1"/>
  <c r="F63" i="34"/>
  <c r="I63" i="34" s="1"/>
  <c r="F62" i="34"/>
  <c r="I62" i="34" s="1"/>
  <c r="F61" i="34"/>
  <c r="I61" i="34" s="1"/>
  <c r="D53" i="34"/>
  <c r="C53" i="34"/>
  <c r="D47" i="34"/>
  <c r="C47" i="34"/>
  <c r="D45" i="34"/>
  <c r="C45" i="34"/>
  <c r="F44" i="34"/>
  <c r="I44" i="34" s="1"/>
  <c r="F43" i="34"/>
  <c r="D41" i="34"/>
  <c r="C41" i="34"/>
  <c r="F40" i="34"/>
  <c r="D34" i="34"/>
  <c r="C34" i="34"/>
  <c r="D31" i="34"/>
  <c r="C31" i="34"/>
  <c r="D25" i="34"/>
  <c r="C25" i="34"/>
  <c r="D23" i="34"/>
  <c r="C23" i="34"/>
  <c r="F22" i="34"/>
  <c r="I22" i="34" s="1"/>
  <c r="D15" i="34"/>
  <c r="C15" i="34"/>
  <c r="D12" i="34"/>
  <c r="C12" i="34"/>
  <c r="I11" i="34"/>
  <c r="H11" i="34"/>
  <c r="C11" i="34"/>
  <c r="I10" i="34"/>
  <c r="H10" i="34"/>
  <c r="I9" i="34"/>
  <c r="H9" i="34"/>
  <c r="I8" i="34"/>
  <c r="H8" i="34"/>
  <c r="H7" i="34"/>
  <c r="F7" i="34"/>
  <c r="I7" i="34" s="1"/>
  <c r="H6" i="34"/>
  <c r="F6" i="34"/>
  <c r="I6" i="34" s="1"/>
  <c r="H5" i="34"/>
  <c r="I205" i="34" l="1"/>
  <c r="I206" i="34" s="1"/>
  <c r="F207" i="34" s="1"/>
  <c r="I207" i="34" s="1"/>
  <c r="I208" i="34" s="1"/>
  <c r="I209" i="34" s="1"/>
  <c r="K432" i="28" s="1"/>
  <c r="F169" i="34"/>
  <c r="H169" i="34" s="1"/>
  <c r="D172" i="34" s="1"/>
  <c r="I172" i="34" s="1"/>
  <c r="J12" i="35"/>
  <c r="F12" i="34"/>
  <c r="I12" i="34" s="1"/>
  <c r="F13" i="34" s="1"/>
  <c r="I43" i="34"/>
  <c r="F45" i="34" s="1"/>
  <c r="I45" i="34" s="1"/>
  <c r="J47" i="35"/>
  <c r="J54" i="35" s="1"/>
  <c r="J55" i="35" s="1"/>
  <c r="J56" i="35" s="1"/>
  <c r="J57" i="35" s="1"/>
  <c r="K475" i="28" s="1"/>
  <c r="J181" i="35"/>
  <c r="J182" i="35" s="1"/>
  <c r="J186" i="35" s="1"/>
  <c r="J187" i="35" s="1"/>
  <c r="J188" i="35" s="1"/>
  <c r="J189" i="35" s="1"/>
  <c r="K486" i="28" s="1"/>
  <c r="J197" i="35"/>
  <c r="I95" i="34"/>
  <c r="F98" i="34" s="1"/>
  <c r="I98" i="34" s="1"/>
  <c r="I40" i="34"/>
  <c r="F41" i="34" s="1"/>
  <c r="I41" i="34" s="1"/>
  <c r="J53" i="35"/>
  <c r="G218" i="34"/>
  <c r="J103" i="35"/>
  <c r="J141" i="35"/>
  <c r="J142" i="35" s="1"/>
  <c r="J146" i="35" s="1"/>
  <c r="J147" i="35" s="1"/>
  <c r="J148" i="35" s="1"/>
  <c r="J149" i="35" s="1"/>
  <c r="J68" i="35"/>
  <c r="F101" i="34"/>
  <c r="I101" i="34" s="1"/>
  <c r="F70" i="34"/>
  <c r="I70" i="34" s="1"/>
  <c r="J28" i="35"/>
  <c r="J32" i="35" s="1"/>
  <c r="J33" i="35" s="1"/>
  <c r="J34" i="35" s="1"/>
  <c r="J35" i="35" s="1"/>
  <c r="K469" i="28" s="1"/>
  <c r="J202" i="35"/>
  <c r="J203" i="35" s="1"/>
  <c r="J7" i="35"/>
  <c r="J13" i="35" s="1"/>
  <c r="J14" i="35" s="1"/>
  <c r="J15" i="35" s="1"/>
  <c r="J16" i="35" s="1"/>
  <c r="K463" i="28" s="1"/>
  <c r="J124" i="35"/>
  <c r="J125" i="35" s="1"/>
  <c r="J129" i="35" s="1"/>
  <c r="J130" i="35" s="1"/>
  <c r="J131" i="35" s="1"/>
  <c r="J132" i="35" s="1"/>
  <c r="Q169" i="34"/>
  <c r="S169" i="34" s="1"/>
  <c r="O172" i="34" s="1"/>
  <c r="T172" i="34" s="1"/>
  <c r="I156" i="34"/>
  <c r="F157" i="34" s="1"/>
  <c r="I157" i="34" s="1"/>
  <c r="I186" i="34"/>
  <c r="I187" i="34" s="1"/>
  <c r="I188" i="34" s="1"/>
  <c r="K455" i="28" s="1"/>
  <c r="J159" i="35"/>
  <c r="J160" i="35" s="1"/>
  <c r="J64" i="35"/>
  <c r="J69" i="35" s="1"/>
  <c r="J70" i="35" s="1"/>
  <c r="I173" i="34"/>
  <c r="J90" i="35"/>
  <c r="J93" i="35" s="1"/>
  <c r="J109" i="35"/>
  <c r="J169" i="35"/>
  <c r="J170" i="35" s="1"/>
  <c r="J79" i="35"/>
  <c r="J80" i="35" s="1"/>
  <c r="J81" i="35" s="1"/>
  <c r="K478" i="28" s="1"/>
  <c r="J40" i="35"/>
  <c r="J41" i="35" s="1"/>
  <c r="J21" i="35"/>
  <c r="J22" i="35" s="1"/>
  <c r="K466" i="28" s="1"/>
  <c r="E210" i="35"/>
  <c r="J210" i="35" s="1"/>
  <c r="J211" i="35" s="1"/>
  <c r="J212" i="35" s="1"/>
  <c r="K496" i="28" s="1"/>
  <c r="F192" i="34"/>
  <c r="I192" i="34" s="1"/>
  <c r="I193" i="34" s="1"/>
  <c r="I194" i="34" s="1"/>
  <c r="K459" i="28" s="1"/>
  <c r="D229" i="34"/>
  <c r="I229" i="34" s="1"/>
  <c r="I232" i="34" s="1"/>
  <c r="F198" i="34"/>
  <c r="I198" i="34" s="1"/>
  <c r="I199" i="34" s="1"/>
  <c r="I200" i="34" s="1"/>
  <c r="K460" i="28" s="1"/>
  <c r="F53" i="34"/>
  <c r="F23" i="34"/>
  <c r="I23" i="34" s="1"/>
  <c r="I24" i="34" s="1"/>
  <c r="F31" i="34"/>
  <c r="I31" i="34" s="1"/>
  <c r="I14" i="34" l="1"/>
  <c r="F15" i="34" s="1"/>
  <c r="H170" i="34"/>
  <c r="I46" i="34"/>
  <c r="F47" i="34" s="1"/>
  <c r="I32" i="34"/>
  <c r="I33" i="34" s="1"/>
  <c r="F34" i="34" s="1"/>
  <c r="I53" i="34"/>
  <c r="I54" i="34" s="1"/>
  <c r="I55" i="34" s="1"/>
  <c r="K422" i="28" s="1"/>
  <c r="F71" i="34"/>
  <c r="I71" i="34" s="1"/>
  <c r="I72" i="34" s="1"/>
  <c r="F75" i="34" s="1"/>
  <c r="J71" i="35"/>
  <c r="J72" i="35" s="1"/>
  <c r="K479" i="28" s="1"/>
  <c r="J110" i="35"/>
  <c r="J111" i="35" s="1"/>
  <c r="J112" i="35" s="1"/>
  <c r="J113" i="35" s="1"/>
  <c r="K482" i="28" s="1"/>
  <c r="S170" i="34"/>
  <c r="O175" i="34" s="1"/>
  <c r="T175" i="34" s="1"/>
  <c r="I158" i="34"/>
  <c r="I159" i="34" s="1"/>
  <c r="K431" i="28" s="1"/>
  <c r="J92" i="35"/>
  <c r="J94" i="35" s="1"/>
  <c r="J95" i="35" s="1"/>
  <c r="K472" i="28" s="1"/>
  <c r="J171" i="35"/>
  <c r="J172" i="35" s="1"/>
  <c r="J173" i="35" s="1"/>
  <c r="J174" i="35" s="1"/>
  <c r="J204" i="35"/>
  <c r="J205" i="35" s="1"/>
  <c r="J206" i="35" s="1"/>
  <c r="K487" i="28" s="1"/>
  <c r="F233" i="34"/>
  <c r="I233" i="34" s="1"/>
  <c r="I234" i="34" s="1"/>
  <c r="I235" i="34" s="1"/>
  <c r="I236" i="34" s="1"/>
  <c r="K436" i="28" s="1"/>
  <c r="F25" i="34"/>
  <c r="F102" i="34"/>
  <c r="I102" i="34" s="1"/>
  <c r="I103" i="34" s="1"/>
  <c r="D175" i="34"/>
  <c r="I175" i="34" s="1"/>
  <c r="D176" i="34"/>
  <c r="I176" i="34" s="1"/>
  <c r="O176" i="34" l="1"/>
  <c r="T176" i="34" s="1"/>
  <c r="E75" i="34"/>
  <c r="E78" i="34" s="1"/>
  <c r="E79" i="34" s="1"/>
  <c r="E80" i="34" s="1"/>
  <c r="E81" i="34" s="1"/>
  <c r="E82" i="34" s="1"/>
  <c r="D75" i="34"/>
  <c r="D78" i="34" s="1"/>
  <c r="D79" i="34" s="1"/>
  <c r="D80" i="34" s="1"/>
  <c r="D81" i="34" s="1"/>
  <c r="D82" i="34" s="1"/>
  <c r="I25" i="34"/>
  <c r="I26" i="34" s="1"/>
  <c r="I27" i="34" s="1"/>
  <c r="K410" i="28" s="1"/>
  <c r="I34" i="34"/>
  <c r="I35" i="34" s="1"/>
  <c r="I36" i="34" s="1"/>
  <c r="K413" i="28" s="1"/>
  <c r="I15" i="34"/>
  <c r="I16" i="34" s="1"/>
  <c r="I17" i="34" s="1"/>
  <c r="I18" i="34" s="1"/>
  <c r="K409" i="28" s="1"/>
  <c r="D106" i="34"/>
  <c r="E106" i="34" s="1"/>
  <c r="I47" i="34"/>
  <c r="I48" i="34" s="1"/>
  <c r="I49" i="34" s="1"/>
  <c r="K416" i="28" s="1"/>
  <c r="J150" i="35"/>
  <c r="J151" i="35" s="1"/>
  <c r="K485" i="28" s="1"/>
  <c r="J133" i="35"/>
  <c r="J134" i="35" s="1"/>
  <c r="K484" i="28" s="1"/>
  <c r="Q177" i="34"/>
  <c r="T177" i="34" s="1"/>
  <c r="T178" i="34" s="1"/>
  <c r="T179" i="34" s="1"/>
  <c r="F177" i="34"/>
  <c r="I177" i="34" s="1"/>
  <c r="I178" i="34" s="1"/>
  <c r="I179" i="34" s="1"/>
  <c r="F78" i="34"/>
  <c r="G75" i="34"/>
  <c r="D109" i="34" l="1"/>
  <c r="D110" i="34" s="1"/>
  <c r="D111" i="34" s="1"/>
  <c r="D112" i="34" s="1"/>
  <c r="D113" i="34" s="1"/>
  <c r="Q180" i="34"/>
  <c r="T180" i="34" s="1"/>
  <c r="T181" i="34" s="1"/>
  <c r="T182" i="34" s="1"/>
  <c r="G78" i="34"/>
  <c r="H75" i="34"/>
  <c r="I75" i="34" s="1"/>
  <c r="F79" i="34"/>
  <c r="F80" i="34" s="1"/>
  <c r="F81" i="34" s="1"/>
  <c r="F82" i="34" s="1"/>
  <c r="E109" i="34"/>
  <c r="F106" i="34"/>
  <c r="F180" i="34"/>
  <c r="I180" i="34" s="1"/>
  <c r="I181" i="34" s="1"/>
  <c r="I182" i="34" l="1"/>
  <c r="K453" i="28" s="1"/>
  <c r="G79" i="34"/>
  <c r="G80" i="34" s="1"/>
  <c r="G81" i="34" s="1"/>
  <c r="G82" i="34" s="1"/>
  <c r="F109" i="34"/>
  <c r="G106" i="34"/>
  <c r="E110" i="34"/>
  <c r="E111" i="34" s="1"/>
  <c r="E112" i="34" s="1"/>
  <c r="E113" i="34" s="1"/>
  <c r="H78" i="34"/>
  <c r="I78" i="34"/>
  <c r="I79" i="34" l="1"/>
  <c r="I80" i="34" s="1"/>
  <c r="I81" i="34" s="1"/>
  <c r="I82" i="34" s="1"/>
  <c r="K419" i="28" s="1"/>
  <c r="H79" i="34"/>
  <c r="H80" i="34" s="1"/>
  <c r="H81" i="34" s="1"/>
  <c r="H82" i="34" s="1"/>
  <c r="H106" i="34"/>
  <c r="I106" i="34" s="1"/>
  <c r="G109" i="34"/>
  <c r="F110" i="34"/>
  <c r="F111" i="34" s="1"/>
  <c r="F112" i="34" s="1"/>
  <c r="F113" i="34" s="1"/>
  <c r="G110" i="34" l="1"/>
  <c r="G111" i="34" s="1"/>
  <c r="G112" i="34" s="1"/>
  <c r="G113" i="34" s="1"/>
  <c r="I109" i="34"/>
  <c r="I110" i="34" s="1"/>
  <c r="H109" i="34"/>
  <c r="I111" i="34" l="1"/>
  <c r="H110" i="34"/>
  <c r="H111" i="34" s="1"/>
  <c r="H112" i="34" s="1"/>
  <c r="H113" i="34" s="1"/>
  <c r="I112" i="34" l="1"/>
  <c r="I113" i="34" s="1"/>
  <c r="K423" i="28" s="1"/>
  <c r="H36" i="32"/>
  <c r="G36" i="32"/>
  <c r="I231" i="28"/>
  <c r="L460" i="28"/>
  <c r="E21" i="26" l="1"/>
  <c r="E21" i="32" s="1"/>
  <c r="E21" i="36"/>
  <c r="E22" i="26"/>
  <c r="E22" i="32" s="1"/>
  <c r="E22" i="36"/>
  <c r="E18" i="26"/>
  <c r="E18" i="32" s="1"/>
  <c r="E18" i="36"/>
  <c r="E20" i="26"/>
  <c r="E20" i="32" s="1"/>
  <c r="E20" i="36"/>
  <c r="E17" i="26"/>
  <c r="E17" i="32" s="1"/>
  <c r="E17" i="36"/>
  <c r="E19" i="26"/>
  <c r="E19" i="32" s="1"/>
  <c r="E19" i="36"/>
  <c r="E16" i="26"/>
  <c r="E16" i="32" s="1"/>
  <c r="E16" i="36"/>
  <c r="H518" i="28"/>
  <c r="L516" i="28"/>
  <c r="N516" i="28" s="1"/>
  <c r="L515" i="28"/>
  <c r="N515" i="28" s="1"/>
  <c r="L514" i="28"/>
  <c r="N514" i="28" s="1"/>
  <c r="L513" i="28"/>
  <c r="N513" i="28" s="1"/>
  <c r="L512" i="28"/>
  <c r="N512" i="28" s="1"/>
  <c r="J512" i="28"/>
  <c r="L511" i="28"/>
  <c r="N511" i="28" s="1"/>
  <c r="J511" i="28"/>
  <c r="L510" i="28"/>
  <c r="N510" i="28" s="1"/>
  <c r="J510" i="28"/>
  <c r="L509" i="28"/>
  <c r="N509" i="28" s="1"/>
  <c r="J509" i="28"/>
  <c r="L508" i="28"/>
  <c r="J508" i="28"/>
  <c r="L507" i="28"/>
  <c r="J507" i="28"/>
  <c r="L504" i="28"/>
  <c r="N504" i="28" s="1"/>
  <c r="L503" i="28"/>
  <c r="N503" i="28" s="1"/>
  <c r="L502" i="28"/>
  <c r="N502" i="28" s="1"/>
  <c r="L501" i="28"/>
  <c r="N501" i="28" s="1"/>
  <c r="L500" i="28"/>
  <c r="L496" i="28"/>
  <c r="L493" i="28"/>
  <c r="N493" i="28" s="1"/>
  <c r="L492" i="28"/>
  <c r="N492" i="28" s="1"/>
  <c r="L491" i="28"/>
  <c r="N491" i="28" s="1"/>
  <c r="L490" i="28"/>
  <c r="N490" i="28" s="1"/>
  <c r="L487" i="28"/>
  <c r="N487" i="28" s="1"/>
  <c r="L486" i="28"/>
  <c r="N486" i="28" s="1"/>
  <c r="L485" i="28"/>
  <c r="N485" i="28" s="1"/>
  <c r="L484" i="28"/>
  <c r="N484" i="28" s="1"/>
  <c r="L483" i="28"/>
  <c r="N483" i="28" s="1"/>
  <c r="L482" i="28"/>
  <c r="N482" i="28" s="1"/>
  <c r="L472" i="28"/>
  <c r="N472" i="28" s="1"/>
  <c r="L479" i="28"/>
  <c r="N479" i="28" s="1"/>
  <c r="L478" i="28"/>
  <c r="N478" i="28" s="1"/>
  <c r="L475" i="28"/>
  <c r="N475" i="28" s="1"/>
  <c r="L469" i="28"/>
  <c r="N469" i="28" s="1"/>
  <c r="L466" i="28"/>
  <c r="L463" i="28"/>
  <c r="N460" i="28"/>
  <c r="L459" i="28"/>
  <c r="F18" i="36" s="1"/>
  <c r="L455" i="28"/>
  <c r="N455" i="28" s="1"/>
  <c r="L454" i="28"/>
  <c r="N454" i="28" s="1"/>
  <c r="I453" i="28"/>
  <c r="L453" i="28" s="1"/>
  <c r="L452" i="28"/>
  <c r="N452" i="28" s="1"/>
  <c r="S451" i="28"/>
  <c r="L451" i="28"/>
  <c r="N451" i="28" s="1"/>
  <c r="L450" i="28"/>
  <c r="N450" i="28" s="1"/>
  <c r="L449" i="28"/>
  <c r="N449" i="28" s="1"/>
  <c r="L448" i="28"/>
  <c r="N448" i="28" s="1"/>
  <c r="L447" i="28"/>
  <c r="N447" i="28" s="1"/>
  <c r="L446" i="28"/>
  <c r="N446" i="28" s="1"/>
  <c r="L445" i="28"/>
  <c r="N445" i="28" s="1"/>
  <c r="L444" i="28"/>
  <c r="N444" i="28" s="1"/>
  <c r="L443" i="28"/>
  <c r="N443" i="28" s="1"/>
  <c r="L442" i="28"/>
  <c r="N442" i="28" s="1"/>
  <c r="L441" i="28"/>
  <c r="N441" i="28" s="1"/>
  <c r="L440" i="28"/>
  <c r="N440" i="28" s="1"/>
  <c r="L439" i="28"/>
  <c r="N439" i="28" s="1"/>
  <c r="L438" i="28"/>
  <c r="N438" i="28" s="1"/>
  <c r="L437" i="28"/>
  <c r="N437" i="28" s="1"/>
  <c r="I436" i="28"/>
  <c r="L436" i="28" s="1"/>
  <c r="L435" i="28"/>
  <c r="N435" i="28" s="1"/>
  <c r="L434" i="28"/>
  <c r="N434" i="28" s="1"/>
  <c r="L433" i="28"/>
  <c r="N433" i="28" s="1"/>
  <c r="L432" i="28"/>
  <c r="N432" i="28" s="1"/>
  <c r="L431" i="28"/>
  <c r="N431" i="28" s="1"/>
  <c r="L430" i="28"/>
  <c r="N430" i="28" s="1"/>
  <c r="L427" i="28"/>
  <c r="M427" i="28" s="1"/>
  <c r="L426" i="28"/>
  <c r="N426" i="28" s="1"/>
  <c r="L423" i="28"/>
  <c r="N423" i="28" s="1"/>
  <c r="L422" i="28"/>
  <c r="N422" i="28" s="1"/>
  <c r="L419" i="28"/>
  <c r="N419" i="28" s="1"/>
  <c r="L416" i="28"/>
  <c r="L413" i="28"/>
  <c r="N413" i="28" s="1"/>
  <c r="L410" i="28"/>
  <c r="R409" i="28"/>
  <c r="S409" i="28" s="1"/>
  <c r="L409" i="28"/>
  <c r="L406" i="28"/>
  <c r="L405" i="28"/>
  <c r="N405" i="28" s="1"/>
  <c r="L404" i="28"/>
  <c r="N404" i="28" s="1"/>
  <c r="L403" i="28"/>
  <c r="N403" i="28" s="1"/>
  <c r="L402" i="28"/>
  <c r="L401" i="28"/>
  <c r="M401" i="28" s="1"/>
  <c r="L400" i="28"/>
  <c r="N400" i="28" s="1"/>
  <c r="L399" i="28"/>
  <c r="N399" i="28" s="1"/>
  <c r="L398" i="28"/>
  <c r="L397" i="28"/>
  <c r="N397" i="28" s="1"/>
  <c r="L396" i="28"/>
  <c r="N396" i="28" s="1"/>
  <c r="L395" i="28"/>
  <c r="N395" i="28" s="1"/>
  <c r="L394" i="28"/>
  <c r="L393" i="28"/>
  <c r="N393" i="28" s="1"/>
  <c r="L392" i="28"/>
  <c r="N392" i="28" s="1"/>
  <c r="L391" i="28"/>
  <c r="N391" i="28" s="1"/>
  <c r="L390" i="28"/>
  <c r="L389" i="28"/>
  <c r="N389" i="28" s="1"/>
  <c r="L388" i="28"/>
  <c r="B387" i="28"/>
  <c r="B385" i="28"/>
  <c r="B384" i="28"/>
  <c r="B382" i="28"/>
  <c r="B381" i="28"/>
  <c r="K380" i="28"/>
  <c r="K381" i="28" s="1"/>
  <c r="L381" i="28" s="1"/>
  <c r="N381" i="28" s="1"/>
  <c r="J380" i="28"/>
  <c r="J381" i="28" s="1"/>
  <c r="I380" i="28"/>
  <c r="H380" i="28"/>
  <c r="B380" i="28"/>
  <c r="C380" i="28" s="1"/>
  <c r="B378" i="28"/>
  <c r="B377" i="28"/>
  <c r="K376" i="28"/>
  <c r="K377" i="28" s="1"/>
  <c r="L377" i="28" s="1"/>
  <c r="M377" i="28" s="1"/>
  <c r="J376" i="28"/>
  <c r="I376" i="28"/>
  <c r="H376" i="28"/>
  <c r="B376" i="28"/>
  <c r="C376" i="28" s="1"/>
  <c r="B374" i="28"/>
  <c r="B373" i="28"/>
  <c r="K372" i="28"/>
  <c r="K373" i="28" s="1"/>
  <c r="L373" i="28" s="1"/>
  <c r="J372" i="28"/>
  <c r="I372" i="28"/>
  <c r="H372" i="28"/>
  <c r="B372" i="28"/>
  <c r="C372" i="28" s="1"/>
  <c r="B370" i="28"/>
  <c r="B369" i="28"/>
  <c r="K368" i="28"/>
  <c r="K369" i="28" s="1"/>
  <c r="L369" i="28" s="1"/>
  <c r="J368" i="28"/>
  <c r="I368" i="28"/>
  <c r="H368" i="28"/>
  <c r="B368" i="28"/>
  <c r="C368" i="28" s="1"/>
  <c r="B366" i="28"/>
  <c r="B365" i="28"/>
  <c r="K364" i="28"/>
  <c r="K365" i="28" s="1"/>
  <c r="L365" i="28" s="1"/>
  <c r="J364" i="28"/>
  <c r="I364" i="28"/>
  <c r="H364" i="28"/>
  <c r="B364" i="28"/>
  <c r="C364" i="28" s="1"/>
  <c r="B362" i="28"/>
  <c r="C361" i="28"/>
  <c r="K360" i="28"/>
  <c r="K361" i="28" s="1"/>
  <c r="L361" i="28" s="1"/>
  <c r="N361" i="28" s="1"/>
  <c r="J360" i="28"/>
  <c r="I360" i="28"/>
  <c r="H360" i="28"/>
  <c r="B360" i="28"/>
  <c r="C360" i="28" s="1"/>
  <c r="B358" i="28"/>
  <c r="K356" i="28"/>
  <c r="J356" i="28"/>
  <c r="J357" i="28" s="1"/>
  <c r="I356" i="28"/>
  <c r="H356" i="28"/>
  <c r="B356" i="28"/>
  <c r="C356" i="28" s="1"/>
  <c r="B354" i="28"/>
  <c r="K353" i="28"/>
  <c r="L353" i="28" s="1"/>
  <c r="B353" i="28"/>
  <c r="K352" i="28"/>
  <c r="J352" i="28"/>
  <c r="I352" i="28"/>
  <c r="H352" i="28"/>
  <c r="B352" i="28"/>
  <c r="C352" i="28" s="1"/>
  <c r="B350" i="28"/>
  <c r="K349" i="28"/>
  <c r="L349" i="28" s="1"/>
  <c r="B349" i="28"/>
  <c r="K348" i="28"/>
  <c r="L348" i="28" s="1"/>
  <c r="J348" i="28"/>
  <c r="H348" i="28"/>
  <c r="B348" i="28"/>
  <c r="C348" i="28" s="1"/>
  <c r="B346" i="28"/>
  <c r="B344" i="28"/>
  <c r="B343" i="28"/>
  <c r="L342" i="28"/>
  <c r="N342" i="28" s="1"/>
  <c r="B342" i="28"/>
  <c r="K341" i="28"/>
  <c r="L341" i="28" s="1"/>
  <c r="J341" i="28"/>
  <c r="H341" i="28"/>
  <c r="B341" i="28"/>
  <c r="C341" i="28" s="1"/>
  <c r="B340" i="28"/>
  <c r="L339" i="28"/>
  <c r="N339" i="28" s="1"/>
  <c r="B339" i="28"/>
  <c r="K338" i="28"/>
  <c r="L338" i="28" s="1"/>
  <c r="J338" i="28"/>
  <c r="H338" i="28"/>
  <c r="B338" i="28"/>
  <c r="C338" i="28" s="1"/>
  <c r="B337" i="28"/>
  <c r="L335" i="28"/>
  <c r="N335" i="28" s="1"/>
  <c r="B335" i="28"/>
  <c r="K334" i="28"/>
  <c r="L334" i="28" s="1"/>
  <c r="J334" i="28"/>
  <c r="H334" i="28"/>
  <c r="B334" i="28"/>
  <c r="C334" i="28" s="1"/>
  <c r="K331" i="28"/>
  <c r="L331" i="28" s="1"/>
  <c r="J331" i="28"/>
  <c r="H331" i="28"/>
  <c r="B331" i="28"/>
  <c r="C331" i="28" s="1"/>
  <c r="B330" i="28"/>
  <c r="K328" i="28"/>
  <c r="L328" i="28" s="1"/>
  <c r="J328" i="28"/>
  <c r="H328" i="28"/>
  <c r="B328" i="28"/>
  <c r="C328" i="28" s="1"/>
  <c r="B327" i="28"/>
  <c r="L325" i="28"/>
  <c r="N325" i="28" s="1"/>
  <c r="B325" i="28"/>
  <c r="K324" i="28"/>
  <c r="L324" i="28" s="1"/>
  <c r="J324" i="28"/>
  <c r="H324" i="28"/>
  <c r="B324" i="28"/>
  <c r="C324" i="28" s="1"/>
  <c r="B323" i="28"/>
  <c r="K321" i="28"/>
  <c r="L321" i="28" s="1"/>
  <c r="J321" i="28"/>
  <c r="H321" i="28"/>
  <c r="B321" i="28"/>
  <c r="C321" i="28" s="1"/>
  <c r="B319" i="28"/>
  <c r="K318" i="28"/>
  <c r="L318" i="28" s="1"/>
  <c r="J318" i="28"/>
  <c r="H318" i="28"/>
  <c r="B318" i="28"/>
  <c r="C318" i="28" s="1"/>
  <c r="B316" i="28"/>
  <c r="L315" i="28"/>
  <c r="M315" i="28" s="1"/>
  <c r="B315" i="28"/>
  <c r="K314" i="28"/>
  <c r="L314" i="28" s="1"/>
  <c r="J314" i="28"/>
  <c r="H314" i="28"/>
  <c r="B314" i="28"/>
  <c r="C314" i="28" s="1"/>
  <c r="B312" i="28"/>
  <c r="K311" i="28"/>
  <c r="L311" i="28" s="1"/>
  <c r="J311" i="28"/>
  <c r="H311" i="28"/>
  <c r="B311" i="28"/>
  <c r="C311" i="28" s="1"/>
  <c r="B309" i="28"/>
  <c r="K308" i="28"/>
  <c r="L308" i="28" s="1"/>
  <c r="J308" i="28"/>
  <c r="H308" i="28"/>
  <c r="B308" i="28"/>
  <c r="C308" i="28" s="1"/>
  <c r="B306" i="28"/>
  <c r="K305" i="28"/>
  <c r="L305" i="28" s="1"/>
  <c r="J305" i="28"/>
  <c r="H305" i="28"/>
  <c r="B305" i="28"/>
  <c r="C305" i="28" s="1"/>
  <c r="B303" i="28"/>
  <c r="L302" i="28"/>
  <c r="N302" i="28" s="1"/>
  <c r="B302" i="28"/>
  <c r="K301" i="28"/>
  <c r="L301" i="28" s="1"/>
  <c r="J301" i="28"/>
  <c r="H301" i="28"/>
  <c r="B301" i="28"/>
  <c r="C301" i="28" s="1"/>
  <c r="K298" i="28"/>
  <c r="L298" i="28" s="1"/>
  <c r="J298" i="28"/>
  <c r="H298" i="28"/>
  <c r="B298" i="28"/>
  <c r="C298" i="28" s="1"/>
  <c r="B296" i="28"/>
  <c r="L295" i="28"/>
  <c r="N295" i="28" s="1"/>
  <c r="B295" i="28"/>
  <c r="K294" i="28"/>
  <c r="L294" i="28" s="1"/>
  <c r="J294" i="28"/>
  <c r="H294" i="28"/>
  <c r="B294" i="28"/>
  <c r="C294" i="28" s="1"/>
  <c r="B292" i="28"/>
  <c r="L291" i="28"/>
  <c r="M291" i="28" s="1"/>
  <c r="B291" i="28"/>
  <c r="K290" i="28"/>
  <c r="L290" i="28" s="1"/>
  <c r="J290" i="28"/>
  <c r="H290" i="28"/>
  <c r="B290" i="28"/>
  <c r="C290" i="28" s="1"/>
  <c r="B288" i="28"/>
  <c r="K287" i="28"/>
  <c r="L287" i="28" s="1"/>
  <c r="J287" i="28"/>
  <c r="H287" i="28"/>
  <c r="B287" i="28"/>
  <c r="C287" i="28" s="1"/>
  <c r="B285" i="28"/>
  <c r="K284" i="28"/>
  <c r="L284" i="28" s="1"/>
  <c r="J284" i="28"/>
  <c r="H284" i="28"/>
  <c r="B284" i="28"/>
  <c r="C284" i="28" s="1"/>
  <c r="B282" i="28"/>
  <c r="K281" i="28"/>
  <c r="L281" i="28" s="1"/>
  <c r="J281" i="28"/>
  <c r="H281" i="28"/>
  <c r="B281" i="28"/>
  <c r="C281" i="28" s="1"/>
  <c r="B280" i="28"/>
  <c r="K279" i="28"/>
  <c r="L279" i="28" s="1"/>
  <c r="J279" i="28"/>
  <c r="H279" i="28"/>
  <c r="B279" i="28"/>
  <c r="C279" i="28" s="1"/>
  <c r="B277" i="28"/>
  <c r="K276" i="28"/>
  <c r="L276" i="28" s="1"/>
  <c r="J276" i="28"/>
  <c r="H276" i="28"/>
  <c r="B276" i="28"/>
  <c r="C276" i="28" s="1"/>
  <c r="B275" i="28"/>
  <c r="K274" i="28"/>
  <c r="L274" i="28" s="1"/>
  <c r="J274" i="28"/>
  <c r="H274" i="28"/>
  <c r="B274" i="28"/>
  <c r="C274" i="28" s="1"/>
  <c r="B272" i="28"/>
  <c r="K271" i="28"/>
  <c r="L271" i="28" s="1"/>
  <c r="J271" i="28"/>
  <c r="H271" i="28"/>
  <c r="B271" i="28"/>
  <c r="C271" i="28" s="1"/>
  <c r="B269" i="28"/>
  <c r="K268" i="28"/>
  <c r="L268" i="28" s="1"/>
  <c r="J268" i="28"/>
  <c r="H268" i="28"/>
  <c r="B268" i="28"/>
  <c r="C268" i="28" s="1"/>
  <c r="B267" i="28"/>
  <c r="L266" i="28"/>
  <c r="N266" i="28" s="1"/>
  <c r="B266" i="28"/>
  <c r="K265" i="28"/>
  <c r="L265" i="28" s="1"/>
  <c r="J265" i="28"/>
  <c r="H265" i="28"/>
  <c r="B265" i="28"/>
  <c r="C265" i="28" s="1"/>
  <c r="B264" i="28"/>
  <c r="K263" i="28"/>
  <c r="L263" i="28" s="1"/>
  <c r="J263" i="28"/>
  <c r="H263" i="28"/>
  <c r="B263" i="28"/>
  <c r="C263" i="28" s="1"/>
  <c r="B261" i="28"/>
  <c r="L260" i="28"/>
  <c r="N260" i="28" s="1"/>
  <c r="B260" i="28"/>
  <c r="K259" i="28"/>
  <c r="L259" i="28" s="1"/>
  <c r="J259" i="28"/>
  <c r="H259" i="28"/>
  <c r="B259" i="28"/>
  <c r="C259" i="28" s="1"/>
  <c r="B258" i="28"/>
  <c r="B256" i="28"/>
  <c r="L253" i="28"/>
  <c r="N253" i="28" s="1"/>
  <c r="B253" i="28"/>
  <c r="K252" i="28"/>
  <c r="L252" i="28" s="1"/>
  <c r="J252" i="28"/>
  <c r="H252" i="28"/>
  <c r="B252" i="28"/>
  <c r="C252" i="28" s="1"/>
  <c r="B251" i="28"/>
  <c r="K249" i="28"/>
  <c r="L249" i="28" s="1"/>
  <c r="J249" i="28"/>
  <c r="H249" i="28"/>
  <c r="B249" i="28"/>
  <c r="C249" i="28" s="1"/>
  <c r="B248" i="28"/>
  <c r="K247" i="28"/>
  <c r="L247" i="28" s="1"/>
  <c r="J247" i="28"/>
  <c r="H247" i="28"/>
  <c r="B247" i="28"/>
  <c r="C247" i="28" s="1"/>
  <c r="B246" i="28"/>
  <c r="K244" i="28"/>
  <c r="L244" i="28" s="1"/>
  <c r="J244" i="28"/>
  <c r="H244" i="28"/>
  <c r="B244" i="28"/>
  <c r="C244" i="28" s="1"/>
  <c r="B243" i="28"/>
  <c r="K241" i="28"/>
  <c r="L241" i="28" s="1"/>
  <c r="J241" i="28"/>
  <c r="H241" i="28"/>
  <c r="B241" i="28"/>
  <c r="C241" i="28" s="1"/>
  <c r="B240" i="28"/>
  <c r="L238" i="28"/>
  <c r="N238" i="28" s="1"/>
  <c r="B238" i="28"/>
  <c r="K237" i="28"/>
  <c r="L237" i="28" s="1"/>
  <c r="J237" i="28"/>
  <c r="H237" i="28"/>
  <c r="B237" i="28"/>
  <c r="C237" i="28" s="1"/>
  <c r="B235" i="28"/>
  <c r="K234" i="28"/>
  <c r="L234" i="28" s="1"/>
  <c r="J234" i="28"/>
  <c r="H234" i="28"/>
  <c r="B234" i="28"/>
  <c r="C234" i="28" s="1"/>
  <c r="B233" i="28"/>
  <c r="L231" i="28"/>
  <c r="N231" i="28" s="1"/>
  <c r="B231" i="28"/>
  <c r="K230" i="28"/>
  <c r="L230" i="28" s="1"/>
  <c r="J230" i="28"/>
  <c r="H230" i="28"/>
  <c r="B230" i="28"/>
  <c r="C230" i="28" s="1"/>
  <c r="B228" i="28"/>
  <c r="K227" i="28"/>
  <c r="J227" i="28"/>
  <c r="H227" i="28"/>
  <c r="B227" i="28"/>
  <c r="C227" i="28" s="1"/>
  <c r="B225" i="28"/>
  <c r="L224" i="28"/>
  <c r="N224" i="28" s="1"/>
  <c r="B224" i="28"/>
  <c r="K223" i="28"/>
  <c r="L223" i="28" s="1"/>
  <c r="J223" i="28"/>
  <c r="H223" i="28"/>
  <c r="B223" i="28"/>
  <c r="C223" i="28" s="1"/>
  <c r="B221" i="28"/>
  <c r="L220" i="28"/>
  <c r="N220" i="28" s="1"/>
  <c r="B220" i="28"/>
  <c r="K219" i="28"/>
  <c r="L219" i="28" s="1"/>
  <c r="J219" i="28"/>
  <c r="H219" i="28"/>
  <c r="B219" i="28"/>
  <c r="C219" i="28" s="1"/>
  <c r="B217" i="28"/>
  <c r="K216" i="28"/>
  <c r="L216" i="28" s="1"/>
  <c r="J216" i="28"/>
  <c r="H216" i="28"/>
  <c r="B216" i="28"/>
  <c r="C216" i="28" s="1"/>
  <c r="B214" i="28"/>
  <c r="K213" i="28"/>
  <c r="L213" i="28" s="1"/>
  <c r="J213" i="28"/>
  <c r="H213" i="28"/>
  <c r="B213" i="28"/>
  <c r="C213" i="28" s="1"/>
  <c r="B212" i="28"/>
  <c r="L210" i="28"/>
  <c r="N210" i="28" s="1"/>
  <c r="B210" i="28"/>
  <c r="K209" i="28"/>
  <c r="L209" i="28" s="1"/>
  <c r="J209" i="28"/>
  <c r="H209" i="28"/>
  <c r="B209" i="28"/>
  <c r="C209" i="28" s="1"/>
  <c r="B208" i="28"/>
  <c r="K207" i="28"/>
  <c r="L207" i="28" s="1"/>
  <c r="J207" i="28"/>
  <c r="H207" i="28"/>
  <c r="B207" i="28"/>
  <c r="C207" i="28" s="1"/>
  <c r="B206" i="28"/>
  <c r="K205" i="28"/>
  <c r="L205" i="28" s="1"/>
  <c r="J205" i="28"/>
  <c r="H205" i="28"/>
  <c r="B205" i="28"/>
  <c r="C205" i="28" s="1"/>
  <c r="B204" i="28"/>
  <c r="K203" i="28"/>
  <c r="L203" i="28" s="1"/>
  <c r="J203" i="28"/>
  <c r="H203" i="28"/>
  <c r="B203" i="28"/>
  <c r="C203" i="28" s="1"/>
  <c r="B202" i="28"/>
  <c r="L200" i="28"/>
  <c r="M200" i="28" s="1"/>
  <c r="B200" i="28"/>
  <c r="K199" i="28"/>
  <c r="L199" i="28" s="1"/>
  <c r="J199" i="28"/>
  <c r="H199" i="28"/>
  <c r="B199" i="28"/>
  <c r="C199" i="28" s="1"/>
  <c r="B198" i="28"/>
  <c r="K196" i="28"/>
  <c r="L196" i="28" s="1"/>
  <c r="J196" i="28"/>
  <c r="H196" i="28"/>
  <c r="B196" i="28"/>
  <c r="C196" i="28" s="1"/>
  <c r="B195" i="28"/>
  <c r="K194" i="28"/>
  <c r="L194" i="28" s="1"/>
  <c r="J194" i="28"/>
  <c r="H194" i="28"/>
  <c r="B194" i="28"/>
  <c r="C194" i="28" s="1"/>
  <c r="B193" i="28"/>
  <c r="K191" i="28"/>
  <c r="L191" i="28" s="1"/>
  <c r="J191" i="28"/>
  <c r="H191" i="28"/>
  <c r="B191" i="28"/>
  <c r="C191" i="28" s="1"/>
  <c r="B190" i="28"/>
  <c r="L188" i="28"/>
  <c r="M188" i="28" s="1"/>
  <c r="B188" i="28"/>
  <c r="K187" i="28"/>
  <c r="L187" i="28" s="1"/>
  <c r="J187" i="28"/>
  <c r="H187" i="28"/>
  <c r="B187" i="28"/>
  <c r="C187" i="28" s="1"/>
  <c r="B185" i="28"/>
  <c r="K184" i="28"/>
  <c r="L184" i="28" s="1"/>
  <c r="J184" i="28"/>
  <c r="H184" i="28"/>
  <c r="B184" i="28"/>
  <c r="C184" i="28" s="1"/>
  <c r="B183" i="28"/>
  <c r="L181" i="28"/>
  <c r="N181" i="28" s="1"/>
  <c r="B181" i="28"/>
  <c r="K180" i="28"/>
  <c r="L180" i="28" s="1"/>
  <c r="J180" i="28"/>
  <c r="H180" i="28"/>
  <c r="B180" i="28"/>
  <c r="C180" i="28" s="1"/>
  <c r="B179" i="28"/>
  <c r="L177" i="28"/>
  <c r="N177" i="28" s="1"/>
  <c r="B177" i="28"/>
  <c r="T176" i="28"/>
  <c r="K176" i="28"/>
  <c r="L176" i="28" s="1"/>
  <c r="J176" i="28"/>
  <c r="H176" i="28"/>
  <c r="B176" i="28"/>
  <c r="C176" i="28" s="1"/>
  <c r="B175" i="28"/>
  <c r="L173" i="28"/>
  <c r="N173" i="28" s="1"/>
  <c r="B173" i="28"/>
  <c r="K172" i="28"/>
  <c r="L172" i="28" s="1"/>
  <c r="J172" i="28"/>
  <c r="H172" i="28"/>
  <c r="B172" i="28"/>
  <c r="C172" i="28" s="1"/>
  <c r="B170" i="28"/>
  <c r="L169" i="28"/>
  <c r="M169" i="28" s="1"/>
  <c r="B169" i="28"/>
  <c r="K168" i="28"/>
  <c r="L168" i="28" s="1"/>
  <c r="J168" i="28"/>
  <c r="H168" i="28"/>
  <c r="B168" i="28"/>
  <c r="C168" i="28" s="1"/>
  <c r="B167" i="28"/>
  <c r="K166" i="28"/>
  <c r="L166" i="28" s="1"/>
  <c r="J166" i="28"/>
  <c r="H166" i="28"/>
  <c r="B166" i="28"/>
  <c r="C166" i="28" s="1"/>
  <c r="B165" i="28"/>
  <c r="K164" i="28"/>
  <c r="L164" i="28" s="1"/>
  <c r="J164" i="28"/>
  <c r="H164" i="28"/>
  <c r="B164" i="28"/>
  <c r="C164" i="28" s="1"/>
  <c r="B163" i="28"/>
  <c r="K161" i="28"/>
  <c r="J161" i="28"/>
  <c r="I161" i="28"/>
  <c r="H161" i="28"/>
  <c r="B161" i="28"/>
  <c r="C161" i="28" s="1"/>
  <c r="B160" i="28"/>
  <c r="K158" i="28"/>
  <c r="L158" i="28" s="1"/>
  <c r="J158" i="28"/>
  <c r="H158" i="28"/>
  <c r="B158" i="28"/>
  <c r="C158" i="28" s="1"/>
  <c r="B157" i="28"/>
  <c r="L155" i="28"/>
  <c r="B155" i="28"/>
  <c r="K154" i="28"/>
  <c r="L154" i="28" s="1"/>
  <c r="J154" i="28"/>
  <c r="H154" i="28"/>
  <c r="B154" i="28"/>
  <c r="C154" i="28" s="1"/>
  <c r="B152" i="28"/>
  <c r="L151" i="28"/>
  <c r="N151" i="28" s="1"/>
  <c r="B151" i="28"/>
  <c r="K150" i="28"/>
  <c r="L150" i="28" s="1"/>
  <c r="J150" i="28"/>
  <c r="H150" i="28"/>
  <c r="B150" i="28"/>
  <c r="C150" i="28" s="1"/>
  <c r="B148" i="28"/>
  <c r="L147" i="28"/>
  <c r="B147" i="28"/>
  <c r="K146" i="28"/>
  <c r="L146" i="28" s="1"/>
  <c r="J146" i="28"/>
  <c r="H146" i="28"/>
  <c r="B146" i="28"/>
  <c r="C146" i="28" s="1"/>
  <c r="B144" i="28"/>
  <c r="K143" i="28"/>
  <c r="L143" i="28" s="1"/>
  <c r="M143" i="28" s="1"/>
  <c r="J143" i="28"/>
  <c r="B143" i="28"/>
  <c r="K142" i="28"/>
  <c r="L142" i="28" s="1"/>
  <c r="J142" i="28"/>
  <c r="H142" i="28"/>
  <c r="B142" i="28"/>
  <c r="C142" i="28" s="1"/>
  <c r="B141" i="28"/>
  <c r="B140" i="28"/>
  <c r="B138" i="28"/>
  <c r="K137" i="28"/>
  <c r="L137" i="28" s="1"/>
  <c r="J137" i="28"/>
  <c r="H137" i="28"/>
  <c r="B137" i="28"/>
  <c r="C137" i="28" s="1"/>
  <c r="B135" i="28"/>
  <c r="K134" i="28"/>
  <c r="L134" i="28" s="1"/>
  <c r="J134" i="28"/>
  <c r="H134" i="28"/>
  <c r="B134" i="28"/>
  <c r="C134" i="28" s="1"/>
  <c r="B132" i="28"/>
  <c r="K131" i="28"/>
  <c r="L131" i="28" s="1"/>
  <c r="J131" i="28"/>
  <c r="H131" i="28"/>
  <c r="B131" i="28"/>
  <c r="C131" i="28" s="1"/>
  <c r="B129" i="28"/>
  <c r="K128" i="28"/>
  <c r="L128" i="28" s="1"/>
  <c r="J128" i="28"/>
  <c r="H128" i="28"/>
  <c r="B128" i="28"/>
  <c r="C128" i="28" s="1"/>
  <c r="B126" i="28"/>
  <c r="K125" i="28"/>
  <c r="L125" i="28" s="1"/>
  <c r="J125" i="28"/>
  <c r="H125" i="28"/>
  <c r="B125" i="28"/>
  <c r="C125" i="28" s="1"/>
  <c r="B123" i="28"/>
  <c r="K122" i="28"/>
  <c r="L122" i="28" s="1"/>
  <c r="J122" i="28"/>
  <c r="H122" i="28"/>
  <c r="B122" i="28"/>
  <c r="C122" i="28" s="1"/>
  <c r="B120" i="28"/>
  <c r="K119" i="28"/>
  <c r="L119" i="28" s="1"/>
  <c r="J119" i="28"/>
  <c r="H119" i="28"/>
  <c r="B119" i="28"/>
  <c r="C119" i="28" s="1"/>
  <c r="B117" i="28"/>
  <c r="K116" i="28"/>
  <c r="L116" i="28" s="1"/>
  <c r="J116" i="28"/>
  <c r="H116" i="28"/>
  <c r="B116" i="28"/>
  <c r="C116" i="28" s="1"/>
  <c r="B115" i="28"/>
  <c r="K114" i="28"/>
  <c r="L114" i="28" s="1"/>
  <c r="J114" i="28"/>
  <c r="H114" i="28"/>
  <c r="B114" i="28"/>
  <c r="C114" i="28" s="1"/>
  <c r="B112" i="28"/>
  <c r="K111" i="28"/>
  <c r="L111" i="28" s="1"/>
  <c r="J111" i="28"/>
  <c r="H111" i="28"/>
  <c r="B111" i="28"/>
  <c r="C111" i="28" s="1"/>
  <c r="B110" i="28"/>
  <c r="K109" i="28"/>
  <c r="L109" i="28" s="1"/>
  <c r="J109" i="28"/>
  <c r="H109" i="28"/>
  <c r="B109" i="28"/>
  <c r="C109" i="28" s="1"/>
  <c r="B107" i="28"/>
  <c r="K105" i="28"/>
  <c r="J105" i="28"/>
  <c r="H105" i="28"/>
  <c r="B105" i="28"/>
  <c r="C105" i="28" s="1"/>
  <c r="B104" i="28"/>
  <c r="K103" i="28"/>
  <c r="L103" i="28" s="1"/>
  <c r="J103" i="28"/>
  <c r="H103" i="28"/>
  <c r="B103" i="28"/>
  <c r="C103" i="28" s="1"/>
  <c r="B101" i="28"/>
  <c r="K100" i="28"/>
  <c r="L100" i="28" s="1"/>
  <c r="J100" i="28"/>
  <c r="H100" i="28"/>
  <c r="B100" i="28"/>
  <c r="C100" i="28" s="1"/>
  <c r="AD99" i="28"/>
  <c r="B99" i="28"/>
  <c r="B98" i="28"/>
  <c r="B96" i="28"/>
  <c r="K95" i="28"/>
  <c r="L95" i="28" s="1"/>
  <c r="J95" i="28"/>
  <c r="H95" i="28"/>
  <c r="B95" i="28"/>
  <c r="C95" i="28" s="1"/>
  <c r="B93" i="28"/>
  <c r="K92" i="28"/>
  <c r="L92" i="28" s="1"/>
  <c r="J92" i="28"/>
  <c r="H92" i="28"/>
  <c r="B92" i="28"/>
  <c r="C92" i="28" s="1"/>
  <c r="L89" i="28"/>
  <c r="M89" i="28" s="1"/>
  <c r="B89" i="28"/>
  <c r="K88" i="28"/>
  <c r="L88" i="28" s="1"/>
  <c r="J88" i="28"/>
  <c r="H88" i="28"/>
  <c r="B88" i="28"/>
  <c r="C88" i="28" s="1"/>
  <c r="B86" i="28"/>
  <c r="K85" i="28"/>
  <c r="L85" i="28" s="1"/>
  <c r="J85" i="28"/>
  <c r="H85" i="28"/>
  <c r="B85" i="28"/>
  <c r="C85" i="28" s="1"/>
  <c r="B83" i="28"/>
  <c r="K82" i="28"/>
  <c r="L82" i="28" s="1"/>
  <c r="J82" i="28"/>
  <c r="H82" i="28"/>
  <c r="B82" i="28"/>
  <c r="C82" i="28" s="1"/>
  <c r="B81" i="28"/>
  <c r="K80" i="28"/>
  <c r="L80" i="28" s="1"/>
  <c r="J80" i="28"/>
  <c r="H80" i="28"/>
  <c r="B80" i="28"/>
  <c r="C80" i="28" s="1"/>
  <c r="B78" i="28"/>
  <c r="K77" i="28"/>
  <c r="L77" i="28" s="1"/>
  <c r="J77" i="28"/>
  <c r="H77" i="28"/>
  <c r="B77" i="28"/>
  <c r="C77" i="28" s="1"/>
  <c r="K76" i="28"/>
  <c r="L76" i="28" s="1"/>
  <c r="J76" i="28"/>
  <c r="H76" i="28"/>
  <c r="B76" i="28"/>
  <c r="C76" i="28" s="1"/>
  <c r="B74" i="28"/>
  <c r="K73" i="28"/>
  <c r="L73" i="28" s="1"/>
  <c r="J73" i="28"/>
  <c r="H73" i="28"/>
  <c r="B73" i="28"/>
  <c r="C73" i="28" s="1"/>
  <c r="B71" i="28"/>
  <c r="M70" i="28"/>
  <c r="B70" i="28"/>
  <c r="K69" i="28"/>
  <c r="L69" i="28" s="1"/>
  <c r="J69" i="28"/>
  <c r="H69" i="28"/>
  <c r="B69" i="28"/>
  <c r="C69" i="28" s="1"/>
  <c r="B67" i="28"/>
  <c r="K66" i="28"/>
  <c r="L66" i="28" s="1"/>
  <c r="J66" i="28"/>
  <c r="H66" i="28"/>
  <c r="B66" i="28"/>
  <c r="C66" i="28" s="1"/>
  <c r="B64" i="28"/>
  <c r="K63" i="28"/>
  <c r="L63" i="28" s="1"/>
  <c r="J63" i="28"/>
  <c r="H63" i="28"/>
  <c r="B63" i="28"/>
  <c r="C63" i="28" s="1"/>
  <c r="B62" i="28"/>
  <c r="L61" i="28"/>
  <c r="N61" i="28" s="1"/>
  <c r="B61" i="28"/>
  <c r="T60" i="28"/>
  <c r="K60" i="28"/>
  <c r="L60" i="28" s="1"/>
  <c r="J60" i="28"/>
  <c r="H60" i="28"/>
  <c r="B60" i="28"/>
  <c r="C60" i="28" s="1"/>
  <c r="B59" i="28"/>
  <c r="K58" i="28"/>
  <c r="L58" i="28" s="1"/>
  <c r="J58" i="28"/>
  <c r="H58" i="28"/>
  <c r="B58" i="28"/>
  <c r="C58" i="28" s="1"/>
  <c r="B57" i="28"/>
  <c r="K56" i="28"/>
  <c r="L56" i="28" s="1"/>
  <c r="J56" i="28"/>
  <c r="H56" i="28"/>
  <c r="B56" i="28"/>
  <c r="C56" i="28" s="1"/>
  <c r="B54" i="28"/>
  <c r="K53" i="28"/>
  <c r="L53" i="28" s="1"/>
  <c r="J53" i="28"/>
  <c r="H53" i="28"/>
  <c r="B53" i="28"/>
  <c r="C53" i="28" s="1"/>
  <c r="B51" i="28"/>
  <c r="K50" i="28"/>
  <c r="L50" i="28" s="1"/>
  <c r="J50" i="28"/>
  <c r="H50" i="28"/>
  <c r="B50" i="28"/>
  <c r="C50" i="28" s="1"/>
  <c r="B49" i="28"/>
  <c r="K48" i="28"/>
  <c r="L48" i="28" s="1"/>
  <c r="J48" i="28"/>
  <c r="H48" i="28"/>
  <c r="B48" i="28"/>
  <c r="C48" i="28" s="1"/>
  <c r="B47" i="28"/>
  <c r="K46" i="28"/>
  <c r="L46" i="28" s="1"/>
  <c r="J46" i="28"/>
  <c r="H46" i="28"/>
  <c r="B46" i="28"/>
  <c r="C46" i="28" s="1"/>
  <c r="B44" i="28"/>
  <c r="K43" i="28"/>
  <c r="L43" i="28" s="1"/>
  <c r="J43" i="28"/>
  <c r="H43" i="28"/>
  <c r="B43" i="28"/>
  <c r="C43" i="28" s="1"/>
  <c r="B41" i="28"/>
  <c r="K40" i="28"/>
  <c r="J40" i="28"/>
  <c r="I40" i="28"/>
  <c r="H40" i="28"/>
  <c r="B40" i="28"/>
  <c r="C40" i="28" s="1"/>
  <c r="B38" i="28"/>
  <c r="K37" i="28"/>
  <c r="L37" i="28" s="1"/>
  <c r="J37" i="28"/>
  <c r="H37" i="28"/>
  <c r="B37" i="28"/>
  <c r="C37" i="28" s="1"/>
  <c r="B35" i="28"/>
  <c r="K34" i="28"/>
  <c r="L34" i="28" s="1"/>
  <c r="J34" i="28"/>
  <c r="H34" i="28"/>
  <c r="B34" i="28"/>
  <c r="C34" i="28" s="1"/>
  <c r="B32" i="28"/>
  <c r="K31" i="28"/>
  <c r="L31" i="28" s="1"/>
  <c r="J31" i="28"/>
  <c r="H31" i="28"/>
  <c r="B31" i="28"/>
  <c r="C31" i="28" s="1"/>
  <c r="B30" i="28"/>
  <c r="L29" i="28"/>
  <c r="N29" i="28" s="1"/>
  <c r="B29" i="28"/>
  <c r="K28" i="28"/>
  <c r="L28" i="28" s="1"/>
  <c r="J28" i="28"/>
  <c r="H28" i="28"/>
  <c r="B28" i="28"/>
  <c r="C28" i="28" s="1"/>
  <c r="B27" i="28"/>
  <c r="K26" i="28"/>
  <c r="L26" i="28" s="1"/>
  <c r="J26" i="28"/>
  <c r="H26" i="28"/>
  <c r="B26" i="28"/>
  <c r="C26" i="28" s="1"/>
  <c r="B25" i="28"/>
  <c r="B24" i="28"/>
  <c r="B23" i="28"/>
  <c r="K22" i="28"/>
  <c r="K23" i="28" s="1"/>
  <c r="L23" i="28" s="1"/>
  <c r="N23" i="28" s="1"/>
  <c r="J22" i="28"/>
  <c r="H22" i="28"/>
  <c r="B22" i="28"/>
  <c r="C22" i="28" s="1"/>
  <c r="B21" i="28"/>
  <c r="K20" i="28"/>
  <c r="L20" i="28" s="1"/>
  <c r="J20" i="28"/>
  <c r="H20" i="28"/>
  <c r="B20" i="28"/>
  <c r="C20" i="28" s="1"/>
  <c r="B19" i="28"/>
  <c r="B18" i="28"/>
  <c r="K17" i="28"/>
  <c r="J17" i="28"/>
  <c r="I17" i="28"/>
  <c r="H17" i="28"/>
  <c r="B17" i="28"/>
  <c r="C17" i="28" s="1"/>
  <c r="B16" i="28"/>
  <c r="B15" i="28"/>
  <c r="B14" i="28"/>
  <c r="K13" i="28"/>
  <c r="J13" i="28"/>
  <c r="I13" i="28"/>
  <c r="H13" i="28"/>
  <c r="B13" i="28"/>
  <c r="C13" i="28" s="1"/>
  <c r="B12" i="28"/>
  <c r="K11" i="28"/>
  <c r="L11" i="28" s="1"/>
  <c r="J11" i="28"/>
  <c r="H11" i="28"/>
  <c r="B11" i="28"/>
  <c r="C11" i="28" s="1"/>
  <c r="B10" i="28"/>
  <c r="B9" i="28"/>
  <c r="B7" i="28"/>
  <c r="K6" i="28"/>
  <c r="L6" i="28" s="1"/>
  <c r="J6" i="28"/>
  <c r="H6" i="28"/>
  <c r="B6" i="28"/>
  <c r="C6" i="28" s="1"/>
  <c r="E23" i="36" l="1"/>
  <c r="G18" i="36"/>
  <c r="H18" i="36"/>
  <c r="E23" i="26"/>
  <c r="L105" i="28"/>
  <c r="K106" i="28"/>
  <c r="L106" i="28" s="1"/>
  <c r="N388" i="28"/>
  <c r="E23" i="32"/>
  <c r="L497" i="28"/>
  <c r="F20" i="36"/>
  <c r="F18" i="26"/>
  <c r="F17" i="36"/>
  <c r="G17" i="36" s="1"/>
  <c r="N463" i="28"/>
  <c r="L494" i="28"/>
  <c r="L457" i="28"/>
  <c r="N507" i="28"/>
  <c r="L517" i="28"/>
  <c r="N500" i="28"/>
  <c r="L505" i="28"/>
  <c r="M66" i="28"/>
  <c r="N276" i="28"/>
  <c r="M295" i="28"/>
  <c r="M172" i="28"/>
  <c r="M80" i="28"/>
  <c r="M53" i="28"/>
  <c r="M348" i="28"/>
  <c r="L461" i="28"/>
  <c r="L364" i="28"/>
  <c r="M364" i="28" s="1"/>
  <c r="M209" i="28"/>
  <c r="N284" i="28"/>
  <c r="M231" i="28"/>
  <c r="M28" i="28"/>
  <c r="N196" i="28"/>
  <c r="N314" i="28"/>
  <c r="M150" i="28"/>
  <c r="M164" i="28"/>
  <c r="N290" i="28"/>
  <c r="N338" i="28"/>
  <c r="N147" i="28"/>
  <c r="M147" i="28"/>
  <c r="M419" i="28"/>
  <c r="M31" i="28"/>
  <c r="N92" i="28"/>
  <c r="M158" i="28"/>
  <c r="N291" i="28"/>
  <c r="M486" i="28"/>
  <c r="M503" i="28"/>
  <c r="M105" i="28"/>
  <c r="M146" i="28"/>
  <c r="M207" i="28"/>
  <c r="M203" i="28"/>
  <c r="M6" i="28"/>
  <c r="M46" i="28"/>
  <c r="N274" i="28"/>
  <c r="N377" i="28"/>
  <c r="M440" i="28"/>
  <c r="M475" i="28"/>
  <c r="N53" i="28"/>
  <c r="N247" i="28"/>
  <c r="M287" i="28"/>
  <c r="M311" i="28"/>
  <c r="M318" i="28"/>
  <c r="L352" i="28"/>
  <c r="M352" i="28" s="1"/>
  <c r="L372" i="28"/>
  <c r="M372" i="28" s="1"/>
  <c r="M85" i="28"/>
  <c r="M234" i="28"/>
  <c r="M199" i="28"/>
  <c r="M230" i="28"/>
  <c r="L13" i="28"/>
  <c r="M13" i="28" s="1"/>
  <c r="N26" i="28"/>
  <c r="M48" i="28"/>
  <c r="M63" i="28"/>
  <c r="M194" i="28"/>
  <c r="N82" i="28"/>
  <c r="N111" i="28"/>
  <c r="N219" i="28"/>
  <c r="L368" i="28"/>
  <c r="N368" i="28" s="1"/>
  <c r="M11" i="28"/>
  <c r="L40" i="28"/>
  <c r="N40" i="28" s="1"/>
  <c r="M154" i="28"/>
  <c r="L227" i="28"/>
  <c r="M227" i="28" s="1"/>
  <c r="M339" i="28"/>
  <c r="L376" i="28"/>
  <c r="M376" i="28" s="1"/>
  <c r="M449" i="28"/>
  <c r="M166" i="28"/>
  <c r="M191" i="28"/>
  <c r="M305" i="28"/>
  <c r="M61" i="28"/>
  <c r="N194" i="28"/>
  <c r="N199" i="28"/>
  <c r="M302" i="28"/>
  <c r="M389" i="28"/>
  <c r="M413" i="28"/>
  <c r="N131" i="28"/>
  <c r="N180" i="28"/>
  <c r="N328" i="28"/>
  <c r="M433" i="28"/>
  <c r="L22" i="28"/>
  <c r="M22" i="28" s="1"/>
  <c r="M314" i="28"/>
  <c r="N401" i="28"/>
  <c r="M43" i="28"/>
  <c r="M92" i="28"/>
  <c r="N164" i="28"/>
  <c r="M341" i="28"/>
  <c r="M205" i="28"/>
  <c r="M265" i="28"/>
  <c r="M268" i="28"/>
  <c r="M308" i="28"/>
  <c r="M298" i="28"/>
  <c r="N34" i="28"/>
  <c r="N244" i="28"/>
  <c r="N301" i="28"/>
  <c r="L380" i="28"/>
  <c r="N380" i="28" s="1"/>
  <c r="M448" i="28"/>
  <c r="M128" i="28"/>
  <c r="M223" i="28"/>
  <c r="M237" i="28"/>
  <c r="M249" i="28"/>
  <c r="M276" i="28"/>
  <c r="N294" i="28"/>
  <c r="N427" i="28"/>
  <c r="N263" i="28"/>
  <c r="N205" i="28"/>
  <c r="N308" i="28"/>
  <c r="M168" i="28"/>
  <c r="N168" i="28"/>
  <c r="M69" i="28"/>
  <c r="N69" i="28"/>
  <c r="M76" i="28"/>
  <c r="N76" i="28"/>
  <c r="N321" i="28"/>
  <c r="M321" i="28"/>
  <c r="N349" i="28"/>
  <c r="M349" i="28"/>
  <c r="N154" i="28"/>
  <c r="N58" i="28"/>
  <c r="N237" i="28"/>
  <c r="L360" i="28"/>
  <c r="M360" i="28" s="1"/>
  <c r="N70" i="28"/>
  <c r="M177" i="28"/>
  <c r="N188" i="28"/>
  <c r="N207" i="28"/>
  <c r="M266" i="28"/>
  <c r="N287" i="28"/>
  <c r="N318" i="28"/>
  <c r="M395" i="28"/>
  <c r="M29" i="28"/>
  <c r="N85" i="28"/>
  <c r="N143" i="28"/>
  <c r="M173" i="28"/>
  <c r="M403" i="28"/>
  <c r="L17" i="28"/>
  <c r="N116" i="28"/>
  <c r="L161" i="28"/>
  <c r="M161" i="28" s="1"/>
  <c r="M184" i="28"/>
  <c r="N213" i="28"/>
  <c r="M279" i="28"/>
  <c r="M361" i="28"/>
  <c r="M397" i="28"/>
  <c r="M219" i="28"/>
  <c r="M244" i="28"/>
  <c r="M324" i="28"/>
  <c r="N73" i="28"/>
  <c r="N169" i="28"/>
  <c r="N234" i="28"/>
  <c r="M238" i="28"/>
  <c r="N271" i="28"/>
  <c r="M290" i="28"/>
  <c r="L356" i="28"/>
  <c r="M356" i="28" s="1"/>
  <c r="M391" i="28"/>
  <c r="M405" i="28"/>
  <c r="M463" i="28"/>
  <c r="M482" i="28"/>
  <c r="M492" i="28"/>
  <c r="M77" i="28"/>
  <c r="M122" i="28"/>
  <c r="M134" i="28"/>
  <c r="N142" i="28"/>
  <c r="N209" i="28"/>
  <c r="M56" i="28"/>
  <c r="M196" i="28"/>
  <c r="N200" i="28"/>
  <c r="M260" i="28"/>
  <c r="N265" i="28"/>
  <c r="N281" i="28"/>
  <c r="M325" i="28"/>
  <c r="N348" i="28"/>
  <c r="M399" i="28"/>
  <c r="M444" i="28"/>
  <c r="N37" i="28"/>
  <c r="N43" i="28"/>
  <c r="N48" i="28"/>
  <c r="N172" i="28"/>
  <c r="M220" i="28"/>
  <c r="N230" i="28"/>
  <c r="M331" i="28"/>
  <c r="M393" i="28"/>
  <c r="N494" i="28"/>
  <c r="N20" i="28"/>
  <c r="N311" i="28"/>
  <c r="N315" i="28"/>
  <c r="M452" i="28"/>
  <c r="N66" i="28"/>
  <c r="N298" i="28"/>
  <c r="M338" i="28"/>
  <c r="N216" i="28"/>
  <c r="M216" i="28"/>
  <c r="N137" i="28"/>
  <c r="M137" i="28"/>
  <c r="N252" i="28"/>
  <c r="M252" i="28"/>
  <c r="N88" i="28"/>
  <c r="M88" i="28"/>
  <c r="N410" i="28"/>
  <c r="M410" i="28"/>
  <c r="N103" i="28"/>
  <c r="M103" i="28"/>
  <c r="M50" i="28"/>
  <c r="N50" i="28"/>
  <c r="N114" i="28"/>
  <c r="M114" i="28"/>
  <c r="M60" i="28"/>
  <c r="N60" i="28"/>
  <c r="N241" i="28"/>
  <c r="M241" i="28"/>
  <c r="N125" i="28"/>
  <c r="M125" i="28"/>
  <c r="N176" i="28"/>
  <c r="M176" i="28"/>
  <c r="N6" i="28"/>
  <c r="N11" i="28"/>
  <c r="N187" i="28"/>
  <c r="M187" i="28"/>
  <c r="H385" i="28"/>
  <c r="H519" i="28" s="1"/>
  <c r="D522" i="28" s="1"/>
  <c r="N109" i="28"/>
  <c r="M109" i="28"/>
  <c r="N394" i="28"/>
  <c r="M394" i="28"/>
  <c r="N28" i="28"/>
  <c r="N63" i="28"/>
  <c r="M73" i="28"/>
  <c r="N80" i="28"/>
  <c r="M151" i="28"/>
  <c r="N373" i="28"/>
  <c r="M373" i="28"/>
  <c r="M437" i="28"/>
  <c r="N31" i="28"/>
  <c r="N77" i="28"/>
  <c r="N100" i="28"/>
  <c r="N119" i="28"/>
  <c r="M119" i="28"/>
  <c r="N191" i="28"/>
  <c r="N259" i="28"/>
  <c r="N279" i="28"/>
  <c r="N402" i="28"/>
  <c r="M402" i="28"/>
  <c r="M37" i="28"/>
  <c r="N46" i="28"/>
  <c r="M224" i="28"/>
  <c r="M274" i="28"/>
  <c r="M445" i="28"/>
  <c r="M26" i="28"/>
  <c r="M58" i="28"/>
  <c r="M100" i="28"/>
  <c r="L343" i="28"/>
  <c r="M259" i="28"/>
  <c r="N353" i="28"/>
  <c r="M353" i="28"/>
  <c r="N369" i="28"/>
  <c r="M369" i="28"/>
  <c r="N95" i="28"/>
  <c r="M95" i="28"/>
  <c r="N158" i="28"/>
  <c r="M180" i="28"/>
  <c r="N390" i="28"/>
  <c r="M390" i="28"/>
  <c r="N416" i="28"/>
  <c r="M416" i="28"/>
  <c r="N453" i="28"/>
  <c r="M453" i="28"/>
  <c r="N508" i="28"/>
  <c r="M508" i="28"/>
  <c r="M513" i="28"/>
  <c r="M111" i="28"/>
  <c r="M116" i="28"/>
  <c r="N122" i="28"/>
  <c r="M213" i="28"/>
  <c r="M284" i="28"/>
  <c r="N324" i="28"/>
  <c r="M82" i="28"/>
  <c r="M301" i="28"/>
  <c r="N334" i="28"/>
  <c r="M334" i="28"/>
  <c r="N398" i="28"/>
  <c r="M398" i="28"/>
  <c r="M20" i="28"/>
  <c r="M34" i="28"/>
  <c r="N134" i="28"/>
  <c r="N150" i="28"/>
  <c r="M271" i="28"/>
  <c r="M441" i="28"/>
  <c r="N505" i="28"/>
  <c r="M23" i="28"/>
  <c r="N56" i="28"/>
  <c r="N89" i="28"/>
  <c r="N128" i="28"/>
  <c r="N341" i="28"/>
  <c r="N365" i="28"/>
  <c r="M365" i="28"/>
  <c r="N406" i="28"/>
  <c r="M406" i="28"/>
  <c r="N146" i="28"/>
  <c r="N203" i="28"/>
  <c r="N223" i="28"/>
  <c r="N305" i="28"/>
  <c r="N331" i="28"/>
  <c r="M381" i="28"/>
  <c r="N155" i="28"/>
  <c r="M155" i="28"/>
  <c r="N166" i="28"/>
  <c r="N184" i="28"/>
  <c r="N249" i="28"/>
  <c r="N268" i="28"/>
  <c r="M281" i="28"/>
  <c r="N436" i="28"/>
  <c r="M436" i="28"/>
  <c r="M422" i="28"/>
  <c r="M430" i="28"/>
  <c r="M434" i="28"/>
  <c r="M459" i="28"/>
  <c r="M466" i="28"/>
  <c r="M478" i="28"/>
  <c r="M483" i="28"/>
  <c r="M487" i="28"/>
  <c r="M493" i="28"/>
  <c r="M500" i="28"/>
  <c r="M504" i="28"/>
  <c r="M142" i="28"/>
  <c r="L407" i="28"/>
  <c r="M438" i="28"/>
  <c r="M442" i="28"/>
  <c r="M446" i="28"/>
  <c r="M450" i="28"/>
  <c r="N459" i="28"/>
  <c r="N466" i="28"/>
  <c r="M514" i="28"/>
  <c r="M253" i="28"/>
  <c r="M263" i="28"/>
  <c r="M335" i="28"/>
  <c r="M423" i="28"/>
  <c r="M431" i="28"/>
  <c r="M435" i="28"/>
  <c r="M454" i="28"/>
  <c r="M460" i="28"/>
  <c r="M469" i="28"/>
  <c r="M479" i="28"/>
  <c r="M484" i="28"/>
  <c r="M490" i="28"/>
  <c r="M501" i="28"/>
  <c r="M509" i="28"/>
  <c r="M511" i="28"/>
  <c r="M439" i="28"/>
  <c r="M443" i="28"/>
  <c r="M447" i="28"/>
  <c r="M451" i="28"/>
  <c r="M515" i="28"/>
  <c r="M131" i="28"/>
  <c r="M181" i="28"/>
  <c r="M210" i="28"/>
  <c r="M247" i="28"/>
  <c r="M294" i="28"/>
  <c r="M328" i="28"/>
  <c r="M342" i="28"/>
  <c r="M388" i="28"/>
  <c r="M392" i="28"/>
  <c r="M396" i="28"/>
  <c r="M400" i="28"/>
  <c r="M404" i="28"/>
  <c r="M409" i="28"/>
  <c r="N409" i="28"/>
  <c r="M426" i="28"/>
  <c r="M432" i="28"/>
  <c r="M455" i="28"/>
  <c r="M472" i="28"/>
  <c r="M485" i="28"/>
  <c r="M491" i="28"/>
  <c r="M496" i="28"/>
  <c r="M502" i="28"/>
  <c r="N496" i="28"/>
  <c r="M507" i="28"/>
  <c r="M510" i="28"/>
  <c r="M512" i="28"/>
  <c r="M516" i="28"/>
  <c r="E12" i="26" l="1"/>
  <c r="E12" i="32" s="1"/>
  <c r="E12" i="36"/>
  <c r="E9" i="26"/>
  <c r="E9" i="32" s="1"/>
  <c r="E9" i="36"/>
  <c r="F21" i="26"/>
  <c r="D19" i="29" s="1"/>
  <c r="F21" i="36"/>
  <c r="F16" i="26"/>
  <c r="D14" i="29" s="1"/>
  <c r="F16" i="36"/>
  <c r="E13" i="26"/>
  <c r="E13" i="32" s="1"/>
  <c r="E13" i="36"/>
  <c r="E10" i="26"/>
  <c r="E10" i="32" s="1"/>
  <c r="E10" i="36"/>
  <c r="F22" i="26"/>
  <c r="D20" i="29" s="1"/>
  <c r="F22" i="36"/>
  <c r="F12" i="26"/>
  <c r="D11" i="29" s="1"/>
  <c r="F12" i="36"/>
  <c r="E7" i="26"/>
  <c r="E7" i="32" s="1"/>
  <c r="E7" i="36"/>
  <c r="E6" i="26"/>
  <c r="E6" i="32" s="1"/>
  <c r="E6" i="36"/>
  <c r="H17" i="36"/>
  <c r="G20" i="36"/>
  <c r="H20" i="36"/>
  <c r="F19" i="26"/>
  <c r="F19" i="32" s="1"/>
  <c r="G19" i="32" s="1"/>
  <c r="F19" i="36"/>
  <c r="E11" i="26"/>
  <c r="E11" i="32" s="1"/>
  <c r="E11" i="36"/>
  <c r="E8" i="26"/>
  <c r="E8" i="32" s="1"/>
  <c r="E8" i="36"/>
  <c r="L140" i="28"/>
  <c r="M106" i="28"/>
  <c r="N106" i="28"/>
  <c r="F12" i="32"/>
  <c r="N105" i="28"/>
  <c r="D16" i="29"/>
  <c r="F18" i="32"/>
  <c r="H18" i="32" s="1"/>
  <c r="F20" i="26"/>
  <c r="F17" i="26"/>
  <c r="M505" i="28"/>
  <c r="N13" i="28"/>
  <c r="N352" i="28"/>
  <c r="N364" i="28"/>
  <c r="N372" i="28"/>
  <c r="M40" i="28"/>
  <c r="N360" i="28"/>
  <c r="M368" i="28"/>
  <c r="L98" i="28"/>
  <c r="M380" i="28"/>
  <c r="N227" i="28"/>
  <c r="N17" i="28"/>
  <c r="M17" i="28"/>
  <c r="L15" i="28"/>
  <c r="N376" i="28"/>
  <c r="N22" i="28"/>
  <c r="N517" i="28"/>
  <c r="M494" i="28"/>
  <c r="L384" i="28"/>
  <c r="N161" i="28"/>
  <c r="F6" i="36"/>
  <c r="N356" i="28"/>
  <c r="L256" i="28"/>
  <c r="M407" i="28"/>
  <c r="N343" i="28"/>
  <c r="H12" i="36" s="1"/>
  <c r="L518" i="28"/>
  <c r="N407" i="28"/>
  <c r="N457" i="28"/>
  <c r="M517" i="28"/>
  <c r="M457" i="28"/>
  <c r="N461" i="28"/>
  <c r="M497" i="28"/>
  <c r="M343" i="28"/>
  <c r="G12" i="36" s="1"/>
  <c r="N497" i="28"/>
  <c r="M461" i="28"/>
  <c r="D17" i="29" l="1"/>
  <c r="F16" i="32"/>
  <c r="H16" i="32" s="1"/>
  <c r="F21" i="32"/>
  <c r="G21" i="32" s="1"/>
  <c r="H12" i="26"/>
  <c r="E14" i="36"/>
  <c r="E24" i="36" s="1"/>
  <c r="E25" i="36" s="1"/>
  <c r="E26" i="36" s="1"/>
  <c r="E27" i="36" s="1"/>
  <c r="E39" i="36" s="1"/>
  <c r="F13" i="26"/>
  <c r="G13" i="26" s="1"/>
  <c r="F13" i="36"/>
  <c r="H19" i="36"/>
  <c r="G19" i="36"/>
  <c r="G22" i="36"/>
  <c r="H22" i="36"/>
  <c r="H21" i="36"/>
  <c r="G21" i="36"/>
  <c r="H12" i="32"/>
  <c r="F22" i="32"/>
  <c r="G22" i="32" s="1"/>
  <c r="E14" i="32"/>
  <c r="E24" i="32" s="1"/>
  <c r="E25" i="32" s="1"/>
  <c r="F7" i="26"/>
  <c r="D6" i="29" s="1"/>
  <c r="F7" i="36"/>
  <c r="E14" i="26"/>
  <c r="E24" i="26" s="1"/>
  <c r="E25" i="26" s="1"/>
  <c r="F10" i="26"/>
  <c r="F10" i="32" s="1"/>
  <c r="F10" i="36"/>
  <c r="F8" i="26"/>
  <c r="H8" i="26" s="1"/>
  <c r="F8" i="36"/>
  <c r="F9" i="26"/>
  <c r="G9" i="26" s="1"/>
  <c r="F9" i="36"/>
  <c r="F11" i="26"/>
  <c r="D10" i="29" s="1"/>
  <c r="F11" i="36"/>
  <c r="F23" i="36"/>
  <c r="H16" i="36"/>
  <c r="G16" i="36"/>
  <c r="F23" i="26"/>
  <c r="G16" i="32"/>
  <c r="H7" i="26"/>
  <c r="G12" i="32"/>
  <c r="M140" i="28"/>
  <c r="G8" i="36" s="1"/>
  <c r="H21" i="32"/>
  <c r="N140" i="28"/>
  <c r="H8" i="36" s="1"/>
  <c r="F11" i="32"/>
  <c r="H19" i="32"/>
  <c r="D18" i="29"/>
  <c r="F20" i="32"/>
  <c r="H20" i="32" s="1"/>
  <c r="D15" i="29"/>
  <c r="F17" i="32"/>
  <c r="H17" i="32" s="1"/>
  <c r="G18" i="32"/>
  <c r="F6" i="26"/>
  <c r="M256" i="28"/>
  <c r="G9" i="36" s="1"/>
  <c r="M384" i="28"/>
  <c r="G11" i="36"/>
  <c r="N256" i="28"/>
  <c r="H9" i="36" s="1"/>
  <c r="M15" i="28"/>
  <c r="G6" i="36" s="1"/>
  <c r="H10" i="36"/>
  <c r="H11" i="36"/>
  <c r="L385" i="28"/>
  <c r="L519" i="28" s="1"/>
  <c r="K526" i="28" s="1"/>
  <c r="N384" i="28"/>
  <c r="H13" i="36" s="1"/>
  <c r="N98" i="28"/>
  <c r="H7" i="36" s="1"/>
  <c r="M98" i="28"/>
  <c r="G7" i="36" s="1"/>
  <c r="N15" i="28"/>
  <c r="H6" i="36" s="1"/>
  <c r="N518" i="28"/>
  <c r="G10" i="36"/>
  <c r="M518" i="28"/>
  <c r="F7" i="32" l="1"/>
  <c r="G13" i="36"/>
  <c r="G14" i="36" s="1"/>
  <c r="M385" i="28"/>
  <c r="M519" i="28" s="1"/>
  <c r="H522" i="28" s="1"/>
  <c r="F9" i="32"/>
  <c r="G9" i="32" s="1"/>
  <c r="D9" i="29"/>
  <c r="E26" i="32"/>
  <c r="E35" i="32" s="1"/>
  <c r="E38" i="32" s="1"/>
  <c r="F40" i="32" s="1"/>
  <c r="E26" i="26"/>
  <c r="E27" i="26" s="1"/>
  <c r="E39" i="26" s="1"/>
  <c r="D7" i="29"/>
  <c r="H22" i="32"/>
  <c r="H23" i="32" s="1"/>
  <c r="F8" i="32"/>
  <c r="H8" i="32" s="1"/>
  <c r="H23" i="36"/>
  <c r="F14" i="36"/>
  <c r="F24" i="36" s="1"/>
  <c r="F41" i="36"/>
  <c r="D12" i="29"/>
  <c r="G23" i="36"/>
  <c r="H14" i="36"/>
  <c r="F13" i="32"/>
  <c r="G13" i="32" s="1"/>
  <c r="D8" i="29"/>
  <c r="H6" i="26"/>
  <c r="F14" i="26"/>
  <c r="F24" i="26" s="1"/>
  <c r="G7" i="32"/>
  <c r="H7" i="32"/>
  <c r="H11" i="32"/>
  <c r="G11" i="32"/>
  <c r="H10" i="32"/>
  <c r="G10" i="32"/>
  <c r="G17" i="32"/>
  <c r="F23" i="32"/>
  <c r="G20" i="32"/>
  <c r="D5" i="29"/>
  <c r="F6" i="32"/>
  <c r="L520" i="28"/>
  <c r="D523" i="28"/>
  <c r="D524" i="28" s="1"/>
  <c r="N385" i="28"/>
  <c r="N519" i="28" s="1"/>
  <c r="H523" i="28" s="1"/>
  <c r="G8" i="32" l="1"/>
  <c r="H9" i="32"/>
  <c r="H13" i="32"/>
  <c r="H24" i="36"/>
  <c r="F28" i="36"/>
  <c r="F29" i="36"/>
  <c r="F33" i="36"/>
  <c r="F25" i="36"/>
  <c r="G24" i="36"/>
  <c r="F28" i="26"/>
  <c r="F25" i="26"/>
  <c r="G25" i="26" s="1"/>
  <c r="G23" i="32"/>
  <c r="H6" i="32"/>
  <c r="H14" i="32" s="1"/>
  <c r="H24" i="32" s="1"/>
  <c r="G6" i="32"/>
  <c r="G14" i="32" s="1"/>
  <c r="F14" i="32"/>
  <c r="F24" i="32" s="1"/>
  <c r="F25" i="32" s="1"/>
  <c r="F26" i="32" s="1"/>
  <c r="H524" i="28"/>
  <c r="I24" i="36" l="1"/>
  <c r="F26" i="26"/>
  <c r="G26" i="26" s="1"/>
  <c r="G25" i="36"/>
  <c r="H25" i="36"/>
  <c r="G28" i="36"/>
  <c r="H28" i="36"/>
  <c r="G29" i="36"/>
  <c r="H29" i="36"/>
  <c r="G33" i="36"/>
  <c r="H33" i="36"/>
  <c r="F26" i="36"/>
  <c r="G24" i="32"/>
  <c r="H25" i="32"/>
  <c r="H26" i="32" s="1"/>
  <c r="G25" i="32"/>
  <c r="F27" i="26" l="1"/>
  <c r="G26" i="36"/>
  <c r="G27" i="36" s="1"/>
  <c r="H26" i="36"/>
  <c r="H27" i="36" s="1"/>
  <c r="F27" i="36"/>
  <c r="G26" i="32"/>
  <c r="G46" i="24"/>
  <c r="O34" i="24"/>
  <c r="O35" i="24" s="1"/>
  <c r="M34" i="24"/>
  <c r="M35" i="24" s="1"/>
  <c r="K32" i="24"/>
  <c r="I31" i="24"/>
  <c r="K30" i="24"/>
  <c r="I29" i="24"/>
  <c r="I30" i="24" s="1"/>
  <c r="O28" i="24"/>
  <c r="O29" i="24" s="1"/>
  <c r="O31" i="24" s="1"/>
  <c r="M28" i="24"/>
  <c r="M29" i="24" s="1"/>
  <c r="M31" i="24" s="1"/>
  <c r="K28" i="24"/>
  <c r="R17" i="24"/>
  <c r="Q17" i="24"/>
  <c r="P17" i="24"/>
  <c r="S17" i="24" s="1"/>
  <c r="R16" i="24"/>
  <c r="Q16" i="24"/>
  <c r="P16" i="24"/>
  <c r="S16" i="24" s="1"/>
  <c r="R15" i="24"/>
  <c r="Q15" i="24"/>
  <c r="P15" i="24"/>
  <c r="S15" i="24" s="1"/>
  <c r="R14" i="24"/>
  <c r="Q14" i="24"/>
  <c r="P14" i="24"/>
  <c r="S14" i="24" s="1"/>
  <c r="R13" i="24"/>
  <c r="Q13" i="24"/>
  <c r="P13" i="24"/>
  <c r="S13" i="24" s="1"/>
  <c r="R12" i="24"/>
  <c r="Q12" i="24"/>
  <c r="P12" i="24"/>
  <c r="S12" i="24" s="1"/>
  <c r="R11" i="24"/>
  <c r="Q11" i="24"/>
  <c r="P11" i="24"/>
  <c r="S11" i="24" s="1"/>
  <c r="R10" i="24"/>
  <c r="Q10" i="24"/>
  <c r="P10" i="24"/>
  <c r="S10" i="24" s="1"/>
  <c r="R9" i="24"/>
  <c r="Q9" i="24"/>
  <c r="P9" i="24"/>
  <c r="S9" i="24" s="1"/>
  <c r="R8" i="24"/>
  <c r="Q8" i="24"/>
  <c r="P8" i="24"/>
  <c r="S8" i="24" s="1"/>
  <c r="R7" i="24"/>
  <c r="Q7" i="24"/>
  <c r="P7" i="24"/>
  <c r="S7" i="24" s="1"/>
  <c r="R6" i="24"/>
  <c r="Q6" i="24"/>
  <c r="P6" i="24"/>
  <c r="S6" i="24" s="1"/>
  <c r="R5" i="24"/>
  <c r="Q5" i="24"/>
  <c r="P5" i="24"/>
  <c r="S5" i="24" s="1"/>
  <c r="R4" i="24"/>
  <c r="Q4" i="24"/>
  <c r="P4" i="24"/>
  <c r="S4" i="24" s="1"/>
  <c r="T13" i="24" l="1"/>
  <c r="T4" i="24"/>
  <c r="T16" i="24"/>
  <c r="T15" i="24"/>
  <c r="T12" i="24"/>
  <c r="T17" i="24"/>
  <c r="T6" i="24"/>
  <c r="T7" i="24"/>
  <c r="T9" i="24"/>
  <c r="T14" i="24"/>
  <c r="I32" i="24"/>
  <c r="I33" i="24" s="1"/>
  <c r="I34" i="24" s="1"/>
  <c r="I36" i="24" s="1"/>
  <c r="T5" i="24"/>
  <c r="T10" i="24"/>
  <c r="T11" i="24"/>
  <c r="M36" i="24"/>
  <c r="M37" i="24"/>
  <c r="T8" i="24"/>
  <c r="O37" i="24"/>
  <c r="O36" i="24"/>
  <c r="M32" i="24"/>
  <c r="O32" i="24"/>
  <c r="K31" i="24"/>
  <c r="K33" i="24" s="1"/>
  <c r="K34" i="24" s="1"/>
  <c r="K35" i="24" s="1"/>
  <c r="I35" i="24" l="1"/>
  <c r="T18" i="24"/>
  <c r="K36" i="24"/>
  <c r="K37" i="24"/>
  <c r="M38" i="24"/>
  <c r="O38" i="24"/>
  <c r="F30" i="26" l="1"/>
  <c r="H30" i="26" s="1"/>
  <c r="F30" i="36"/>
  <c r="F32" i="26"/>
  <c r="F31" i="32" s="1"/>
  <c r="H22" i="26"/>
  <c r="G22" i="26"/>
  <c r="G21" i="26"/>
  <c r="H21" i="26"/>
  <c r="F29" i="32" l="1"/>
  <c r="H29" i="32" s="1"/>
  <c r="D28" i="29"/>
  <c r="F32" i="36"/>
  <c r="G30" i="36"/>
  <c r="H30" i="36"/>
  <c r="F31" i="36"/>
  <c r="F34" i="36" s="1"/>
  <c r="F31" i="26"/>
  <c r="D29" i="29" s="1"/>
  <c r="G30" i="26"/>
  <c r="G32" i="26"/>
  <c r="H32" i="26"/>
  <c r="D30" i="29"/>
  <c r="H31" i="26"/>
  <c r="H31" i="32"/>
  <c r="G31" i="32"/>
  <c r="H19" i="26"/>
  <c r="G19" i="26"/>
  <c r="H20" i="26"/>
  <c r="G20" i="26"/>
  <c r="G31" i="26" l="1"/>
  <c r="F30" i="32"/>
  <c r="G30" i="32" s="1"/>
  <c r="F35" i="36"/>
  <c r="G32" i="36"/>
  <c r="H32" i="36"/>
  <c r="G31" i="36"/>
  <c r="G34" i="36" s="1"/>
  <c r="H31" i="36"/>
  <c r="H34" i="36" s="1"/>
  <c r="G29" i="32"/>
  <c r="H30" i="32"/>
  <c r="H18" i="26"/>
  <c r="H35" i="36" l="1"/>
  <c r="H38" i="36" s="1"/>
  <c r="H39" i="36" s="1"/>
  <c r="H42" i="36" s="1"/>
  <c r="G35" i="36"/>
  <c r="G38" i="36" s="1"/>
  <c r="G39" i="36" s="1"/>
  <c r="F38" i="36"/>
  <c r="F39" i="36" s="1"/>
  <c r="F42" i="36" s="1"/>
  <c r="F43" i="36" s="1"/>
  <c r="G18" i="26"/>
  <c r="H16" i="26"/>
  <c r="H17" i="26"/>
  <c r="H23" i="26" l="1"/>
  <c r="H41" i="36"/>
  <c r="H43" i="36" s="1"/>
  <c r="I39" i="36"/>
  <c r="D21" i="29"/>
  <c r="G17" i="26"/>
  <c r="G16" i="26"/>
  <c r="G12" i="26"/>
  <c r="G7" i="26"/>
  <c r="G11" i="26"/>
  <c r="G8" i="26"/>
  <c r="H10" i="26"/>
  <c r="G23" i="26" l="1"/>
  <c r="H11" i="26"/>
  <c r="G6" i="26"/>
  <c r="H13" i="26"/>
  <c r="G10" i="26"/>
  <c r="H9" i="26"/>
  <c r="D13" i="29"/>
  <c r="D22" i="29" s="1"/>
  <c r="G14" i="26" l="1"/>
  <c r="G24" i="26" s="1"/>
  <c r="H14" i="26"/>
  <c r="H24" i="26" s="1"/>
  <c r="F33" i="26"/>
  <c r="F29" i="26"/>
  <c r="G27" i="26" l="1"/>
  <c r="I24" i="26"/>
  <c r="F28" i="32"/>
  <c r="H28" i="32" s="1"/>
  <c r="F34" i="26"/>
  <c r="D31" i="29"/>
  <c r="F32" i="32"/>
  <c r="D26" i="29"/>
  <c r="F27" i="32"/>
  <c r="H29" i="26"/>
  <c r="D27" i="29"/>
  <c r="H33" i="26"/>
  <c r="G29" i="26"/>
  <c r="G33" i="26"/>
  <c r="G28" i="26"/>
  <c r="H28" i="26"/>
  <c r="F35" i="26" l="1"/>
  <c r="G35" i="26" s="1"/>
  <c r="G34" i="26"/>
  <c r="G28" i="32"/>
  <c r="H26" i="26"/>
  <c r="G32" i="32"/>
  <c r="H32" i="32"/>
  <c r="H27" i="32"/>
  <c r="F33" i="32"/>
  <c r="G27" i="32"/>
  <c r="H34" i="26"/>
  <c r="D32" i="29"/>
  <c r="F38" i="26" l="1"/>
  <c r="F39" i="26" s="1"/>
  <c r="F42" i="26" s="1"/>
  <c r="G38" i="26"/>
  <c r="G39" i="26" s="1"/>
  <c r="D33" i="29"/>
  <c r="F34" i="32"/>
  <c r="H35" i="26"/>
  <c r="H38" i="26" s="1"/>
  <c r="G33" i="32"/>
  <c r="H33" i="32"/>
  <c r="G34" i="32" l="1"/>
  <c r="H34" i="32"/>
  <c r="D23" i="29"/>
  <c r="D24" i="29" s="1"/>
  <c r="F35" i="32"/>
  <c r="F37" i="32" s="1"/>
  <c r="F38" i="32" s="1"/>
  <c r="F41" i="32" s="1"/>
  <c r="F42" i="32" s="1"/>
  <c r="H35" i="32" l="1"/>
  <c r="H37" i="32" s="1"/>
  <c r="H38" i="32" s="1"/>
  <c r="H41" i="32" s="1"/>
  <c r="D35" i="29"/>
  <c r="D25" i="29"/>
  <c r="G35" i="32"/>
  <c r="G37" i="32" s="1"/>
  <c r="G38" i="32" s="1"/>
  <c r="H40" i="32" s="1"/>
  <c r="H25" i="26"/>
  <c r="F41" i="26" l="1"/>
  <c r="F43" i="26" s="1"/>
  <c r="J38" i="26"/>
  <c r="H42" i="32"/>
  <c r="D36" i="29"/>
  <c r="H27" i="26"/>
  <c r="H39" i="26" l="1"/>
  <c r="I39" i="26" s="1"/>
  <c r="H41" i="26"/>
  <c r="H42" i="26" l="1"/>
  <c r="H43" i="26" s="1"/>
  <c r="J40" i="26" s="1"/>
</calcChain>
</file>

<file path=xl/sharedStrings.xml><?xml version="1.0" encoding="utf-8"?>
<sst xmlns="http://schemas.openxmlformats.org/spreadsheetml/2006/main" count="2387" uniqueCount="854">
  <si>
    <t>Nos</t>
  </si>
  <si>
    <t>sqm</t>
  </si>
  <si>
    <t>Cum</t>
  </si>
  <si>
    <t>Rmt</t>
  </si>
  <si>
    <t>Sqm</t>
  </si>
  <si>
    <t>DESCRIPTION</t>
  </si>
  <si>
    <t>No</t>
  </si>
  <si>
    <t>UPS 20KVA with battery backup at Gandhi Hospital</t>
  </si>
  <si>
    <t>Reception Table at Gandhi Hospital</t>
  </si>
  <si>
    <t>Consumables and Media for 100 Cycles at Gandhi Hospital</t>
  </si>
  <si>
    <t>Lot</t>
  </si>
  <si>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</si>
  <si>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</si>
  <si>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 1.50x2.60M at Gandhi Hospital</t>
  </si>
  <si>
    <t>Conveyance of un-useful excavated earth to a distance of 21 KM for disposal including hire charges of T and P, labour charges etc., complete for finished item of work. Dismantled Brick masonry  at Gandhi Hospital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</si>
  <si>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5th Floor at Gandhi Hospital</t>
  </si>
  <si>
    <r>
      <rPr>
        <sz val="12"/>
        <rFont val="Times New Roman"/>
        <family val="1"/>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r>
  </si>
  <si>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Gandhi Hospital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</si>
  <si>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</si>
  <si>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5th Floor at Gandhi Hospital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</si>
  <si>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5th Floor at Gandhi Hospital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</si>
  <si>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Gandhi Hospital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</si>
  <si>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Gandhi Hospital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</si>
  <si>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</si>
  <si>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Gandhi Hospital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</si>
  <si>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5th floor. at Gandhi Hospital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</si>
  <si>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5th floor Internal walls. at Gandhi Hospital</t>
  </si>
  <si>
    <t>Supply  and  application  of  one  coat  water  based  cement  primer  of  interior grade   I  and  two   coats   of  water  based  PU  paint  having  anti-bacterial applications content less than 50 grams/litre for internal walls including cost and  conveyance  of  all  materials  to  site,  sales  and  other  taxes,  incidental, operational  and  all  labour  charges  etc.,  and  complete  for  finished  item  of work in 5th floor. at Gandhi Hospital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</si>
  <si>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5th floor.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</si>
  <si>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 complete for finished item of work at all floor levels. 15.90mm OD pipe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</si>
  <si>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Gandhi Hospital</t>
  </si>
  <si>
    <t>Supplying and fixing of SWR PVC pipes Prince/Sudhakar/ 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Gandhi Hospital</t>
  </si>
  <si>
    <t>Supplying and fixing of SWR PVC pipes Prince/Sudhakar/Kisan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Gandhi Hospital</t>
  </si>
  <si>
    <t>Supplying  and  fixing  Bronze  Gate/  Globe  valve  as  per  IS  -  778  Class  -  I, Indian  make  heavy  type  including  cost  and  conveyance  of  all  materials  , labour charges , overheads and contractors profit complete for finished item of work. 25mm Nominal bore at Gandhi Hospital</t>
  </si>
  <si>
    <t>Supplying  and  fixing  of  4inches  101.6mm  multi  floor  trap  with  jali  - UPVC/SWR pipe fittings as per site requirements with standard practice for all  floors  including  cost  and  conveyance  of  all  materials  to  site,  labour charges ,etc., complete for finished item of work. at Gandhi Hospital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</si>
  <si>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Gandhi Hospital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</si>
  <si>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Gandhi Hospital</t>
  </si>
  <si>
    <t>Supplying and fixing CP finish brass soap dish of approved make ISI quality including cost and conveyance of all materials, labour charges for fixing, for finished item of work in all floors at Gandhi Hospital</t>
  </si>
  <si>
    <t>Supplying and fixing TV shape mirror with plastic frame of size 609.6mm x 457.2mm,  plywood  back  with  NP  screws  1st  quality  including  cost  and conveyance of all materials, labour charges, for finished item of work in all floors. at Gandhi Hospital</t>
  </si>
  <si>
    <t>Supplying and fixing of CP finish brass wall mounted towel ring at Gandhi Hospital</t>
  </si>
  <si>
    <t>Supplying and fixing 15 mm brass body CP finish self closing tap push type conforming  to  IS  1711  as  approved  by  the  Engineer-In-Charge  including cost and conveyance of all materials, labour charges, complete for finished item of work in all floors. at Gandhi Hospital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</si>
  <si>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Gandhi Hospital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</si>
  <si>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Gandhi Hospital</t>
  </si>
  <si>
    <t>Supply and installation of Extruded Aluminium Coving at Gandhi Hospital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</si>
  <si>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</si>
  <si>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Gandhi Hospital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</si>
  <si>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Gandhi Hospital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</si>
  <si>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Gandhi Hospital</t>
  </si>
  <si>
    <t>Supply and run of 1 of 22 /0.3mm 1.5 Sq.mm FRLS / HFFR P.V.C. insulated flexible copper cable in existing conduit pipe for earth continuity including all  labour  charges  etc.,  complete.  Makes  of  wires:  Finolex/  RR  Cable/ Havells/ Polycab/ HPL. at Gandhi Hospital</t>
  </si>
  <si>
    <t>Supply and 3 runs of 4.0 sq mm 56/0.3 mm phase neutral and earth FRLS / HFFR PVC insulated flexible copper cable in existing conduit pipe including labour  charges  etc.,  complete  for  16A  sockets.  Makes  of  wires:  Finolex/ RR Cable/ Havells/ Polycab/ HPL. at Gandhi Hospital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</si>
  <si>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Gandhi Hospital</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</si>
  <si>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Gandhi Hospital</t>
  </si>
  <si>
    <t>Supply and fixing of DP Metal Enclosure with  IP 20 Protection DB Make with  1  No  20A,  10  KA  DP  MCB  Make:  Legrand  /  Schneider  including internal  connection  and  labour  charges  for  Flush  Mounting  etc.,  complete. Makes: Legrand / Schneider. at Gandhi Hospital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</si>
  <si>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Gandhi Hospital</t>
  </si>
  <si>
    <t>Providing and fixing of 100A 10KA FP MCB and Terminal Spreaders in IP 43  isolator  Box  Making  connections  etc,  as  required.  Makes:  Legrand  / Schneider/ABB/LandT/CandS At Gandhi Hospital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</si>
  <si>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Gandhi Hospital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</si>
  <si>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Gandhi Hospital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</si>
  <si>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Gandhi Hospital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</si>
  <si>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Gandhi Hospital</t>
  </si>
  <si>
    <t>Supply and fixing of Modular type Stepped electronic regulator Makes : GM Four-Five  /  Legrand  Arteor  /  Schneider Zen  celo  /Honeywell  Blenge Plus/ Cabtree Verna/ Million logus / Gold Medal Curve for sweep AC ceiling fans of 1200mm / 1400mm complete with connections. At Gandhi Hospital</t>
  </si>
  <si>
    <t>Supply and installation of 225mm Light duty exhaust fan with metal blades etc  complete  Makes:  Crompton  /  Havells  Ventilair-DB/  Orient  hill  air.  At Gandhi Hospital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</si>
  <si>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Gandhi Hospital</t>
  </si>
  <si>
    <t>Supply and fixing of 12V 65 AH SMF battery including wire leads. Makes: Quanta / Racket / Exide. At Gandhi Hospital</t>
  </si>
  <si>
    <t>Supply and installation of 50x6 GI flat for body earthing of electrical panel and AC Panel which is laid in 300mm cable tray  At Gandhi Hospital</t>
  </si>
  <si>
    <t>Supply and installation of 25x3 GI flat for body earthing of DBs and Cable tray which is laid in 100mm cable tray At Gandhi Hospital</t>
  </si>
  <si>
    <t>Supply and installation of 25x3 Copper flat for Neutral earthing of UPS and Equipment which is laid in 100mm cable tray At Gandhi Hospital</t>
  </si>
  <si>
    <t>Supply  and  installation  of  4  sqmm  Copper  wire  for  Earthing  of  DBs Equipment  At Gandhi Hospital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</si>
  <si>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Gandhi Hospital</t>
  </si>
  <si>
    <t>Job</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</si>
  <si>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</si>
  <si>
    <t>Aluminium low leakage aerofoil design volume control dampers Suitable for manual and motorised operation At Gandhi Hospital</t>
  </si>
  <si>
    <t>CBRI  approved  16G  GI  Spring  return  actuated  fire  dampers  rated  for  90 minutes with limit switch. At Gandhi Hospital</t>
  </si>
  <si>
    <t>SITC of SS perforated return raiser grilles with 10 microns filters with collar dampers At Gandhi Hospital</t>
  </si>
  <si>
    <t>Extruded  Al.  powder  coated  EXHAUST  /  RETURN  discrete  grilles      At Gandhi Hospital</t>
  </si>
  <si>
    <t>SITC of Collar Dampers made of Al. extrusions with black powder coating for Grilles / Diffusers At Gandhi Hospital</t>
  </si>
  <si>
    <t>SITC of Aluminium powder coated Fresh air and Exhaust Louvers of non- vision type with nylon mosquito net etc.  At Gandhi Hospital</t>
  </si>
  <si>
    <t>Set</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</si>
  <si>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</si>
  <si>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</si>
  <si>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</si>
  <si>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</si>
  <si>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</si>
  <si>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SITC  of  Oxygen  Outlets  with  matching  probes,  as  per  HTM-2022/02-01 of UK/NFPA99C of USA as per enclosed technical specifications - Imported At Gandhi Hospital</t>
  </si>
  <si>
    <t>each</t>
  </si>
  <si>
    <t>SITC of MEDICAL Grade  BS EN:  13348 Kite Marked  12mm COPPER PIPE at Gandhi Hospital</t>
  </si>
  <si>
    <t>SITC of MEDICAL Grade  BS EN:  13348 Kite Marked  15mm COPPER PIPE at Gandhi Hospital</t>
  </si>
  <si>
    <t>SITC of MEDICAL Grade  BS EN:  13348 Kite Marked  22mm COPPER PIPE at Gandhi Hospital</t>
  </si>
  <si>
    <t>SITC of MEDICAL Grade  BS EN:  13348 Kite Marked  28mm COPPER PIPE at Gandhi Hospital</t>
  </si>
  <si>
    <t>SITC  of    Medical  Line  Valve,    As  per  CE  Certified/UL  Listed,  As  per Technical Specifications- Indian 15mm 0D at Gandhi Hospital</t>
  </si>
  <si>
    <t>QTY</t>
  </si>
  <si>
    <t>UNIT</t>
  </si>
  <si>
    <t>RATE</t>
  </si>
  <si>
    <t>AMOUNT RS.</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</si>
  <si>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Gandhi Hospital</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</si>
  <si>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Gandhi Hospital</t>
  </si>
  <si>
    <t>EXCESS</t>
  </si>
  <si>
    <t>LESS</t>
  </si>
  <si>
    <t>REMARKS</t>
  </si>
  <si>
    <t>CIVIL WORKS</t>
  </si>
  <si>
    <t>PLUMBING WORKS</t>
  </si>
  <si>
    <t>EQUIPMENT</t>
  </si>
  <si>
    <t>ELECTRICAL WORKS</t>
  </si>
  <si>
    <t>Supply and Installation of control cum transmission wiring of size 4C x 2.5 Sqmm  copper  wire  to  be  laid  in  heavy  grade  PVC  conduit  including  all fixing and accessories as At Gandhi Hospital</t>
  </si>
  <si>
    <t>SITC  of  Magnehelic  gauges  across  pre  and  fine  filter  at  AHUs  including mounting arrangement, SS nozzles, food grade PVC tubing, etc. At Gandhi Hospital</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</si>
  <si>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Gandhi Hospital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</si>
  <si>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Gandhi Hospital</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</si>
  <si>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APSS  No.1200,  1207  and  1211.  at Gandhi Hospital</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</si>
  <si>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Gandhi Hospital</t>
  </si>
  <si>
    <t>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at Gandhi Hospital</t>
  </si>
  <si>
    <t>AE</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</si>
  <si>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</si>
  <si>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Transportation of 48" ( 1200 mm) High Speed Fan Sweep Celing Fan with all accessories etc., complete. Make Havells S S 390</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</si>
  <si>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</si>
  <si>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</si>
  <si>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&amp; Installation of MS Angle for Duct Support, Cable Tray Support and Condensing Unit Stand of size 40 X 40 x 5 mm Thick.</t>
  </si>
  <si>
    <t>Supply &amp; Installation of MS Angle for Duct Support, Cable Tray Support and Condensing Unit Stand of size 25 X 25 x 5 mm Thick.</t>
  </si>
  <si>
    <t>Kg</t>
  </si>
  <si>
    <t>Supply and installation of  Canvas Connections For AHUS</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</si>
  <si>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</si>
  <si>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</si>
  <si>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</si>
  <si>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t>Equipment</t>
  </si>
  <si>
    <t>Providing and fixing the 60mm Thick Box framing as the back support for the name plate installed of 18mm BWP 710 Gurjan and 1mm thick high glossy laminate finish</t>
  </si>
  <si>
    <t>Providing and fixing of Side wall decor Frame for photo hangings panneling with 18mm BWP 710 Gurjan Ply and 8mm thick beeding half rounded on the both sides with 1mm thick laminate finish with necessary hardware and Polishing.</t>
  </si>
  <si>
    <t>Proving and fixing Profile lights at wpc Louvers</t>
  </si>
  <si>
    <t>Proving and fixing Track lights at side wall décor frame with 4 fixtures and 2 tracks</t>
  </si>
  <si>
    <t>External Profile light at Name Plate</t>
  </si>
  <si>
    <t>UOM</t>
  </si>
  <si>
    <t>Nos.</t>
  </si>
  <si>
    <t>Rate</t>
  </si>
  <si>
    <t>S.No</t>
  </si>
  <si>
    <t>Civil Supplementary Works</t>
  </si>
  <si>
    <t>Plumbing Supplemental Works</t>
  </si>
  <si>
    <t>Air Conditioning Works</t>
  </si>
  <si>
    <t>Electrical Supplemental Works</t>
  </si>
  <si>
    <t>Fire Fighting Supplimental Works</t>
  </si>
  <si>
    <t>MGPS WORKs</t>
  </si>
  <si>
    <t>MGPS Supplemental Works</t>
  </si>
  <si>
    <t>PART-A</t>
  </si>
  <si>
    <t>PART-B</t>
  </si>
  <si>
    <t>Equipment Supplemental Works</t>
  </si>
  <si>
    <t>TOTAL (PART-A)</t>
  </si>
  <si>
    <t>TOTAL (PART-B)</t>
  </si>
  <si>
    <t>TOTAL EXCESS</t>
  </si>
  <si>
    <t>E</t>
  </si>
  <si>
    <t>C</t>
  </si>
  <si>
    <t>P</t>
  </si>
  <si>
    <t>AC</t>
  </si>
  <si>
    <t>G</t>
  </si>
  <si>
    <t>ES</t>
  </si>
  <si>
    <t>CS</t>
  </si>
  <si>
    <t>PS</t>
  </si>
  <si>
    <t>FFS</t>
  </si>
  <si>
    <t>ACS</t>
  </si>
  <si>
    <t>GS</t>
  </si>
  <si>
    <t>sanctioned amount</t>
  </si>
  <si>
    <t>workdone amount</t>
  </si>
  <si>
    <t>excess</t>
  </si>
  <si>
    <t>less</t>
  </si>
  <si>
    <t>EQP</t>
  </si>
  <si>
    <t>EQPS</t>
  </si>
  <si>
    <t xml:space="preserve"> </t>
  </si>
  <si>
    <t>Additonal 2Year warranty 10%</t>
  </si>
  <si>
    <t>Contractor Profit 14</t>
  </si>
  <si>
    <t>Description</t>
  </si>
  <si>
    <t>As per Agreement</t>
  </si>
  <si>
    <t>As per workdone</t>
  </si>
  <si>
    <t>Excess</t>
  </si>
  <si>
    <t>Less</t>
  </si>
  <si>
    <t>Remarks</t>
  </si>
  <si>
    <t>Civil Works</t>
  </si>
  <si>
    <t>Plumbing works</t>
  </si>
  <si>
    <t>Electrical works</t>
  </si>
  <si>
    <t>ELV works</t>
  </si>
  <si>
    <t>Fire Fighting works</t>
  </si>
  <si>
    <t>Air Conditioning works</t>
  </si>
  <si>
    <t>MGPS works</t>
  </si>
  <si>
    <t>Equipment supplimental</t>
  </si>
  <si>
    <t>Civil supplimental works</t>
  </si>
  <si>
    <t>Plumbing supplimental works</t>
  </si>
  <si>
    <t>Electrical supplimental works</t>
  </si>
  <si>
    <t>Fire Fighting supplimental works</t>
  </si>
  <si>
    <t>Air Conditioning supplimental works</t>
  </si>
  <si>
    <t>MGPS supplimental works</t>
  </si>
  <si>
    <t>COMPARITIVE STATEMENT FOR GENERAL ABSTRACT</t>
  </si>
  <si>
    <t>Name of the work: Design, fabrication, establishing &amp; commissioning of In-Vitro Fertility Centers (IVFCs) along with allied services on Turnkey basis at Gandhi Hospital, Secunderabad, MGM Hospital, Warangal &amp; MGMH Petlaburj, Hyd.</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</si>
  <si>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</si>
  <si>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</si>
  <si>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</si>
  <si>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</si>
  <si>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</si>
  <si>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</si>
  <si>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</si>
  <si>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</si>
  <si>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</si>
  <si>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t>Provision towards Unforseen items and rounding off (LS)</t>
  </si>
  <si>
    <r>
      <t xml:space="preserve">Sub Total (Agreement </t>
    </r>
    <r>
      <rPr>
        <b/>
        <sz val="11"/>
        <color rgb="FF000000"/>
        <rFont val="Arial"/>
        <family val="2"/>
      </rPr>
      <t>Part-A</t>
    </r>
    <r>
      <rPr>
        <sz val="11"/>
        <color rgb="FF000000"/>
        <rFont val="Arial"/>
        <family val="2"/>
      </rPr>
      <t>)</t>
    </r>
  </si>
  <si>
    <r>
      <t xml:space="preserve">Sub Total (Supplimental </t>
    </r>
    <r>
      <rPr>
        <b/>
        <sz val="11"/>
        <color rgb="FF000000"/>
        <rFont val="Arial"/>
        <family val="2"/>
      </rPr>
      <t>Part-B</t>
    </r>
    <r>
      <rPr>
        <sz val="11"/>
        <color rgb="FF000000"/>
        <rFont val="Arial"/>
        <family val="2"/>
      </rPr>
      <t>)</t>
    </r>
  </si>
  <si>
    <t>Total (Part-A+Part-B)</t>
  </si>
  <si>
    <t>Item S.No</t>
  </si>
  <si>
    <t>Item Code</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</si>
  <si>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</si>
  <si>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</si>
  <si>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</si>
  <si>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</si>
  <si>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</si>
  <si>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</si>
  <si>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</si>
  <si>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</si>
  <si>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</si>
  <si>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</si>
  <si>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</si>
  <si>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</si>
  <si>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</si>
  <si>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</si>
  <si>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</si>
  <si>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</si>
  <si>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</si>
  <si>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IVF049</t>
  </si>
  <si>
    <t>IVF050</t>
  </si>
  <si>
    <t>IVF051</t>
  </si>
  <si>
    <t>IVF052</t>
  </si>
  <si>
    <t>IVF053</t>
  </si>
  <si>
    <t>IVF054</t>
  </si>
  <si>
    <t>IVF055</t>
  </si>
  <si>
    <t>IVF056</t>
  </si>
  <si>
    <t>IVF057</t>
  </si>
  <si>
    <t>IVF059</t>
  </si>
  <si>
    <t>IVF015</t>
  </si>
  <si>
    <t>IVF016</t>
  </si>
  <si>
    <t>IVF017</t>
  </si>
  <si>
    <t>IVF018</t>
  </si>
  <si>
    <t>Cement</t>
  </si>
  <si>
    <t xml:space="preserve">Sand </t>
  </si>
  <si>
    <t>Proportion</t>
  </si>
  <si>
    <t>V of 1 brick</t>
  </si>
  <si>
    <t>no of bricks</t>
  </si>
  <si>
    <t>v of 1 brick</t>
  </si>
  <si>
    <t>qty</t>
  </si>
  <si>
    <t>mortor qty</t>
  </si>
  <si>
    <t>dry v</t>
  </si>
  <si>
    <t>Brick Masonary</t>
  </si>
  <si>
    <t>Labour charges for fixing of ceiling fan and regulator including transportation and giving connections with twin core wire etc., complete. 
Makes  :  Finolex  /  RR  Kabel  /  Havells  /  Polycab  /  GM  / Million  /  V-Guard  /  Gold  Medal  /  HPL  / RPG.</t>
  </si>
  <si>
    <t>Supply,Transportation  of 15" (375mm) ISI, 900 RPM Heavy duty exhaust fan with metallic blades   wiremesh with all accessories etc complete   Makes : Crompton  / Almonard / Havells Turbo Force SP.</t>
  </si>
  <si>
    <t>Supply and fixing of cable  adopteres box with cover for DBs including, massanory work etc., complete.,</t>
  </si>
  <si>
    <t>SSR Item No</t>
  </si>
  <si>
    <t>Qty</t>
  </si>
  <si>
    <t>Unit</t>
  </si>
  <si>
    <t xml:space="preserve">a) Labour charges  </t>
  </si>
  <si>
    <t>Skilled Electrician.</t>
  </si>
  <si>
    <t>day</t>
  </si>
  <si>
    <t xml:space="preserve">Helper (Electrical). </t>
  </si>
  <si>
    <t>Labour for 1 No</t>
  </si>
  <si>
    <t>b) Material</t>
  </si>
  <si>
    <t>ELEC-1.5.5</t>
  </si>
  <si>
    <t xml:space="preserve">Supply of 23 / 0060 twin core twisted / flat heavy Copper wire. </t>
  </si>
  <si>
    <t>Mtr</t>
  </si>
  <si>
    <t>Mtrs</t>
  </si>
  <si>
    <t>Alluminium Flat (As per requirement)</t>
  </si>
  <si>
    <t>As per Price list of Philips</t>
  </si>
  <si>
    <t>a</t>
  </si>
  <si>
    <t xml:space="preserve">Supply and Transportation of  56W Clean room fitting,  2' x 2' (600mm x 600mm) slim panel LED luminaire  </t>
  </si>
  <si>
    <t>Cost of Material</t>
  </si>
  <si>
    <t>Total Cost of Material + Labour Charges</t>
  </si>
  <si>
    <t>Add Contractors Profit</t>
  </si>
  <si>
    <t>Rate per Each</t>
  </si>
  <si>
    <t>As per price list</t>
  </si>
  <si>
    <t>Each</t>
  </si>
  <si>
    <t xml:space="preserve">b) Material </t>
  </si>
  <si>
    <t>1.5.5</t>
  </si>
  <si>
    <t>Cost of Material for fixing fan</t>
  </si>
  <si>
    <t>ELEC-9.1.23</t>
  </si>
  <si>
    <t>a) Labour charges :</t>
  </si>
  <si>
    <t>1.3.1</t>
  </si>
  <si>
    <t>d</t>
  </si>
  <si>
    <t xml:space="preserve">Supply of 6 Module box </t>
  </si>
  <si>
    <t>1.3.2</t>
  </si>
  <si>
    <t>Supply of 6 Modular Cover Frame.</t>
  </si>
  <si>
    <t>1.9.1</t>
  </si>
  <si>
    <t>6 / 10A 1 Way 1 Module Modular Switch</t>
  </si>
  <si>
    <t>10A 3/2 Pin 2 Module Modular Socket with shutter</t>
  </si>
  <si>
    <t>Cost of Material for 1 No</t>
  </si>
  <si>
    <t>5.1.11</t>
  </si>
  <si>
    <t>b</t>
  </si>
  <si>
    <t>Supply of 15" (375mm) ISI, 900 RPM Heavy duty exhaust fan</t>
  </si>
  <si>
    <t>Transportation</t>
  </si>
  <si>
    <t xml:space="preserve">Lineman Electric / Telephone </t>
  </si>
  <si>
    <t xml:space="preserve">Mason Cl- I / Brick layer Cl- I </t>
  </si>
  <si>
    <t xml:space="preserve">Supply of 23 / 0060 twin core twisted / flat heavy Copper wire.  </t>
  </si>
  <si>
    <t>9.4.11</t>
  </si>
  <si>
    <t>Cement.</t>
  </si>
  <si>
    <t>Sundries such as Sand, Bolt, Nuts etc.</t>
  </si>
  <si>
    <t>Supply and fixing of 12 Way SPN DB with IP 43 Protection as per IS:13032   with 1 No 63A FP MCB as Incommer, and 8 Nos of 6-32A SP MCB 10KA, C/D Curve ISI Mark  as out goings, concealing in wall  etc complete.  
DB Makes :Legrand
MCB Makes : Legrand-DX3</t>
  </si>
  <si>
    <t>LABOUR</t>
  </si>
  <si>
    <t>MATERIAL</t>
  </si>
  <si>
    <t>2.16.1</t>
  </si>
  <si>
    <t>f</t>
  </si>
  <si>
    <t>Supply of 12 Way SPN DB</t>
  </si>
  <si>
    <t>ELEC-2.14.1</t>
  </si>
  <si>
    <t>h</t>
  </si>
  <si>
    <t>Supply of 40-63A FP MCB</t>
  </si>
  <si>
    <t xml:space="preserve">Supply of 20A 10KA SP MCB, C/D Curve ISI Mark. </t>
  </si>
  <si>
    <t>ELEC-9.4.11</t>
  </si>
  <si>
    <t xml:space="preserve">Cement. </t>
  </si>
  <si>
    <t>TOTAL COST OF MATERIAL + LABOUR FOR FLUSH MOUNTING</t>
  </si>
  <si>
    <t>FLUSH</t>
  </si>
  <si>
    <t>9.1.21</t>
  </si>
  <si>
    <t>19/20mm steel tube down rod with bolts &amp; nuts for  fan with maching colour.</t>
  </si>
  <si>
    <t>Less cost of fan down rod supplied with new fan of about 9" in length equal to  0.23 Metre at above rate</t>
  </si>
  <si>
    <t>Approved rate in SOTC Gandhi Hospital</t>
  </si>
  <si>
    <t xml:space="preserve">b) Labour charges </t>
  </si>
  <si>
    <t>Labour for 100 Mtrs</t>
  </si>
  <si>
    <t>Labour for 1 Mtr</t>
  </si>
  <si>
    <t>a) Material</t>
  </si>
  <si>
    <t>ELEC-1.5.6</t>
  </si>
  <si>
    <t>t</t>
  </si>
  <si>
    <t>Cost of Material for 1 Mtrs</t>
  </si>
  <si>
    <t>Rate per Meter</t>
  </si>
  <si>
    <t>g</t>
  </si>
  <si>
    <t xml:space="preserve">Supply of 1.5 Sqmm 2 Core PVC / XLPE
Insulated Sheathed Multi Core Bright Annealed Bare Copper Conductor Heavy
Duty Industrial Cables for Voltage Grade upto 1100 Volts as per IS: 694:1990
including all transportation charges etc complete.
Makes :Polycab </t>
  </si>
  <si>
    <t>Supply and Fixing of ISI 25mm  outer dia medium grade, with IS:9537 part 3 rigid PVC with all accessories fixing on chromium plated metallic base saddles including all labour charges etc., complete for run of mains.
Makes:-   Sudhakar / Finolex / Modi / VIP / Precision / Universal / Million Plast / Gold /  Polycab / DEC.</t>
  </si>
  <si>
    <t>Labour Rate Per 100 Rm</t>
  </si>
  <si>
    <t>Labour Rate for  1 Mtr</t>
  </si>
  <si>
    <t>kg</t>
  </si>
  <si>
    <t>9.1.2</t>
  </si>
  <si>
    <t>Rawl Plugs</t>
  </si>
  <si>
    <t>1.4.4</t>
  </si>
  <si>
    <t>35mm Screws</t>
  </si>
  <si>
    <t>1.1.11</t>
  </si>
  <si>
    <t>Chromium Plated saddles with base</t>
  </si>
  <si>
    <t>1.2.6</t>
  </si>
  <si>
    <t>Supply of 25mm PVC Junction Boxes Normal.</t>
  </si>
  <si>
    <t>1.2.8</t>
  </si>
  <si>
    <t xml:space="preserve">Supply of 25mm dia 1.5mm thick PVC Bends. </t>
  </si>
  <si>
    <t>1.2.2</t>
  </si>
  <si>
    <t xml:space="preserve">Supply of ISI 25mm outer dia medium grade FRLS with IS:9537 part 3 regid PVC pipe. </t>
  </si>
  <si>
    <t>Material Rate for 100 Mtrs</t>
  </si>
  <si>
    <t>Material Rate for  1 Mtr</t>
  </si>
  <si>
    <t>Supply and laying of ISI 25mm outer dia medium grade with IS:9537-part 3 rigid PVC pipe concealed in wall with all required PVC / Metallic Junction Boxes including masonry work and labour charges etc.,      Makes: Sudhakar
/ Precision /Universal/ Modi / Million Plast. at Gandhi Hospital</t>
  </si>
  <si>
    <t>Supply and fixing of Anchor fastner with fan hook / Providing MS Fan hook with grouting and cement plastering.</t>
  </si>
  <si>
    <t>c</t>
  </si>
  <si>
    <t>2.0 / 1.8 TR 3 Star capable of delivering 21600 BTU/hr and above with operating
on refrigerant R-32 / R-410
Makes : Daikin / Toshibha / Carrier / Blue
Star / Hitachi or equivalent</t>
  </si>
  <si>
    <t>Supply and installation of 2.2 TR 3 Star capable of delivering 21600 BTU/hr and above with operating on refrigerant R-32 / R-410 with condeser stand, layoing copper pipe of 15mm size of length 15 mt including Nitrile rubber insulation connected with 2.5 sqm x 4 core cable for power supply and equipped with drain pump.
Makes : Daikin / Toshibha / Carrier / BlueStar / Hitachi or equivalent</t>
  </si>
  <si>
    <t>(BLD-CSTN-13-16)</t>
  </si>
  <si>
    <t>Quantity analysis</t>
  </si>
  <si>
    <t>Size :</t>
  </si>
  <si>
    <t>0.80m x 2.10 m</t>
  </si>
  <si>
    <t>Outer frame  -  Vertical</t>
  </si>
  <si>
    <t xml:space="preserve">2 x 2.1 </t>
  </si>
  <si>
    <t>= 4.2 x 0.10 x 0.065  =</t>
  </si>
  <si>
    <t>cum</t>
  </si>
  <si>
    <t>Outer frame  -  Horizontal</t>
  </si>
  <si>
    <t xml:space="preserve"> 1x0.80</t>
  </si>
  <si>
    <t>= 0.80x 0.10 x 0.065   =</t>
  </si>
  <si>
    <t>30 mm thick WPC shutter</t>
  </si>
  <si>
    <t>Cost analysis</t>
  </si>
  <si>
    <t>Rm</t>
  </si>
  <si>
    <t>Cost of 30 mm thick WPC shutter TBSC-L.I-18</t>
  </si>
  <si>
    <t>No.</t>
  </si>
  <si>
    <t>Cost of MS powder coated Butt hinges 150mm long TBSC-P.II-12</t>
  </si>
  <si>
    <t>Labour charges for fixing flush door shutter to the frame, fixing the fixtures to the shutter   TBSC-T.I-25</t>
  </si>
  <si>
    <t xml:space="preserve">Add for nails &amp; screws etc. </t>
  </si>
  <si>
    <t>Rate for 1 sqm</t>
  </si>
  <si>
    <t xml:space="preserve"> Or Say</t>
  </si>
  <si>
    <t>Overheads &amp; Contractors Profit @ 13.615%</t>
  </si>
  <si>
    <t>Mazdoor(unskilled)</t>
  </si>
  <si>
    <t>Rate per 1 cum</t>
  </si>
  <si>
    <t>Total Rs.</t>
  </si>
  <si>
    <t>Or Say</t>
  </si>
  <si>
    <t>(BLD-CSTN-14-8/297)</t>
  </si>
  <si>
    <t>(BLD-CSTN-14-8/298)</t>
  </si>
  <si>
    <t>Blacksmith 2nd class</t>
  </si>
  <si>
    <t>Mazdoor(Male)</t>
  </si>
  <si>
    <t>Rate per 10 sqm</t>
  </si>
  <si>
    <t>Rate per 1 sqm</t>
  </si>
  <si>
    <t>Say</t>
  </si>
  <si>
    <t>hours</t>
  </si>
  <si>
    <t>Add MA on crew charges</t>
  </si>
  <si>
    <t>hour</t>
  </si>
  <si>
    <t>Crew charges</t>
  </si>
  <si>
    <t>Kgs</t>
  </si>
  <si>
    <t>Rate per 1 Sqm</t>
  </si>
  <si>
    <t>A.MATERIALS :</t>
  </si>
  <si>
    <t>kl</t>
  </si>
  <si>
    <t>20mm HBG graded metal</t>
  </si>
  <si>
    <t>B.LABOUR :</t>
  </si>
  <si>
    <t>1st class Mason</t>
  </si>
  <si>
    <t>2nd class Mason</t>
  </si>
  <si>
    <t>Mazdoor (both men&amp;women)</t>
  </si>
  <si>
    <t>C.MACHINERY :</t>
  </si>
  <si>
    <t>Needle vibrator 40mm ( petrol )</t>
  </si>
  <si>
    <t>Water(including for curing)</t>
  </si>
  <si>
    <t xml:space="preserve">Hire charges of centering and scaffolding </t>
  </si>
  <si>
    <t>Labour charges</t>
  </si>
  <si>
    <t>(BLD-CSTN-3-15)</t>
  </si>
  <si>
    <t>COLUMNS, LINTELS, WATER TANKS, RCC WALL IN BUILDINGS:</t>
  </si>
  <si>
    <t>SF</t>
  </si>
  <si>
    <t>TF</t>
  </si>
  <si>
    <t>4F</t>
  </si>
  <si>
    <t>5F</t>
  </si>
  <si>
    <t>6F</t>
  </si>
  <si>
    <t>Lifting by Manual means</t>
  </si>
  <si>
    <t>Rate for other Floors</t>
  </si>
  <si>
    <t xml:space="preserve">Rate as above </t>
  </si>
  <si>
    <t>FF (G.F)</t>
  </si>
  <si>
    <t>LINTELS :</t>
  </si>
  <si>
    <t>Lift charges ( Page 131 of Std. Data )</t>
  </si>
  <si>
    <t>Rate per 1 RM</t>
  </si>
  <si>
    <t>4 F</t>
  </si>
  <si>
    <t>5 F</t>
  </si>
  <si>
    <t>6 F</t>
  </si>
  <si>
    <t>Mason 1st class</t>
  </si>
  <si>
    <t xml:space="preserve">Add water charges 1% </t>
  </si>
  <si>
    <t>Rate per 10 Sqm</t>
  </si>
  <si>
    <t>RM</t>
  </si>
  <si>
    <t>Rate as worked out above</t>
  </si>
  <si>
    <t>B .LABOUR</t>
  </si>
  <si>
    <t>Mason 2nd class</t>
  </si>
  <si>
    <t>Unit = 10 sqm.</t>
  </si>
  <si>
    <t>A. MATERIALS:</t>
  </si>
  <si>
    <t>Cement for slurry</t>
  </si>
  <si>
    <t>Sand for CM(1:8)</t>
  </si>
  <si>
    <t>Mazdoor(un skilled)</t>
  </si>
  <si>
    <t>Rate for 10 sqm</t>
  </si>
  <si>
    <t>Concrete Mixer 10 / 7 cft (0.2 / 0.8 cum)capacity</t>
  </si>
  <si>
    <t>Cement for CM(1:8) for base coat</t>
  </si>
  <si>
    <t>(BLD-CSTN-9-7)</t>
  </si>
  <si>
    <t>White cement for jointing</t>
  </si>
  <si>
    <t>High polished granite slabs black 16 to 18mm thick</t>
  </si>
  <si>
    <t>Machine cutting charges</t>
  </si>
  <si>
    <t>Half rounding the edges</t>
  </si>
  <si>
    <t>Unit = 10 sqm</t>
  </si>
  <si>
    <t>Sand for CM(1:5) base coat</t>
  </si>
  <si>
    <t>Cement for CM(1:5) base coat</t>
  </si>
  <si>
    <t>B.LABOUR</t>
  </si>
  <si>
    <t>White cement for jointing &amp; pointing</t>
  </si>
  <si>
    <t>(BLD-CSTN-9-20)</t>
  </si>
  <si>
    <t>Cost of vitrified tiles 8-10mm thick</t>
  </si>
  <si>
    <t>say</t>
  </si>
  <si>
    <t>Painter 1st class</t>
  </si>
  <si>
    <t>Painter 2nd class</t>
  </si>
  <si>
    <t>Sundries including brushes, ladders etc., @ 1%</t>
  </si>
  <si>
    <t>(BLD-CSTN-12-5)</t>
  </si>
  <si>
    <t xml:space="preserve">Cost of cement primer interior grade I  TBSC-G.I-01 </t>
  </si>
  <si>
    <t>Acrylic emulsion  paint       TBSC-G.III-01</t>
  </si>
  <si>
    <t>Cost Analysis</t>
  </si>
  <si>
    <t>Rate for 1 Sqm</t>
  </si>
  <si>
    <t>Total</t>
  </si>
  <si>
    <t>Rate for 1.68 sqm</t>
  </si>
  <si>
    <t>Quantity  Anailysis</t>
  </si>
  <si>
    <t>Cost of 25mm x 6mm MS flat alround</t>
  </si>
  <si>
    <t>Cost of 10mm M.S square bars @0.785 kg /RM</t>
  </si>
  <si>
    <t>Cost of 10mm MS squre bars                 (RMR)</t>
  </si>
  <si>
    <t>Cost of  25X 6mm MS Flat                  (RMR)</t>
  </si>
  <si>
    <t>Cost of MS Z hold fasts</t>
  </si>
  <si>
    <t>Labour charges for fabrication of steel   TBSC-T.I-16</t>
  </si>
  <si>
    <t>Labour charges for fixing                            TBSC-T.I-17</t>
  </si>
  <si>
    <t>Rate as per SSR -2022-23 -    TBSC-L.III-28</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</si>
  <si>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</si>
  <si>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</si>
  <si>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</si>
  <si>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</si>
  <si>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</si>
  <si>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 xml:space="preserve">Bed side Table with ABS Plastic body construction having 1 drawer and an adequated space with openable door with handle of size </t>
  </si>
  <si>
    <t>Supply and installation of Stainless Steel 304 grade CSSD Rectangular Working table of size 1200x480x1050 mm with inbuilt sink of size 450x380x300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</si>
  <si>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</si>
  <si>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</si>
  <si>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</si>
  <si>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SS-304 working table of size 685x685x762 mm with I type support inner frame SS-304 pipe of size 40x40x1.5 mm, and top with 1.5 mm thick SS-304 sheet. All four legs equipped with adjustable nylone bushes.</t>
  </si>
  <si>
    <t>SS-304 working table of size 457x457x762 mm with I type support inner frame SS-304 pipe of size 40x40x1.5 mm, and top with 1.5 mm thick SS-304 sheet. All four legs equipped with adjustable nylone bushes.</t>
  </si>
  <si>
    <t>SS-304 working table of size 610x610x762 mm with I type support inner frame SS-304 pipe of size 40x40x1.5 mm, and top with 1.5 mm thick SS-304 sheet. All four legs equipped with adjustable nylone bushes.</t>
  </si>
  <si>
    <t>SS-304 working table of size 660x610x762 mm with I type support inner frame SS-304 pipe of size 40x40x1.5 mm, and top with 1.5 mm thick SS-304 sheet. All four legs equipped with adjustable nylone bushes.</t>
  </si>
  <si>
    <t>Writing board made of Pressed wood coated with melamine surface. It has 900mm writing surface height, 1200mm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</si>
  <si>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</si>
  <si>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Name Plates (Room Names) as approved by the Engineer In-charge.</t>
  </si>
  <si>
    <t>A.E</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</si>
  <si>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Gandhi Hospital</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</si>
  <si>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Gandhi Hospital</t>
  </si>
  <si>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Gandhi Hospital</t>
  </si>
  <si>
    <t>SITC of C02 Manifold for 2 Cylinders, with high pressure  Regulator, NRV, tailpipes etc. as per technical specifications  At Gandhi Hospital</t>
  </si>
  <si>
    <t>Supply of a 3-seater sofa upholstered with PU leather, with a high-quality finish. The sofa shall feature a kiln-dried hardwood frame for durability, reinforced with corner blocks for stability. The seat cushions to be constructed with high-density foam padding for comfort and resilience, while the backrests shall feature a combination of foam and fiberfill for optimal support. The sofa arms shall be padded for additional comfort, with sleek wooden or metal legs providing sturdy support. The leather upholstery shall be treated for resistance to stains and spills, ensuring longevity and ease of care. The dimensions of the sofa shall be suitable to accommodate three individuals comfortably, with ample seating space and ergonomic design considerations.</t>
  </si>
  <si>
    <t>Supply and fixing of Dress Hangers of size 450mm length with 8 Nos hooks, each capped with plastic protective cap (in change rooms).</t>
  </si>
  <si>
    <t>Cost of best WPC frame  Vertical As per SSR2022-23 -TBSC-L.I-17</t>
  </si>
  <si>
    <t>Cost of best WPC frame  Horizontal As per SSR2022-23 TBSC-L.I-17</t>
  </si>
  <si>
    <t>1938 nos bricks</t>
  </si>
  <si>
    <t>Partition walls</t>
  </si>
  <si>
    <t>Plastering 20 mm</t>
  </si>
  <si>
    <t>Plastering 12 mm</t>
  </si>
  <si>
    <t>Ratio</t>
  </si>
  <si>
    <t>cement</t>
  </si>
  <si>
    <t>sand</t>
  </si>
  <si>
    <t>T sand qty</t>
  </si>
  <si>
    <t>GST @ 18%</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</si>
  <si>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Gandhi Hospital</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</si>
  <si>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</si>
  <si>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2"/>
        <rFont val="Arial"/>
        <family val="2"/>
      </rPr>
      <t xml:space="preserve">8.5 TR capacity </t>
    </r>
    <r>
      <rPr>
        <sz val="12"/>
        <rFont val="Arial"/>
        <family val="2"/>
      </rPr>
      <t>At Gandhi Hospital</t>
    </r>
  </si>
  <si>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Gandhi Hospital</t>
    </r>
  </si>
  <si>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</si>
  <si>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
    </r>
    <r>
      <rPr>
        <sz val="12"/>
        <rFont val="Arial"/>
        <family val="2"/>
      </rPr>
      <t>Thick 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</si>
  <si>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
    </r>
    <r>
      <rPr>
        <sz val="12"/>
        <rFont val="Arial"/>
        <family val="2"/>
      </rPr>
      <t>Thick at Gandhi Hospital</t>
    </r>
  </si>
  <si>
    <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Gandhi Hospital</t>
    </r>
  </si>
  <si>
    <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Gandhi Hospital</t>
    </r>
  </si>
  <si>
    <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Gandhi Hospital</t>
    </r>
  </si>
  <si>
    <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Gandhi Hospital</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</si>
  <si>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rFont val="Arial"/>
        <family val="2"/>
      </rPr>
      <t xml:space="preserve">1.5 TR </t>
    </r>
    <r>
      <rPr>
        <sz val="12"/>
        <rFont val="Arial"/>
        <family val="2"/>
      </rPr>
      <t>At Gandhi Hospital</t>
    </r>
  </si>
  <si>
    <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2"/>
        <rFont val="Arial"/>
        <family val="2"/>
      </rPr>
      <t xml:space="preserve">3.0 TR – 4 way </t>
    </r>
    <r>
      <rPr>
        <sz val="12"/>
        <rFont val="Arial"/>
        <family val="2"/>
      </rPr>
      <t>At Gandhi Hospital</t>
    </r>
  </si>
  <si>
    <r>
      <rPr>
        <b/>
        <sz val="12"/>
        <rFont val="Arial"/>
        <family val="2"/>
      </rPr>
      <t>Providing and fixing of wooden box celling</t>
    </r>
    <r>
      <rPr>
        <sz val="12"/>
        <rFont val="Arial"/>
        <family val="2"/>
      </rPr>
      <t xml:space="preserve"> at the top of Reception table with Imm thick laminate with wooden framing of BWP 710 Gurjan Ply support from the top slab end to end with neccesary cutouts for lighting and hardware</t>
    </r>
  </si>
  <si>
    <r>
      <rPr>
        <b/>
        <sz val="12"/>
        <rFont val="Arial"/>
        <family val="2"/>
      </rPr>
      <t>Back Pannelling with laminate Finish of 1 mm thick</t>
    </r>
    <r>
      <rPr>
        <sz val="12"/>
        <rFont val="Arial"/>
        <family val="2"/>
      </rPr>
      <t xml:space="preserve"> Providing &amp; Fixing full height solid 12mm BWF 710 GURIAN PLY Board panneling till slab with wooden framing in line and level including the neccesary hardware and cutouts</t>
    </r>
  </si>
  <si>
    <r>
      <rPr>
        <b/>
        <sz val="12"/>
        <rFont val="Arial"/>
        <family val="2"/>
      </rPr>
      <t>Providing and fixing ISI marked Magnetic 25mm Block Board door shutters</t>
    </r>
    <r>
      <rPr>
        <sz val="12"/>
        <rFont val="Arial"/>
        <family val="2"/>
      </rPr>
      <t>, core of block board construction with frame of 1st class hard wood and fixing 1 MM laminate on both faces of shutters, including ISI marked Stainless Steel butt hinges with necessary screws and tower bait complete</t>
    </r>
  </si>
  <si>
    <r>
      <rPr>
        <b/>
        <sz val="12"/>
        <rFont val="Arial"/>
        <family val="2"/>
      </rPr>
      <t>Providing and fixing PVC frames</t>
    </r>
    <r>
      <rPr>
        <sz val="12"/>
        <rFont val="Arial"/>
        <family val="2"/>
      </rPr>
      <t xml:space="preserve"> on the walls for covering the area over DB Boxes with 12 mm PVC sheets in a box section of 60mm thick including neccesary accessories.</t>
    </r>
  </si>
  <si>
    <r>
      <t xml:space="preserve"> Providing and Fixing of </t>
    </r>
    <r>
      <rPr>
        <b/>
        <sz val="12"/>
        <rFont val="Arial"/>
        <family val="2"/>
      </rPr>
      <t>(25X25) mm WPC corner L-Patties</t>
    </r>
    <r>
      <rPr>
        <sz val="12"/>
        <rFont val="Arial"/>
        <family val="2"/>
      </rPr>
      <t xml:space="preserve"> at the topper edge of the wall tile cladding</t>
    </r>
  </si>
  <si>
    <r>
      <t xml:space="preserve">Providing and Fixing of </t>
    </r>
    <r>
      <rPr>
        <b/>
        <sz val="12"/>
        <rFont val="Arial"/>
        <family val="2"/>
      </rPr>
      <t>SS-ROSE GOLD corner &amp; L-Patties</t>
    </r>
    <r>
      <rPr>
        <sz val="12"/>
        <rFont val="Arial"/>
        <family val="2"/>
      </rPr>
      <t xml:space="preserve"> at the SIDE edge of the wall tile cladding</t>
    </r>
  </si>
  <si>
    <r>
      <t xml:space="preserve">Providing and fixing of </t>
    </r>
    <r>
      <rPr>
        <b/>
        <sz val="12"/>
        <rFont val="Arial"/>
        <family val="2"/>
      </rPr>
      <t>Door Frame panneling with 18mm BWP 710 Gurjan Ply and 8mm thick beeding half rounded on the both sides</t>
    </r>
    <r>
      <rPr>
        <sz val="12"/>
        <rFont val="Arial"/>
        <family val="2"/>
      </rPr>
      <t xml:space="preserve"> with 1mm thick laminate Finish with necessary handware and Polishing.</t>
    </r>
  </si>
  <si>
    <r>
      <t xml:space="preserve">POINT WIRING and LIGHT FIXTURES &amp; FITTINGS                             </t>
    </r>
    <r>
      <rPr>
        <sz val="12"/>
        <rFont val="Arial"/>
        <family val="2"/>
      </rPr>
      <t>Providing Point wiring for Light Concealed Type with 2 x 1.0 Sq.mm. Copper. PVC Insulated wire 1.1 KV grade ISI marked in rigid ISI mark PVC conduit minimum 20mm (1.6 mm thick) dia. with necessary accessories and Pannel and Spot LED lights of Havells/Wipro company.</t>
    </r>
  </si>
  <si>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</si>
  <si>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</si>
  <si>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</si>
  <si>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</si>
  <si>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</si>
  <si>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</si>
  <si>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</si>
  <si>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</si>
  <si>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</si>
  <si>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</si>
  <si>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Air Conditioning Supplimental Works</t>
  </si>
  <si>
    <t>The qty is utilised as per site condition and hence savings</t>
  </si>
  <si>
    <t>Sub total of S.No 22 to 25</t>
  </si>
  <si>
    <r>
      <rPr>
        <b/>
        <sz val="12"/>
        <rFont val="Arial"/>
        <family val="2"/>
      </rPr>
      <t>S.
No</t>
    </r>
  </si>
  <si>
    <t>Iob</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</si>
  <si>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</si>
  <si>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</si>
  <si>
    <t>V.P No 03 MB No 01</t>
  </si>
  <si>
    <t>V.P No 04 MB No 01</t>
  </si>
  <si>
    <t>V.P 05 MB NO 01</t>
  </si>
  <si>
    <t>V.P 08 MB NO 01</t>
  </si>
  <si>
    <t>V.P 11 MB NO 01</t>
  </si>
  <si>
    <t>V.P No 15 MB No 01</t>
  </si>
  <si>
    <t>V.P 16 MB NO 01</t>
  </si>
  <si>
    <t>V.P 18 MB NO 01</t>
  </si>
  <si>
    <t>V.P 20 MB NO 01</t>
  </si>
  <si>
    <t>V.P 21 MB NO 01</t>
  </si>
  <si>
    <t>V.P 02 MB NO 01</t>
  </si>
  <si>
    <t>V.P 01 MB NO 03</t>
  </si>
  <si>
    <t>V.P 09 MB NO 03</t>
  </si>
  <si>
    <t>V.P 11 MB NO 03</t>
  </si>
  <si>
    <t>V.P 18 MB NO 03</t>
  </si>
  <si>
    <t>V.P 19 MB NO 03</t>
  </si>
  <si>
    <t>V.P 21 MB NO 03</t>
  </si>
  <si>
    <t>V.P 22 MB NO 03</t>
  </si>
  <si>
    <t>V.P 23 MB NO 03</t>
  </si>
  <si>
    <t>V.P 25 MB NO 03</t>
  </si>
  <si>
    <t>V.P 26 MB NO 03</t>
  </si>
  <si>
    <t>V.P 02 MB NO 07</t>
  </si>
  <si>
    <t>V.P 03 MB NO 07</t>
  </si>
  <si>
    <t>V.P 25 MB NO 03, V.P 03 MB NO 07</t>
  </si>
  <si>
    <t>V.P 04 MB NO 07</t>
  </si>
  <si>
    <t>V.P 05 MB NO 07</t>
  </si>
  <si>
    <t>V.P 03 MB NO 03, V.P 05 MB NO 07</t>
  </si>
  <si>
    <t>V.P 14 MB NO 03, V.P 06 MB NO 07</t>
  </si>
  <si>
    <t>V.P 12 MB NO 03, V.P 06 MB NO 07</t>
  </si>
  <si>
    <t>V.P 08 MB NO 03, V.P 06 MB NO 07</t>
  </si>
  <si>
    <t>V.P 18 MB NO 03, V.P 07 MB NO 07</t>
  </si>
  <si>
    <t>Supply and run of 3 of 2.5 sq.mm 36/0.3mm phase neutral and earth FRLS / HFFR  PVC  insulated  flexible  copper  cable  in  existing  conduit  pipe  for individual   lighting   circuits   including   labour   charges   etc.,   complete   as required  for  switch  boards.  Makes  of  wires:  Finolex/  RR  Cable/  Havells/ Polycab/ HPL. at Gandhi Hospital</t>
  </si>
  <si>
    <t>V.P 12 MB NO 03, V.P 07 MB NO 07</t>
  </si>
  <si>
    <t>V.P 07 MB NO 07</t>
  </si>
  <si>
    <t>V.P 08 MB NO 07</t>
  </si>
  <si>
    <t>V.P 09 MB NO 07</t>
  </si>
  <si>
    <t>V.P 10 MB NO 07</t>
  </si>
  <si>
    <t>V.P 01 MB NO 05</t>
  </si>
  <si>
    <t>V.P 02 MB NO 05</t>
  </si>
  <si>
    <t>V.P 03 MB NO 05</t>
  </si>
  <si>
    <t>V.P 05 MB NO 05</t>
  </si>
  <si>
    <t>V.P 07 MB NO 05</t>
  </si>
  <si>
    <t>V.P 01 MB NO 01, V.P 01 MB NO 09</t>
  </si>
  <si>
    <t>V.P 06 MB NO 01, V.P 01 MB NO 09</t>
  </si>
  <si>
    <t>V.P 02 MB NO 09</t>
  </si>
  <si>
    <t>V.P 03 MB NO 09</t>
  </si>
  <si>
    <t>V.P 09 MB NO 09</t>
  </si>
  <si>
    <t>V.P 14 MB NO 09</t>
  </si>
  <si>
    <t>V.P 16 MB NO 09</t>
  </si>
  <si>
    <t>V.P 17 MB NO 09</t>
  </si>
  <si>
    <t>V.P 19 MB NO 09</t>
  </si>
  <si>
    <t>V.P 20 MB NO 09</t>
  </si>
  <si>
    <t>V.P 06 MB NO 05, V.P 20 MB NO 09</t>
  </si>
  <si>
    <t>V.P 21 MB NO 09</t>
  </si>
  <si>
    <t>V.P 22 MB NO 09</t>
  </si>
  <si>
    <t>V.P 23 MB NO 09</t>
  </si>
  <si>
    <t>V.P 24 MB NO 09</t>
  </si>
  <si>
    <t>V.P 25 MB NO 09</t>
  </si>
  <si>
    <t>V.P 26 MB NO 09</t>
  </si>
  <si>
    <t>V.P 27 MB NO 09</t>
  </si>
  <si>
    <t>V.P 28 MB NO 09</t>
  </si>
  <si>
    <t>V.P 29 MB NO 09</t>
  </si>
  <si>
    <t>V.P 30 MB NO 09</t>
  </si>
  <si>
    <t>V.P 31 MB NO 09</t>
  </si>
  <si>
    <t>V.P 32 MB NO 09</t>
  </si>
  <si>
    <t>V.P 33 MB NO 09</t>
  </si>
  <si>
    <t>V.P 34 MB NO 09</t>
  </si>
  <si>
    <t>V.P 35 MB NO 09</t>
  </si>
  <si>
    <t>VP No 10 MB No 01</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</si>
  <si>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</si>
  <si>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This work is exectued as per site conditions.</t>
  </si>
  <si>
    <t xml:space="preserve">This work is executed as per Site Conditions. </t>
  </si>
  <si>
    <t>This work is proposed as safety measure for AHU's keeping in view of temparature of outdoor and weather conditions. Technically  5° to  6° C temprature will be reduced which will decrease the power bill also.</t>
  </si>
  <si>
    <t>As difference in false ceilling one meter down rods are used as per site conditions</t>
  </si>
  <si>
    <t>As per the site condition &amp; floor plans approved, the Qty. exceeded and now proposed as AE</t>
  </si>
  <si>
    <t>The qty is utilised as per site condition and approved layouts hence savings.</t>
  </si>
  <si>
    <t>The qty is utilised as per site condition and hence savings.part of the qty is executed by other agency before handing over of site.</t>
  </si>
  <si>
    <t>The qty is not utilised as per site condition hence savings</t>
  </si>
  <si>
    <t>The qty is utilised as per site condition and approved floor plans. hence savings.</t>
  </si>
  <si>
    <t>The qty is utilised as per approved layout and hence savings</t>
  </si>
  <si>
    <t>The qty is utilised as per approved layout and hence savings.</t>
  </si>
  <si>
    <t>The qty is utilised as per site requirement and hence savings</t>
  </si>
  <si>
    <t>The entire ducting was executed with 22G Thickness. Hence savings.</t>
  </si>
  <si>
    <t>The qty is utilised as per site condition and hence savings.</t>
  </si>
  <si>
    <t>Supply   and   Installing   change   room   Cubicles,   at   Gandhi   Hospital. GENERALSPECIFICATIONS: Thickness of Compact Laminate: 12 mm         Thick Colour  of  HPL  Boards: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</si>
  <si>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Gandhi Hospital</t>
  </si>
  <si>
    <t>Supply and laying of ISI 25mm outer dia medium grade with IS:9537-part 3 rigid  PVC  pipe  surface  on  wall  with  all  required  PVC  /  Metallic  Junction Boxes including masonry work and labour charges etc., Makes: Sudhakar
/ Precision /Universal/ Modi / Million Plast. at Gandhi Hospital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</si>
  <si>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Gandhi Hospital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</si>
  <si>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Gandhi Hospital</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</si>
  <si>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cable:Polycab/KEI/Universal/Glostar/Finolex Make of gland and Lungs: HMI/Commet/Dowell’s At Gandhi Hospital</t>
  </si>
  <si>
    <t>Supply, Laying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 Finolex Make of gland and Lungs: HMI/Commet/Dowell’s At Gandhi Hospital</t>
  </si>
  <si>
    <t>Supply,  Laying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etc..Make of Cable: Polycab/KEI/Universal/Glostar/Finolex Make of gland and Lungs: HMI/Commet/Dowell’s At Gandhi Hospital</t>
  </si>
  <si>
    <t>Supply,  Laying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Gandhi Hospital</t>
  </si>
  <si>
    <t>Qty increased as the no. of DB's increased and the main circuits from Main VTPN to DB increased</t>
  </si>
  <si>
    <t>Qty increased to accomadate all the circuits of switch board, sockets, power sockets and air condition points in the DB</t>
  </si>
  <si>
    <t>Qty increased as the no of fans  executed are 14. hence 2 nos AE increased.</t>
  </si>
  <si>
    <t>Qty increased as per site condition for laying of main cables over the false ceiling</t>
  </si>
  <si>
    <t>Qty increased so as to connect earthing from panel to VTPN and from VTPN to DB's</t>
  </si>
  <si>
    <t>Qty increased to provide cables to AHU 67 mts and Heater 58mts</t>
  </si>
  <si>
    <t>Qty increased as one AHU unit has been placed for Backup to IVF center</t>
  </si>
  <si>
    <t>Qty increased as per site condition</t>
  </si>
  <si>
    <t>Qty increased to provide 1 no VRF AC in UPS Room</t>
  </si>
  <si>
    <t xml:space="preserve">Qty increased as per site condition </t>
  </si>
  <si>
    <t>As Per Agreement</t>
  </si>
  <si>
    <t>As Per RE</t>
  </si>
  <si>
    <t>Difference</t>
  </si>
  <si>
    <t>TSMSIDC, MEDCHAL MALKAJGIRI</t>
  </si>
  <si>
    <t>TSMSISDC, HYDERAVAD DIVISION</t>
  </si>
  <si>
    <t>TSMSISDC, HYDERABAD CIRCLE</t>
  </si>
  <si>
    <t xml:space="preserve">          EXECUTIVE ENGINEER</t>
  </si>
  <si>
    <t xml:space="preserve">       DY.EXECUTIVE ENGINEER</t>
  </si>
  <si>
    <t>Agreement works (Part-A)</t>
  </si>
  <si>
    <t>Supplimental works (Part-B)</t>
  </si>
  <si>
    <t xml:space="preserve">           EXECUTIVE ENGINEER</t>
  </si>
  <si>
    <t>GENERAL ABSTRACT</t>
  </si>
  <si>
    <t>cs</t>
  </si>
  <si>
    <t>Grand Total</t>
  </si>
  <si>
    <t xml:space="preserve">   SUPERINTENDING ENGINEER</t>
  </si>
  <si>
    <t>The details is given in the comparative Statement</t>
  </si>
  <si>
    <t>This work is executed as per the TSMSIDC Higher officials in lieu of reception table.</t>
  </si>
  <si>
    <t>This work is executed as per the instructions of Enduser &amp; TSMSIDC Higher Officials.</t>
  </si>
  <si>
    <r>
      <t xml:space="preserve">SITC  of  CPVC  drain  piping  with  supports,  clamps  and  9  mm  thk.  Nitrile rubber  tube  insulation  of  the  following  sizes.  Insulation  shall  have  factory laminated glass cloth. </t>
    </r>
    <r>
      <rPr>
        <b/>
        <sz val="12"/>
        <rFont val="Arial"/>
        <family val="2"/>
      </rPr>
      <t xml:space="preserve">32mm Dia </t>
    </r>
    <r>
      <rPr>
        <sz val="12"/>
        <rFont val="Arial"/>
        <family val="2"/>
      </rPr>
      <t>at Gandhi Hospital</t>
    </r>
  </si>
  <si>
    <r>
      <t xml:space="preserve">SITC  of  CPVC  drain  piping  with  supports,  clamps  and  9  mm  thk.  Nitrile rubber  tube  insulation  of  the  following  sizes.  Insulation  shall  have  factory laminated glass cloth. </t>
    </r>
    <r>
      <rPr>
        <b/>
        <sz val="12"/>
        <rFont val="Arial"/>
        <family val="2"/>
      </rPr>
      <t xml:space="preserve">25mm Dia </t>
    </r>
    <r>
      <rPr>
        <sz val="12"/>
        <rFont val="Arial"/>
        <family val="2"/>
      </rPr>
      <t>at Gandhi Hospital</t>
    </r>
  </si>
  <si>
    <t>SITC of C02 Outlets with matching probes, as per HTM-2022102- 01ofUK/NFPA99C of USA as per enclosed technical specifications - Imported At Gandhi Hospital</t>
  </si>
  <si>
    <t>As the UPS with isolation transformer requires min 32 nos of batteries to increase uptime of 60 minutes from 30 minutes considering the load. hence the  Qty. exceeded and proposed as AE</t>
  </si>
  <si>
    <t>SITC of Oxygen Flow meter with Humidifier, CE Certified with four digit number  as  per  enclosed  technical  specifications  -  Imported  At  Gandhi Hospital</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</si>
  <si>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C-45</t>
    </r>
    <r>
      <rPr>
        <vertAlign val="superscript"/>
        <sz val="12"/>
        <rFont val="Arial"/>
        <family val="2"/>
      </rPr>
      <t>o</t>
    </r>
    <r>
      <rPr>
        <sz val="12"/>
        <rFont val="Arial"/>
        <family val="2"/>
      </rPr>
      <t>C.</t>
    </r>
  </si>
  <si>
    <t>GRAND TOTAL (Part A+Part B)</t>
  </si>
  <si>
    <t>Supply and fixing of ISI mark batten holder / slanting holder Makes : Anchor/  Gold  Medal  Olive  /  Million  Zoom  in  lieu  of  ceiling  rose  of  light  point complete with all connections and all labour charges with 5.0W LED Lamp MAKE: OSRAM / Wipro / Crompton / Bajaj / Havells At Gandhi Hospital</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</si>
  <si>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O General at Gandhi Hospital</t>
  </si>
  <si>
    <r>
      <t xml:space="preserve">for cutting steel bars </t>
    </r>
    <r>
      <rPr>
        <b/>
        <sz val="11"/>
        <rFont val="Arial"/>
        <family val="2"/>
      </rPr>
      <t>(BLD-CSTN-14-10/300)</t>
    </r>
  </si>
  <si>
    <r>
      <t xml:space="preserve">Supplying and fixing of 3" (75mm) Nahany trap with jali - </t>
    </r>
    <r>
      <rPr>
        <sz val="11"/>
        <rFont val="Arial"/>
        <family val="2"/>
      </rPr>
      <t xml:space="preserve">UPVC/SWR pipe fittings </t>
    </r>
    <r>
      <rPr>
        <b/>
        <sz val="11"/>
        <rFont val="Arial"/>
        <family val="2"/>
      </rPr>
      <t xml:space="preserve"> </t>
    </r>
    <r>
      <rPr>
        <sz val="11"/>
        <rFont val="Arial"/>
        <family val="2"/>
      </rPr>
      <t>as per site requirements with standard practice  for all floors including cost and conveyance of all materials to site, labour charges , overheads &amp; contractors profit etc., complete for finished item of work.</t>
    </r>
  </si>
  <si>
    <t>Rate as per SSR           TBSP-H.II-73</t>
  </si>
  <si>
    <t>TBSC-R.I-10</t>
  </si>
  <si>
    <t>Cost of Vertical blinds 100 mm</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</si>
  <si>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</si>
  <si>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For1.80mx1.80m size</t>
  </si>
  <si>
    <t>2 ( 1.80+ 1.80 )</t>
  </si>
  <si>
    <t>2 ( 1.80+ 0.90 )</t>
  </si>
  <si>
    <t>7.20 RM @ 1.80 Kgs/RM</t>
  </si>
  <si>
    <t xml:space="preserve">Vertical bars </t>
  </si>
  <si>
    <t>2 x 1.80</t>
  </si>
  <si>
    <t>Horizontal bars</t>
  </si>
  <si>
    <t>16 x 1.80</t>
  </si>
  <si>
    <t>16 x .9</t>
  </si>
  <si>
    <t>Rate per 3.24 Sqm</t>
  </si>
  <si>
    <t>TBSP-J.I-41</t>
  </si>
  <si>
    <t>Rate per 1 No.</t>
  </si>
  <si>
    <r>
      <rPr>
        <b/>
        <sz val="11"/>
        <color theme="1"/>
        <rFont val="Arial"/>
        <family val="2"/>
      </rPr>
      <t>Providing of Factory made prelaminated FPVC (Foamed Polyvinyl Chloride) Door frame of the size 105x40mm with a wall thickness of 10mm</t>
    </r>
    <r>
      <rPr>
        <sz val="11"/>
        <color theme="1"/>
        <rFont val="Arial"/>
        <family val="2"/>
      </rPr>
      <t xml:space="preserve">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46x22x.06mm),Bottom tie rod of ("U" GI channel size of 15x15x1mm) etc. complete as per manufacturers specification for finished item of work. Maximum door frame size : 980 x 2070 including providing of 35mm thick Factory made Prelaminated ABS (Acrylonitrile Butadiene Styrene) Door shutter moulded in different designs, consisting of all round Frame made out of water proof solid foam PVC bar of size 20x32mm, reinforced by 32x 32mm - 2 nos. for vertical made out of LVL (Laminated Veneer Lumber), core material of 32 mm thick high density craft paper honey comb board, sandwiched on both sides with prelaminated ABS sheet thickness of 1.5mm . PVC edge banding of size 0.45mm on the vertical sides. Hardware made out of steel coated butterfly hinges - 3 Nos. for each shutter and ISI make S.S round lock completes for finished item of work. Maximum shutter size of : 910 x 2030 mm</t>
    </r>
  </si>
  <si>
    <t>Rate as per SSR                                   TBSP-G.I-13</t>
  </si>
  <si>
    <t>Rate as per SSR -2022-23 -    ELEC - 10.2.2 D</t>
  </si>
  <si>
    <t>Rate for 1 No.</t>
  </si>
  <si>
    <t>CIVIL DATAS (2022-23 SSR)</t>
  </si>
  <si>
    <t>Rate as per  SSR   TBSC-U.I-08</t>
  </si>
  <si>
    <t>Add for MA @ 40%</t>
  </si>
  <si>
    <r>
      <t xml:space="preserve">Lift charges of materials </t>
    </r>
    <r>
      <rPr>
        <b/>
        <sz val="10"/>
        <color theme="1"/>
        <rFont val="Arial"/>
        <family val="2"/>
        <charset val="1"/>
      </rPr>
      <t>(Manual)</t>
    </r>
  </si>
  <si>
    <t>Rate as per SSR  TBSC-R.I-07</t>
  </si>
  <si>
    <t>Rate per Sqm</t>
  </si>
  <si>
    <t xml:space="preserve">0.8x 2.10   </t>
  </si>
  <si>
    <t>Cost of Stainless Steel Tower Bolt-10 mm Bolt (IS:15833) 150 mm Long TBSC-P.I-21</t>
  </si>
  <si>
    <t>Cost of Stainless Steel aldrop 250mm long    TBSC-P.IV-11</t>
  </si>
  <si>
    <t>Cost of Stainless Steel  fancy handle 150mm long TBSC-P.III-17</t>
  </si>
  <si>
    <r>
      <t>Electrical Datas  (</t>
    </r>
    <r>
      <rPr>
        <b/>
        <i/>
        <sz val="14"/>
        <rFont val="Arial"/>
        <family val="2"/>
      </rPr>
      <t>2022-23 SSR</t>
    </r>
    <r>
      <rPr>
        <b/>
        <sz val="14"/>
        <rFont val="Arial"/>
        <family val="2"/>
      </rPr>
      <t>)</t>
    </r>
  </si>
  <si>
    <t>Labour charges for fixing the  exhaust fan in wall with necessary connections and masonary work of making hole, finishing etc., complete. 
Makes  : Finolex / Havells / Polycab / Finecab</t>
  </si>
  <si>
    <t xml:space="preserve">Supply of 2.5 Sqmm 4 Core PVC / XLPE Insulated Sheathed Multi Core Bright Annealed Bare Copper Conductor Heavy Duty Industrial Cables for Voltage Grade upto 1100 Volts as per IS: 694:1990 including all transportation charges etc complete. Makes :Polycab </t>
  </si>
  <si>
    <t>Rate per Meter for Cable</t>
  </si>
  <si>
    <t>Rate per Meter PVC Pipe - 25mm</t>
  </si>
  <si>
    <t xml:space="preserve">Rate per Meter </t>
  </si>
  <si>
    <t xml:space="preserve">Supply and Installation of control cum transmission wiring of size 2C x 1.5 Sqmm  copper  wire  to  be  laid  in  heavy  grade  PVC  conduit  including  all fixing and accessories as At Gandhi Hospital  Makes : Polycab </t>
  </si>
  <si>
    <t xml:space="preserve">Supply of 1.5 Sqmm 2 Core PVC / XLPE Insulated Sheathed Multi Core Bright Annealed Bare Copper Conductor Heavy Duty Industrial Cables for Voltage Grade upto 1100 Volts as per IS: 694:1990 including all transportation charges etc complete. Makes :Polycab </t>
  </si>
  <si>
    <t>67&amp;68</t>
  </si>
  <si>
    <t xml:space="preserve">4C  x 1.5 Sqmm Copper Flexible Cable For Condensing Unit to Electrical Panel 
Makes : Polycab </t>
  </si>
  <si>
    <t>s</t>
  </si>
  <si>
    <t>Supply and fixing of FP Metal Enclosure with IP 20 Protection DB Make with 1 No 63A, 10 KA FP MCB including internal connection and labour charges for Flush Mounting etc.,complete. 
Makes of Enclousure : Legrand MCB Makes : Legrand-DX3</t>
  </si>
  <si>
    <t>COST OF LABOUR FOR FULSH MOUNTING</t>
  </si>
  <si>
    <t>2.17.11</t>
  </si>
  <si>
    <t>Supply of DP/TP/FP Metal Enclosure with IP 20 Protection.</t>
  </si>
  <si>
    <t>ELEC-2.14.1h</t>
  </si>
  <si>
    <t xml:space="preserve">Supply of 40-63A 10KA FP MCB, C/D Curve ISI Mark. </t>
  </si>
  <si>
    <t>COST OF MATERIAL FOR FULSH MOUNTING</t>
  </si>
  <si>
    <t>TOTAL COST OF MATERIAL + LABOUR FOR FULSH MOUNTING</t>
  </si>
  <si>
    <t>This work is executed as per the instructions of higher officials</t>
  </si>
  <si>
    <t>To maitain low VOC in Fertility center, wooden doors are replaced with ABS doors as per MOM dated: 01-08-2023. (copy Attached)</t>
  </si>
  <si>
    <t>Autoclave needs clean water as per ICMR guidelines, hence this item is takenup.</t>
  </si>
  <si>
    <t>This item is executed as requested by the Enduser.</t>
  </si>
  <si>
    <t>This work is mandatory in contigent to the main work. Hence, executed.</t>
  </si>
  <si>
    <t>To maitain low VOC in Fertility center, wooden doors are replaced with WPC doors as per MOM dated: 01-08-2023. (copy Attached)</t>
  </si>
  <si>
    <t>This work is mandatory for autoclave to let out the steam outside the premises. Hence executed.</t>
  </si>
  <si>
    <t xml:space="preserve">As per Agreement </t>
  </si>
  <si>
    <t>As per Work Done Estimate</t>
  </si>
  <si>
    <t>As per Instructions of EE (Electrical) during site inspection, regular high speed fans were provided. Hence executed</t>
  </si>
  <si>
    <t>As per the instructions issued during site visit Dt. 01.08.2023. ABS doors were proposed hence qty not utilised</t>
  </si>
  <si>
    <t>As per the instructions issued during site visit Dt. 01.08.2023. WPC doors were proposed instead of wooden doors. Hence savings</t>
  </si>
  <si>
    <t>In view of Sterility, wood work was not executed. Hence savings</t>
  </si>
  <si>
    <t>The item executed as per site conditions. Hence Savings.</t>
  </si>
  <si>
    <t>During site inspection, EE (Electrical) has  instructed to provide 56W lights to attain required illuminance. Hence savings</t>
  </si>
  <si>
    <t>As per Instructions of EE (Electrical) during site inspection, regular high speed fans were provided. Hence savings</t>
  </si>
  <si>
    <t xml:space="preserve">This item is executed since it is required for ICMR Clearance. </t>
  </si>
  <si>
    <t>This chair is mandatory for a patient and executed since it is required for ICMR Clearance.</t>
  </si>
  <si>
    <t xml:space="preserve">An autoclave needs a CSSD table. Hence executed </t>
  </si>
  <si>
    <t>This table is necessary to place the computer for ultrasound machine.hence item is executed.</t>
  </si>
  <si>
    <t>It is necessary to place the equipments hence, work is executed as per the instructions of Higher officials.</t>
  </si>
  <si>
    <t xml:space="preserve">This work is executed as per the instructions of higher officials </t>
  </si>
  <si>
    <t>The EE (Electrical) during site inspection instructed to provide regular high speed fans since maintaining BLDC fans in governement instutions is not viable. Hence executed</t>
  </si>
  <si>
    <t>6Amp socket was required as per site conditions. Hence executed</t>
  </si>
  <si>
    <t>It is essential to provide heavy duty exhaust fan in Autoclave room. Hence executed</t>
  </si>
  <si>
    <t>It is mandatory to provide 12 Way SPN DB for UPS. Hence executed</t>
  </si>
  <si>
    <t>Supply and fixing of cable  adapteres box with cover for DBs including, massanory work etc., complete.,</t>
  </si>
  <si>
    <t xml:space="preserve">It is mandatory to provide cable adapters to connect RAW power with UPS power. Hence executed </t>
  </si>
  <si>
    <t xml:space="preserve">It is mandatory required for VRV Sysytem </t>
  </si>
  <si>
    <t>The item is provided in the reception area as per the instructions issued by the End user and TSMSIDC higher officials. Hence executed</t>
  </si>
  <si>
    <t>SITC  of  CPVC  drain  piping  with  supports,  clamps   of  the  following  size. 25mm Dia at Gandhi Hospital</t>
  </si>
  <si>
    <t>This work is executed as contingency work to the above 2.2 TR AC.</t>
  </si>
  <si>
    <t>Its mandatorly required for support duct hence this work is executed as per the instructions of TSMSIDC Higher officials.</t>
  </si>
  <si>
    <t>It is mandatorily required to support the duct &amp; cable tray.  Hence this work is executed as per the instructions of TSMSIDC Higher officials.</t>
  </si>
  <si>
    <t>This work is executed as per the Necessity of medical gases in IVF Center under the instructions of Enduser letter enclosed</t>
  </si>
  <si>
    <t>The qty is not utilised as per site condition. Hence savings</t>
  </si>
  <si>
    <t>The qty is utilised as per site condition and Hence savings</t>
  </si>
  <si>
    <t>Qty increased so as to provide AC in UPS room and Andrology lab</t>
  </si>
  <si>
    <t>In place of 1.0 ton, provided with 1.5 ton AC</t>
  </si>
  <si>
    <t>Not executed as not required at site.</t>
  </si>
  <si>
    <t>This is mandatory as per ICMR guidelines, hence work is executed as per the instructions of Enduser.</t>
  </si>
  <si>
    <t>Executed as per instructions of higher officials &amp; enduser.</t>
  </si>
  <si>
    <r>
      <rPr>
        <b/>
        <sz val="12"/>
        <rFont val="Arial"/>
        <family val="2"/>
      </rPr>
      <t xml:space="preserve">2 WPC Louvers Ceiling    </t>
    </r>
    <r>
      <rPr>
        <sz val="12"/>
        <rFont val="Arial"/>
        <family val="2"/>
      </rPr>
      <t xml:space="preserve">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r>
  </si>
  <si>
    <t>Providing and fixing Aluminium Extruded Section Body Tubular Type Hydraulic Door Closer (IS: 3564) with double speed adjustment with necessary accessories and screws etc. complete.
Make: Haffele</t>
  </si>
  <si>
    <t>It is necessary to monitor fire alaram detectors in case of emergency. This work is executed as per the instructions of TSMSIDC Higher officials</t>
  </si>
  <si>
    <t>This work is executed as per the necessity of medical gases in IVF Center under the instructions of End user</t>
  </si>
  <si>
    <t>This work is executed as per the necessity of medical gases in IVF Center under the instructions of End user.</t>
  </si>
  <si>
    <t>S.A item No 26</t>
  </si>
  <si>
    <t xml:space="preserve"> This item was  not executed as it was requested  by the higher officials to provide granite reception table instead  of this item. Hence savings.</t>
  </si>
  <si>
    <t>As per the site condition &amp; floor plans approved, the Qty. exceeded and hence proposed as AE</t>
  </si>
  <si>
    <t>As per the instructions of  Higher officials Autoclave Room &amp; UPS Room Mandates the scientific door, the Qty. exceeded and now proposed as AE</t>
  </si>
  <si>
    <t>Item quantiy was increased to provide and lay main circuits for Switch boards and sockets in IVF</t>
  </si>
  <si>
    <t>Item quanity was increased so as to provide electrical points in corridor, wards, rooms and OT's of IVF</t>
  </si>
  <si>
    <t>Item quanity was increased so as to  provide common sockets to the siwtch boards in corridor, rooms, wards and OT's of IVF</t>
  </si>
  <si>
    <t>Item quanity was increased so as to provide and laying of 2.5 sqmm 3 runs wire from Distribution boards to Switch boards and sockets in corridor, rooms, wards and OT's of IVF</t>
  </si>
  <si>
    <t>Item quanity was increased so as to provide and laying of 4 sqmm 3 runs wire from Distribution boards to power sockets and air consitioners points in corridor, rooms, wards and OT's of IVF</t>
  </si>
  <si>
    <t>Qty increased  so as to provide adequate lighting in corridor, ward, Minor OT, change room, Entrance area, Reception,Andrology lab and Cryo room</t>
  </si>
  <si>
    <t>Qty increased  so as to provide proper covering from Dampness and moisture to copper pipe of IVF units and AHU units</t>
  </si>
  <si>
    <t>As per the site requirement, Qty. exceeded and hence  proposed as AE</t>
  </si>
  <si>
    <t>Qty. increased as per the site requirement hence proposed as AE</t>
  </si>
  <si>
    <t xml:space="preserve"> It is necessary to place the equipments hence, work is executed as per the instructions of Enduser.</t>
  </si>
  <si>
    <t xml:space="preserve">It is necessary to place the equipments hence, work is executed as per the instructions of Higher officials. this stand is necessary to place the  Hysterscopy &amp; Laproscopy set </t>
  </si>
  <si>
    <t>The  work was taken up as per approved floor plan drawings and in contingent with the main work and hence proposed as supplemental item.</t>
  </si>
  <si>
    <t>The work was taken up as per approved floor plan drawings and in contingent with the main work and hence proposed as supplemental item.</t>
  </si>
  <si>
    <t>This work was executed as per the requirement and instructions from higher officials</t>
  </si>
  <si>
    <t xml:space="preserve">the work was taken up at reception and entrance area as per the instructions issued by the End user and TSMSIDC higher officials. </t>
  </si>
  <si>
    <r>
      <rPr>
        <b/>
        <sz val="12"/>
        <rFont val="Arial"/>
        <family val="2"/>
      </rPr>
      <t xml:space="preserve">Wall Paneling  </t>
    </r>
    <r>
      <rPr>
        <sz val="12"/>
        <rFont val="Arial"/>
        <family val="2"/>
      </rPr>
      <t xml:space="preserve">                                                                                                              14mm thick Indoor WPC louvers providing &amp; Fixing full height said 12mm SHERA Board panneling till slab with wooden framing in line and level including fling joints and joint calls and neccesary hardware</t>
    </r>
  </si>
  <si>
    <t xml:space="preserve"> As it is mandatory in Autoclave room hence executed</t>
  </si>
  <si>
    <t>It is mandatory required to connect Powre supply to autoclave</t>
  </si>
  <si>
    <t xml:space="preserve">work was taken up at reception and entrance area as per the instructions issued by the End user and TSMSIDC higher officials. </t>
  </si>
  <si>
    <t>It is mandatorly required for support duct hence this work is executed as per the instructions of TSMSIDC Higher officials.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</si>
  <si>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including all accessories and labour charges etc., complete.</t>
  </si>
  <si>
    <t>As per the site condition and instructions of  Higher officials,  daddoing provided at corridor area near the reception. Hence  the qty is exceeded and hence proposed as AE</t>
  </si>
  <si>
    <t>Not Executed as not required at site.</t>
  </si>
  <si>
    <t>Qty increased as the earthing flat is running from ground floor to 5th Floor of MCH Block. Hence quantity increased</t>
  </si>
  <si>
    <t xml:space="preserve">Additional Manifold is provided to supply CO2 at 2-3 bar pressure to IVF OT. </t>
  </si>
  <si>
    <t>It is mandatory required for VRV System</t>
  </si>
  <si>
    <t>It is mandatory required for AHU's connection System</t>
  </si>
  <si>
    <t>During site inspection, EE (Electrical) has  instructed to provide 56W lights to attain required illumination. Hence executed.</t>
  </si>
  <si>
    <t>Provision towards Inauguration charges</t>
  </si>
  <si>
    <t>Sub total of S.No 17 to 22</t>
  </si>
  <si>
    <t>Sub total of S.No 23 to 25</t>
  </si>
  <si>
    <t>Sub total of S.No 23 to 26</t>
  </si>
  <si>
    <t>Provision towards Inauguration Charges</t>
  </si>
  <si>
    <t>Comparitive statement</t>
  </si>
  <si>
    <r>
      <t>REVISED ESTIMATE OF IVF-5</t>
    </r>
    <r>
      <rPr>
        <b/>
        <vertAlign val="superscript"/>
        <sz val="14"/>
        <color rgb="FF000000"/>
        <rFont val="Arial"/>
        <family val="2"/>
      </rPr>
      <t>TH</t>
    </r>
    <r>
      <rPr>
        <b/>
        <sz val="14"/>
        <color rgb="FF000000"/>
        <rFont val="Arial"/>
        <family val="2"/>
      </rPr>
      <t xml:space="preserve"> FLOOR, MCH BUILDING, GANDHI HOSPITAL</t>
    </r>
  </si>
  <si>
    <t>Spl. Projects</t>
  </si>
  <si>
    <t>Name of the work: Design, fabrication, establishing &amp; commissioning of In-Vitro Fertility Centers (IVFCs) along with allied services on Turnkey basis at Gandhi Hospital, Secunderabad.</t>
  </si>
  <si>
    <t>Name of the work: Design, fabrication, establishing &amp; commissioning of In-Vitro Fertility Centers (IVFCs) along with allied services on Turnkey basis at Gandhi Hospital.</t>
  </si>
  <si>
    <t>Equipment supplemental</t>
  </si>
  <si>
    <t>Civil supplemental works</t>
  </si>
  <si>
    <t>Plumbing supplemental works</t>
  </si>
  <si>
    <t>Electrical supplemental works</t>
  </si>
  <si>
    <t>Fire Fighting supplemental works</t>
  </si>
  <si>
    <t>Air Conditioning supplemental works</t>
  </si>
  <si>
    <t>MGPS supplemental works</t>
  </si>
  <si>
    <t>T.A                            DY. EXECUTIVE ENGINEER                  EXECUTIVE ENGINEER                      CHIEF ENGINEER</t>
  </si>
  <si>
    <r>
      <t xml:space="preserve">Sub Total (Agreement </t>
    </r>
    <r>
      <rPr>
        <b/>
        <sz val="12"/>
        <color rgb="FF000000"/>
        <rFont val="Arial"/>
        <family val="2"/>
      </rPr>
      <t>Part-A</t>
    </r>
    <r>
      <rPr>
        <sz val="12"/>
        <color rgb="FF000000"/>
        <rFont val="Arial"/>
        <family val="2"/>
      </rPr>
      <t>)</t>
    </r>
  </si>
  <si>
    <r>
      <t xml:space="preserve">Sub Total (Supplemental </t>
    </r>
    <r>
      <rPr>
        <b/>
        <sz val="12"/>
        <color rgb="FF000000"/>
        <rFont val="Arial"/>
        <family val="2"/>
      </rPr>
      <t>Part-B</t>
    </r>
    <r>
      <rPr>
        <sz val="12"/>
        <color rgb="FF000000"/>
        <rFont val="Arial"/>
        <family val="2"/>
      </rPr>
      <t>)</t>
    </r>
  </si>
  <si>
    <t>Net difference</t>
  </si>
  <si>
    <t>As per Admn. Sanction</t>
  </si>
  <si>
    <t>As per Work done</t>
  </si>
  <si>
    <t>Provision towards seigniorage Charges on Civil Component</t>
  </si>
  <si>
    <t>Provision towards SMFT Charges 2% on seigniorage Charges</t>
  </si>
  <si>
    <t>Provision towards Haritha Nidhi @ 0.01%</t>
  </si>
  <si>
    <t>Subtotal of S. No 17 to 22</t>
  </si>
  <si>
    <t>Provision towards GST 18% on Subtotal @ S. No. 23</t>
  </si>
  <si>
    <t>Provision towards Unforeseen items and rounding off (LS)</t>
  </si>
  <si>
    <t xml:space="preserve">Equipment </t>
  </si>
  <si>
    <t>Civil  works</t>
  </si>
  <si>
    <r>
      <t>Sub Total (</t>
    </r>
    <r>
      <rPr>
        <b/>
        <sz val="11"/>
        <color rgb="FF000000"/>
        <rFont val="Arial"/>
        <family val="2"/>
      </rPr>
      <t>Part-B</t>
    </r>
    <r>
      <rPr>
        <sz val="11"/>
        <color rgb="FF000000"/>
        <rFont val="Arial"/>
        <family val="2"/>
      </rPr>
      <t>)</t>
    </r>
  </si>
  <si>
    <r>
      <t>Sub Total (</t>
    </r>
    <r>
      <rPr>
        <b/>
        <sz val="11"/>
        <color rgb="FF000000"/>
        <rFont val="Arial"/>
        <family val="2"/>
      </rPr>
      <t>Part-A</t>
    </r>
    <r>
      <rPr>
        <sz val="11"/>
        <color rgb="FF000000"/>
        <rFont val="Arial"/>
        <family val="2"/>
      </rPr>
      <t>)</t>
    </r>
  </si>
  <si>
    <t>Supplemental works (Part-B)</t>
  </si>
  <si>
    <t>Cryo Can 11 Ltr without wheels</t>
  </si>
  <si>
    <t xml:space="preserve">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for (1500 x 200 mm door) </t>
  </si>
  <si>
    <t>Supply and fixing of Wall paper as approved by the Engineer In-charge.                                                    (1. 1 x 2 x 4350 x 85 mm   &amp;  
  2. 1 x 2 x 820 x 85 mm)</t>
  </si>
  <si>
    <t>Supply and fixing of Main IVF logo with LED arcylic board fixed with LEDs inside and electrical connections as approved by the Engineer In-charge ( 520 mm dia &amp; 50 mm thick)</t>
  </si>
  <si>
    <t>Supply and fixing of Main Entrance LED 3D Arcylic letter board fixed with LEDs inside and electrical connections as approved by the Engineer In-charge (2890 mm x 465 mm)</t>
  </si>
  <si>
    <t>Supply and fixing of High Quality IVF Procedural photos placed between two transparent acrylic boards fixed with studs at four corners to the PVC frame placed on DBs. (2' x 2' and above)</t>
  </si>
  <si>
    <r>
      <t>Supply and placing of the Design Mix Concrete M 25 grade</t>
    </r>
    <r>
      <rPr>
        <sz val="10"/>
        <color theme="1"/>
        <rFont val="Arial"/>
        <family val="2"/>
        <charset val="1"/>
      </rPr>
      <t xml:space="preserve"> corresponding to IS 456 </t>
    </r>
    <r>
      <rPr>
        <b/>
        <sz val="10"/>
        <color theme="1"/>
        <rFont val="Arial"/>
        <family val="2"/>
        <charset val="1"/>
      </rPr>
      <t xml:space="preserve">with minimum cement content of 380 kgs per 1 cum of concrete </t>
    </r>
    <r>
      <rPr>
        <sz val="10"/>
        <color theme="1"/>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Arial"/>
        <family val="2"/>
        <charset val="1"/>
      </rPr>
      <t xml:space="preserve"> centering using Casurina Ballies, Bamboos, Wooden Reapers, Runners, Wood Posts, Steel Plates etc.</t>
    </r>
    <r>
      <rPr>
        <sz val="10"/>
        <color theme="1"/>
        <rFont val="Arial"/>
        <family val="2"/>
        <charset val="1"/>
      </rPr>
      <t>,</t>
    </r>
    <r>
      <rPr>
        <b/>
        <sz val="10"/>
        <color theme="1"/>
        <rFont val="Arial"/>
        <family val="2"/>
        <charset val="1"/>
      </rPr>
      <t xml:space="preserve"> </t>
    </r>
    <r>
      <rPr>
        <sz val="10"/>
        <color theme="1"/>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color theme="1"/>
        <rFont val="Arial"/>
        <family val="2"/>
        <charset val="1"/>
      </rPr>
      <t xml:space="preserve"> (for Lintels)</t>
    </r>
  </si>
  <si>
    <r>
      <t xml:space="preserve">Supplying and fixing of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r>
    <r>
      <rPr>
        <b/>
        <sz val="11"/>
        <color indexed="8"/>
        <rFont val="Arial"/>
        <family val="2"/>
      </rPr>
      <t>(for Window Grills)</t>
    </r>
  </si>
  <si>
    <r>
      <rPr>
        <sz val="11"/>
        <rFont val="Arial"/>
        <family val="2"/>
      </rPr>
      <t xml:space="preserve">Supply of Sun Control film to the glazed windows </t>
    </r>
    <r>
      <rPr>
        <b/>
        <sz val="11"/>
        <rFont val="Arial"/>
        <family val="2"/>
      </rPr>
      <t>(For Windows &amp; Door view Windows)</t>
    </r>
  </si>
  <si>
    <r>
      <t>Supplying and fixing 50 mm Nominal Bore GI pipe Medium Grade properties &amp; weight</t>
    </r>
    <r>
      <rPr>
        <sz val="11"/>
        <rFont val="Arial"/>
        <family val="2"/>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1"/>
        <rFont val="Arial"/>
        <family val="2"/>
      </rPr>
      <t xml:space="preserve">Tata or Zenith </t>
    </r>
    <r>
      <rPr>
        <sz val="11"/>
        <rFont val="Arial"/>
        <family val="2"/>
      </rPr>
      <t xml:space="preserve">make or equivalent. </t>
    </r>
    <r>
      <rPr>
        <b/>
        <sz val="11"/>
        <rFont val="Arial"/>
        <family val="2"/>
      </rPr>
      <t>(For Autoclave)</t>
    </r>
  </si>
  <si>
    <r>
      <rPr>
        <sz val="11"/>
        <rFont val="Arial"/>
        <family val="2"/>
      </rPr>
      <t>Supply of Venetian blinds Vertical blinds 100 mm wide with all accessories.</t>
    </r>
    <r>
      <rPr>
        <b/>
        <sz val="11"/>
        <rFont val="Arial"/>
        <family val="2"/>
      </rPr>
      <t xml:space="preserve"> (For semen collection room &amp; Counselling room Windows)</t>
    </r>
  </si>
  <si>
    <r>
      <t xml:space="preserve">Supply and application of one coat water based cement primer of interior grade I for internal walls including cost and conveyance of all materials to site, sales and other taxes, incidental, operational and all labour charges etc., and complete for finished item of work in 5th floor </t>
    </r>
    <r>
      <rPr>
        <b/>
        <sz val="10"/>
        <rFont val="Arial"/>
        <family val="2"/>
      </rPr>
      <t>(for Ceiling)</t>
    </r>
    <r>
      <rPr>
        <sz val="10"/>
        <rFont val="Arial"/>
        <family val="2"/>
        <charset val="1"/>
      </rPr>
      <t xml:space="preserve"> at Gandhi Hospital</t>
    </r>
  </si>
  <si>
    <r>
      <t xml:space="preserve">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 </t>
    </r>
    <r>
      <rPr>
        <b/>
        <sz val="11"/>
        <rFont val="Arial"/>
        <family val="2"/>
      </rPr>
      <t>Old Cement Mortor (Plaster)</t>
    </r>
  </si>
  <si>
    <r>
      <t xml:space="preserve">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1"/>
        <rFont val="Arial"/>
        <family val="2"/>
      </rPr>
      <t>Reinforced Cement Concrete</t>
    </r>
  </si>
  <si>
    <r>
      <t>Flooring with  16 to 18 mm  thick high polished granite stone slabs black colour</t>
    </r>
    <r>
      <rPr>
        <sz val="11"/>
        <rFont val="Arial"/>
        <family val="2"/>
      </rPr>
      <t xml:space="preserve">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t>
    </r>
    <r>
      <rPr>
        <b/>
        <sz val="11"/>
        <rFont val="Arial"/>
        <family val="2"/>
      </rPr>
      <t xml:space="preserve"> for platforms</t>
    </r>
    <r>
      <rPr>
        <sz val="11"/>
        <rFont val="Arial"/>
        <family val="2"/>
      </rPr>
      <t xml:space="preserve"> (S.S.701 &amp; special)</t>
    </r>
    <r>
      <rPr>
        <b/>
        <sz val="11"/>
        <rFont val="Arial"/>
        <family val="2"/>
      </rPr>
      <t xml:space="preserve"> (for Reception Table).</t>
    </r>
  </si>
  <si>
    <r>
      <t xml:space="preserve">Supplying and fixing Rectangular Mirror Frameless of size 457 .2 mm x 609.6 mm </t>
    </r>
    <r>
      <rPr>
        <b/>
        <sz val="11"/>
        <rFont val="Arial"/>
        <family val="2"/>
      </rPr>
      <t>(For Change room)</t>
    </r>
  </si>
  <si>
    <r>
      <t xml:space="preserve">Supply and fixing of doors </t>
    </r>
    <r>
      <rPr>
        <sz val="10"/>
        <color rgb="FF000000"/>
        <rFont val="Arial"/>
        <family val="2"/>
      </rPr>
      <t>as per approved drawings with</t>
    </r>
    <r>
      <rPr>
        <b/>
        <sz val="10"/>
        <rFont val="Arial"/>
        <family val="2"/>
      </rPr>
      <t xml:space="preserve"> (WPC) single extruded Door Frame section of 100*65 MM</t>
    </r>
    <r>
      <rPr>
        <sz val="10"/>
        <color rgb="FF000000"/>
        <rFont val="Arial"/>
        <family val="2"/>
      </rPr>
      <t xml:space="preserve">  and30mm thick Wood Plastic Composite (WPC) Door shutter, comprising of 70% virgin polymer, 15% wood powder (fiber), and the remaining 15% additives, the door shutter shall be water resistant, fire resistant and termite resistant,with Tensile Strength not less than 170Kgf/cm2 and the door shutters surface finished deco paint including cost and conveyance to site of teak  wood frame,  WPC shutter including  supply and fixing 6 nos MS Z  hold fasts of size 300 mm x 40 mm x 5mm including cost of ISI marked  brass fixtures of 6 Nos butt hinges (IS:205) 150mm long , 1 No. aldrop (IS:2681) 300mm long, 2 Nos tower bolts- 10mm (IS:204) of 200 mm long at top, 1 No. tower bolt- 10mm bolt (IS:204) 150mm long at bottom, 2 Nos. 150mm long fancy handles (IS:208), 2 Nos door stopper and 2 Nos rubber bushes including fixing the  fixtures to door with required number of screws, bolt and nuts including labour charges for fixing the frame in position, fixing the shutter to the frame, fixing glass in fan light portion etc., including overheads &amp; contractors profit complete for finished item of work as per APSS 1001 &amp; 1002 The vertical frame of door shall be embedded in flooring for a depth of not less than 10 mm) (800mm x 2100mm) </t>
    </r>
    <r>
      <rPr>
        <b/>
        <sz val="10"/>
        <color rgb="FF000000"/>
        <rFont val="Arial"/>
        <family val="2"/>
      </rPr>
      <t>(For Wash Rooms).</t>
    </r>
    <r>
      <rPr>
        <sz val="10"/>
        <color rgb="FF000000"/>
        <rFont val="Arial"/>
        <family val="2"/>
      </rPr>
      <t xml:space="preserve"> </t>
    </r>
  </si>
  <si>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</si>
  <si>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Name of the work: Design, fabrication, establishing &amp; commissioning of In-Vitro Fertility Center (IVFC) along with allied services on Turnkey basis at Gandhi Hospital, Secunderabad.</t>
  </si>
  <si>
    <t>+</t>
  </si>
  <si>
    <t xml:space="preserve">                                                                                                                                                                        CHIEF ENGINEER</t>
  </si>
  <si>
    <t xml:space="preserve">       Sd/- (04.03.2024)</t>
  </si>
  <si>
    <t xml:space="preserve">       //APPROVED//</t>
  </si>
  <si>
    <t xml:space="preserve">       CHIEF ENGINEER</t>
  </si>
  <si>
    <t>//T.C.F.B.O//</t>
  </si>
  <si>
    <t>EXECUTIVE ENGINEER
Spl. Projects</t>
  </si>
  <si>
    <t xml:space="preserve">    CHIEF ENGINEER</t>
  </si>
  <si>
    <t xml:space="preserve">     Sd/- (04.03.2024)</t>
  </si>
  <si>
    <t xml:space="preserve">                            EXECUTIVE ENGINEER
                         Spl. Projects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</si>
</sst>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64" formatCode="_(* #,##0.00_);_(* \(#,##0.00\);_(* &quot;-&quot;??_);_(@_)"/>
    <numFmt numFmtId="165" formatCode="0.0"/>
    <numFmt numFmtId="166" formatCode="_ * #,##0_ ;_ * \-#,##0_ ;_ * &quot;-&quot;??_ ;_ @_ "/>
    <numFmt numFmtId="167" formatCode="0.000"/>
    <numFmt numFmtId="168" formatCode="0.000%"/>
    <numFmt numFmtId="169" formatCode="0.00000"/>
    <numFmt numFmtId="170" formatCode="0.00&quot;  &quot;"/>
    <numFmt numFmtId="171" formatCode="@*-"/>
    <numFmt numFmtId="172" formatCode="@* \-"/>
    <numFmt numFmtId="173" formatCode="0.0%"/>
  </numFmts>
  <fonts count="61">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0"/>
      <color rgb="FF000000"/>
      <name val="Times New Roman"/>
      <family val="1"/>
    </font>
    <font>
      <sz val="10"/>
      <name val="Arial"/>
      <family val="2"/>
    </font>
    <font>
      <sz val="12"/>
      <color rgb="FF000000"/>
      <name val="Times New Roman"/>
      <family val="1"/>
    </font>
    <font>
      <sz val="12"/>
      <color theme="1"/>
      <name val="Times New Roman"/>
      <family val="1"/>
    </font>
    <font>
      <b/>
      <sz val="10"/>
      <color theme="1"/>
      <name val="Arial"/>
      <family val="2"/>
      <charset val="1"/>
    </font>
    <font>
      <b/>
      <sz val="12"/>
      <color theme="1"/>
      <name val="Arial"/>
      <family val="2"/>
      <charset val="1"/>
    </font>
    <font>
      <sz val="12"/>
      <color theme="1"/>
      <name val="Arial"/>
      <family val="2"/>
    </font>
    <font>
      <sz val="10"/>
      <color theme="1"/>
      <name val="Arial"/>
      <family val="2"/>
    </font>
    <font>
      <sz val="11"/>
      <name val="Times New Roman"/>
      <family val="1"/>
    </font>
    <font>
      <sz val="11"/>
      <color theme="1"/>
      <name val="Arial"/>
      <family val="2"/>
    </font>
    <font>
      <b/>
      <sz val="11"/>
      <color rgb="FF000000"/>
      <name val="Arial"/>
      <family val="2"/>
    </font>
    <font>
      <sz val="11"/>
      <color rgb="FF000000"/>
      <name val="Arial"/>
      <family val="2"/>
    </font>
    <font>
      <b/>
      <u/>
      <sz val="11"/>
      <color rgb="FF000000"/>
      <name val="Arial"/>
      <family val="2"/>
    </font>
    <font>
      <b/>
      <sz val="11"/>
      <color theme="1"/>
      <name val="Calibri"/>
      <family val="2"/>
      <scheme val="minor"/>
    </font>
    <font>
      <b/>
      <sz val="12"/>
      <color theme="1"/>
      <name val="Calibri"/>
      <family val="2"/>
      <scheme val="minor"/>
    </font>
    <font>
      <b/>
      <sz val="10"/>
      <name val="Arial"/>
      <family val="2"/>
    </font>
    <font>
      <b/>
      <u/>
      <sz val="10"/>
      <name val="Arial"/>
      <family val="2"/>
    </font>
    <font>
      <sz val="11"/>
      <color indexed="8"/>
      <name val="Calibri"/>
      <family val="2"/>
    </font>
    <font>
      <sz val="11"/>
      <name val="Times New Roman"/>
      <family val="1"/>
      <charset val="1"/>
    </font>
    <font>
      <sz val="11"/>
      <color rgb="FF000000"/>
      <name val="Calibri"/>
      <family val="2"/>
      <scheme val="minor"/>
    </font>
    <font>
      <sz val="10"/>
      <name val="Helv"/>
      <charset val="204"/>
    </font>
    <font>
      <b/>
      <sz val="10"/>
      <name val="Arial"/>
      <family val="2"/>
      <charset val="1"/>
    </font>
    <font>
      <sz val="10"/>
      <name val="Arial"/>
      <family val="2"/>
      <charset val="1"/>
    </font>
    <font>
      <b/>
      <sz val="12"/>
      <color rgb="FF000000"/>
      <name val="Arial"/>
      <family val="2"/>
    </font>
    <font>
      <sz val="12"/>
      <color rgb="FF000000"/>
      <name val="Arial"/>
      <family val="2"/>
    </font>
    <font>
      <sz val="12"/>
      <name val="Arial"/>
      <family val="2"/>
    </font>
    <font>
      <b/>
      <sz val="16"/>
      <color rgb="FF000000"/>
      <name val="Arial"/>
      <family val="2"/>
    </font>
    <font>
      <b/>
      <sz val="12"/>
      <name val="Arial"/>
      <family val="2"/>
    </font>
    <font>
      <b/>
      <u/>
      <sz val="12"/>
      <name val="Arial"/>
      <family val="2"/>
    </font>
    <font>
      <b/>
      <i/>
      <u/>
      <sz val="12"/>
      <name val="Arial"/>
      <family val="2"/>
    </font>
    <font>
      <b/>
      <sz val="10"/>
      <color theme="1"/>
      <name val="Arial"/>
      <family val="2"/>
    </font>
    <font>
      <b/>
      <sz val="12"/>
      <color theme="1"/>
      <name val="Arial"/>
      <family val="2"/>
    </font>
    <font>
      <vertAlign val="superscript"/>
      <sz val="12"/>
      <name val="Arial"/>
      <family val="2"/>
    </font>
    <font>
      <sz val="11"/>
      <name val="Arial"/>
      <family val="2"/>
    </font>
    <font>
      <b/>
      <sz val="14"/>
      <color rgb="FF000000"/>
      <name val="Arial"/>
      <family val="2"/>
    </font>
    <font>
      <u/>
      <sz val="11"/>
      <color theme="1"/>
      <name val="Arial"/>
      <family val="2"/>
    </font>
    <font>
      <u val="singleAccounting"/>
      <sz val="11"/>
      <color theme="1"/>
      <name val="Arial"/>
      <family val="2"/>
    </font>
    <font>
      <b/>
      <sz val="14"/>
      <name val="Arial"/>
      <family val="2"/>
    </font>
    <font>
      <b/>
      <sz val="11"/>
      <color theme="1"/>
      <name val="Arial"/>
      <family val="2"/>
    </font>
    <font>
      <b/>
      <sz val="11"/>
      <name val="Arial"/>
      <family val="2"/>
    </font>
    <font>
      <b/>
      <vertAlign val="superscript"/>
      <sz val="11"/>
      <name val="Arial"/>
      <family val="2"/>
    </font>
    <font>
      <b/>
      <sz val="11"/>
      <color indexed="8"/>
      <name val="Arial"/>
      <family val="2"/>
    </font>
    <font>
      <sz val="11"/>
      <color indexed="8"/>
      <name val="Arial"/>
      <family val="2"/>
    </font>
    <font>
      <b/>
      <sz val="11"/>
      <color indexed="10"/>
      <name val="Arial"/>
      <family val="2"/>
    </font>
    <font>
      <b/>
      <i/>
      <sz val="11"/>
      <color theme="1"/>
      <name val="Arial"/>
      <family val="2"/>
    </font>
    <font>
      <sz val="10"/>
      <color theme="1"/>
      <name val="Arial"/>
      <family val="2"/>
      <charset val="1"/>
    </font>
    <font>
      <b/>
      <i/>
      <sz val="14"/>
      <name val="Arial"/>
      <family val="2"/>
    </font>
    <font>
      <b/>
      <u/>
      <sz val="11"/>
      <name val="Arial"/>
      <family val="2"/>
    </font>
    <font>
      <b/>
      <u/>
      <sz val="10"/>
      <color theme="1"/>
      <name val="Arial"/>
      <family val="2"/>
    </font>
    <font>
      <sz val="12"/>
      <color rgb="FFFF0000"/>
      <name val="Arial"/>
      <family val="2"/>
    </font>
    <font>
      <b/>
      <vertAlign val="superscript"/>
      <sz val="14"/>
      <color rgb="FF000000"/>
      <name val="Arial"/>
      <family val="2"/>
    </font>
    <font>
      <b/>
      <u/>
      <sz val="12"/>
      <color rgb="FF000000"/>
      <name val="Arial"/>
      <family val="2"/>
    </font>
    <font>
      <sz val="10"/>
      <color rgb="FF000000"/>
      <name val="Arial"/>
      <family val="2"/>
    </font>
    <font>
      <b/>
      <sz val="10"/>
      <color rgb="FF000000"/>
      <name val="Arial"/>
      <family val="2"/>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
      <left/>
      <right/>
      <top style="thin">
        <color indexed="64"/>
      </top>
      <bottom/>
      <diagonal/>
    </border>
    <border>
      <left style="thin">
        <color indexed="64"/>
      </left>
      <right/>
      <top/>
      <bottom style="thin">
        <color indexed="64"/>
      </bottom>
      <diagonal/>
    </border>
    <border>
      <left/>
      <right/>
      <top style="thin">
        <color indexed="8"/>
      </top>
      <bottom style="thin">
        <color indexed="8"/>
      </bottom>
      <diagonal/>
    </border>
    <border>
      <left style="thin">
        <color indexed="64"/>
      </left>
      <right style="thin">
        <color indexed="64"/>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diagonal/>
    </border>
  </borders>
  <cellStyleXfs count="64">
    <xf numFmtId="0" fontId="0" fillId="0" borderId="0"/>
    <xf numFmtId="43" fontId="7" fillId="0" borderId="0" applyFont="0" applyFill="0" applyBorder="0" applyAlignment="0" applyProtection="0"/>
    <xf numFmtId="0" fontId="8" fillId="0" borderId="0"/>
    <xf numFmtId="0" fontId="8" fillId="0" borderId="0"/>
    <xf numFmtId="0" fontId="5" fillId="0" borderId="0"/>
    <xf numFmtId="43" fontId="5" fillId="0" borderId="0" applyFont="0" applyFill="0" applyBorder="0" applyAlignment="0" applyProtection="0"/>
    <xf numFmtId="0" fontId="8" fillId="0" borderId="0"/>
    <xf numFmtId="43" fontId="5" fillId="0" borderId="0" applyFont="0" applyFill="0" applyBorder="0" applyAlignment="0" applyProtection="0"/>
    <xf numFmtId="0" fontId="15" fillId="0" borderId="0"/>
    <xf numFmtId="0" fontId="5" fillId="0" borderId="0"/>
    <xf numFmtId="0" fontId="4" fillId="0" borderId="0"/>
    <xf numFmtId="43" fontId="4" fillId="0" borderId="0" applyFont="0" applyFill="0" applyBorder="0" applyAlignment="0" applyProtection="0"/>
    <xf numFmtId="0" fontId="4" fillId="0" borderId="0"/>
    <xf numFmtId="0" fontId="3" fillId="0" borderId="0"/>
    <xf numFmtId="0" fontId="8" fillId="0" borderId="0"/>
    <xf numFmtId="0" fontId="24" fillId="0" borderId="0"/>
    <xf numFmtId="0" fontId="8" fillId="0" borderId="0"/>
    <xf numFmtId="0" fontId="15" fillId="0" borderId="0"/>
    <xf numFmtId="0" fontId="8" fillId="0" borderId="0"/>
    <xf numFmtId="0" fontId="15" fillId="0" borderId="0"/>
    <xf numFmtId="0" fontId="8" fillId="0" borderId="0"/>
    <xf numFmtId="0" fontId="7" fillId="0" borderId="0"/>
    <xf numFmtId="0" fontId="3" fillId="0" borderId="0"/>
    <xf numFmtId="0" fontId="3" fillId="0" borderId="0"/>
    <xf numFmtId="0" fontId="15" fillId="0" borderId="0"/>
    <xf numFmtId="0" fontId="15" fillId="0" borderId="0"/>
    <xf numFmtId="0" fontId="8" fillId="0" borderId="0"/>
    <xf numFmtId="0" fontId="15" fillId="0" borderId="0"/>
    <xf numFmtId="0" fontId="25" fillId="0" borderId="0"/>
    <xf numFmtId="0" fontId="15" fillId="0" borderId="0"/>
    <xf numFmtId="0" fontId="15" fillId="0" borderId="0"/>
    <xf numFmtId="0" fontId="8" fillId="0" borderId="0"/>
    <xf numFmtId="0" fontId="8" fillId="0" borderId="0"/>
    <xf numFmtId="0" fontId="3" fillId="0" borderId="0"/>
    <xf numFmtId="0" fontId="3" fillId="0" borderId="0"/>
    <xf numFmtId="0" fontId="3" fillId="0" borderId="0"/>
    <xf numFmtId="0" fontId="3" fillId="0" borderId="0"/>
    <xf numFmtId="0" fontId="8" fillId="0" borderId="0"/>
    <xf numFmtId="0" fontId="24" fillId="0" borderId="0"/>
    <xf numFmtId="0" fontId="15" fillId="0" borderId="0"/>
    <xf numFmtId="0" fontId="8" fillId="0" borderId="0"/>
    <xf numFmtId="0" fontId="8" fillId="0" borderId="0"/>
    <xf numFmtId="0" fontId="8" fillId="0" borderId="0"/>
    <xf numFmtId="0" fontId="8" fillId="0" borderId="0"/>
    <xf numFmtId="0" fontId="15" fillId="0" borderId="0"/>
    <xf numFmtId="0" fontId="3" fillId="0" borderId="0"/>
    <xf numFmtId="0" fontId="3" fillId="0" borderId="0"/>
    <xf numFmtId="0" fontId="15" fillId="0" borderId="0">
      <alignment vertical="center"/>
    </xf>
    <xf numFmtId="0" fontId="15" fillId="0" borderId="0"/>
    <xf numFmtId="0" fontId="15" fillId="0" borderId="0"/>
    <xf numFmtId="0" fontId="8" fillId="0" borderId="0"/>
    <xf numFmtId="0" fontId="26" fillId="0" borderId="0"/>
    <xf numFmtId="9" fontId="8"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0" fontId="27" fillId="0" borderId="0"/>
    <xf numFmtId="9" fontId="25"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64" fontId="1" fillId="0" borderId="0" applyFont="0" applyFill="0" applyBorder="0" applyAlignment="0" applyProtection="0"/>
  </cellStyleXfs>
  <cellXfs count="687">
    <xf numFmtId="0" fontId="0" fillId="0" borderId="0" xfId="0" applyAlignment="1">
      <alignment horizontal="left" vertical="top"/>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xf numFmtId="0" fontId="9" fillId="0" borderId="1" xfId="0" applyFont="1" applyBorder="1" applyAlignment="1">
      <alignment vertical="top" wrapText="1"/>
    </xf>
    <xf numFmtId="1" fontId="9" fillId="0" borderId="1" xfId="0" applyNumberFormat="1" applyFont="1" applyBorder="1" applyAlignment="1">
      <alignment horizontal="center" vertical="center" wrapText="1" shrinkToFit="1"/>
    </xf>
    <xf numFmtId="2" fontId="9" fillId="0" borderId="1" xfId="0" applyNumberFormat="1" applyFont="1" applyBorder="1" applyAlignment="1">
      <alignment horizontal="center" vertical="center" wrapText="1" shrinkToFit="1"/>
    </xf>
    <xf numFmtId="2" fontId="9" fillId="0" borderId="1" xfId="0" applyNumberFormat="1" applyFont="1" applyBorder="1" applyAlignment="1">
      <alignment horizontal="center" vertical="center" wrapText="1"/>
    </xf>
    <xf numFmtId="0" fontId="10" fillId="0" borderId="1" xfId="2" applyFont="1" applyBorder="1" applyAlignment="1">
      <alignment vertical="center" wrapText="1"/>
    </xf>
    <xf numFmtId="0" fontId="11" fillId="0" borderId="1" xfId="2" applyFont="1" applyBorder="1" applyAlignment="1">
      <alignment horizontal="center" vertical="center" wrapText="1"/>
    </xf>
    <xf numFmtId="0" fontId="12" fillId="0" borderId="1" xfId="2" applyFont="1" applyBorder="1" applyAlignment="1">
      <alignment horizontal="center" vertical="center" wrapText="1"/>
    </xf>
    <xf numFmtId="0" fontId="18" fillId="0" borderId="0" xfId="0" applyFont="1" applyAlignment="1">
      <alignment horizontal="left" vertical="top" wrapText="1"/>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8" fillId="0" borderId="0" xfId="0" applyFont="1" applyAlignment="1">
      <alignment horizontal="lef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166" fontId="18" fillId="0" borderId="1" xfId="0" applyNumberFormat="1" applyFont="1" applyBorder="1" applyAlignment="1">
      <alignment horizontal="left" vertical="center" wrapText="1"/>
    </xf>
    <xf numFmtId="166" fontId="17" fillId="0" borderId="1" xfId="0" applyNumberFormat="1" applyFont="1" applyBorder="1" applyAlignment="1">
      <alignment horizontal="left" vertical="center" wrapText="1"/>
    </xf>
    <xf numFmtId="0" fontId="18" fillId="0" borderId="0" xfId="0" applyFont="1" applyAlignment="1">
      <alignment horizontal="center" vertical="center" wrapText="1"/>
    </xf>
    <xf numFmtId="0" fontId="16" fillId="0" borderId="1" xfId="4" applyFont="1" applyBorder="1" applyAlignment="1">
      <alignment horizontal="left" vertical="center" wrapText="1"/>
    </xf>
    <xf numFmtId="0" fontId="16" fillId="0" borderId="1" xfId="4" applyFont="1" applyBorder="1" applyAlignment="1">
      <alignment horizontal="right" vertical="center" wrapText="1"/>
    </xf>
    <xf numFmtId="0" fontId="18" fillId="0" borderId="1" xfId="0" applyFont="1" applyBorder="1" applyAlignment="1">
      <alignment horizontal="left" vertical="top" wrapText="1"/>
    </xf>
    <xf numFmtId="0" fontId="18" fillId="0" borderId="1" xfId="0" applyFont="1" applyBorder="1" applyAlignment="1">
      <alignment horizontal="right" vertical="center" wrapText="1"/>
    </xf>
    <xf numFmtId="0" fontId="17" fillId="0" borderId="1" xfId="0" applyFont="1" applyBorder="1" applyAlignment="1">
      <alignment horizontal="right" vertical="center" wrapText="1"/>
    </xf>
    <xf numFmtId="166" fontId="18" fillId="0" borderId="1" xfId="0" applyNumberFormat="1" applyFont="1" applyBorder="1" applyAlignment="1">
      <alignment horizontal="left" vertical="top" wrapText="1"/>
    </xf>
    <xf numFmtId="0" fontId="29" fillId="3" borderId="1" xfId="2" applyFont="1" applyFill="1" applyBorder="1" applyAlignment="1">
      <alignment horizontal="center" vertical="center" wrapText="1"/>
    </xf>
    <xf numFmtId="2" fontId="29" fillId="3" borderId="1" xfId="2" applyNumberFormat="1" applyFont="1" applyFill="1" applyBorder="1" applyAlignment="1">
      <alignment horizontal="center" vertical="center" shrinkToFit="1"/>
    </xf>
    <xf numFmtId="1" fontId="29" fillId="3" borderId="1" xfId="2" applyNumberFormat="1" applyFont="1" applyFill="1" applyBorder="1" applyAlignment="1">
      <alignment horizontal="center" vertical="center"/>
    </xf>
    <xf numFmtId="2" fontId="28" fillId="3" borderId="1" xfId="2" applyNumberFormat="1" applyFont="1" applyFill="1" applyBorder="1" applyAlignment="1">
      <alignment horizontal="center" vertical="center" shrinkToFit="1"/>
    </xf>
    <xf numFmtId="0" fontId="28" fillId="3" borderId="1" xfId="2" applyFont="1" applyFill="1" applyBorder="1" applyAlignment="1">
      <alignment horizontal="center" vertical="center" shrinkToFit="1"/>
    </xf>
    <xf numFmtId="0" fontId="29" fillId="3" borderId="1" xfId="2" applyFont="1" applyFill="1" applyBorder="1" applyAlignment="1">
      <alignment horizontal="justify" vertical="top" wrapText="1"/>
    </xf>
    <xf numFmtId="0" fontId="29" fillId="3" borderId="1" xfId="2" applyFont="1" applyFill="1" applyBorder="1" applyAlignment="1">
      <alignment horizontal="center" vertical="center"/>
    </xf>
    <xf numFmtId="0" fontId="28" fillId="3" borderId="1" xfId="2" applyFont="1" applyFill="1" applyBorder="1" applyAlignment="1">
      <alignment horizontal="justify" vertical="top" wrapText="1"/>
    </xf>
    <xf numFmtId="1" fontId="29" fillId="3" borderId="1" xfId="2" applyNumberFormat="1" applyFont="1" applyFill="1" applyBorder="1" applyAlignment="1">
      <alignment horizontal="center" vertical="center" shrinkToFit="1"/>
    </xf>
    <xf numFmtId="2" fontId="29" fillId="3" borderId="1" xfId="2" applyNumberFormat="1" applyFont="1" applyFill="1" applyBorder="1" applyAlignment="1">
      <alignment horizontal="center" vertical="center" wrapText="1"/>
    </xf>
    <xf numFmtId="0" fontId="29" fillId="3" borderId="1" xfId="2" applyFont="1" applyFill="1" applyBorder="1" applyAlignment="1">
      <alignment horizontal="center" vertical="center" shrinkToFit="1"/>
    </xf>
    <xf numFmtId="0" fontId="28" fillId="3" borderId="1" xfId="2" applyFont="1" applyFill="1" applyBorder="1"/>
    <xf numFmtId="170" fontId="29" fillId="3" borderId="1" xfId="2" applyNumberFormat="1" applyFont="1" applyFill="1" applyBorder="1" applyAlignment="1">
      <alignment horizontal="center" vertical="center" shrinkToFit="1"/>
    </xf>
    <xf numFmtId="0" fontId="29" fillId="3" borderId="1" xfId="2" applyFont="1" applyFill="1" applyBorder="1" applyAlignment="1">
      <alignment horizontal="center" vertical="center" wrapText="1" shrinkToFit="1"/>
    </xf>
    <xf numFmtId="2" fontId="29" fillId="3" borderId="1" xfId="2" applyNumberFormat="1" applyFont="1" applyFill="1" applyBorder="1" applyAlignment="1">
      <alignment horizontal="center" vertical="center" wrapText="1" shrinkToFit="1"/>
    </xf>
    <xf numFmtId="1" fontId="29" fillId="3" borderId="1" xfId="2" applyNumberFormat="1" applyFont="1" applyFill="1" applyBorder="1" applyAlignment="1">
      <alignment horizontal="center" vertical="center" wrapText="1" shrinkToFit="1"/>
    </xf>
    <xf numFmtId="169" fontId="29" fillId="3" borderId="1" xfId="2" applyNumberFormat="1" applyFont="1" applyFill="1" applyBorder="1" applyAlignment="1">
      <alignment horizontal="center" vertical="center" shrinkToFit="1"/>
    </xf>
    <xf numFmtId="2" fontId="28" fillId="3" borderId="1" xfId="2" applyNumberFormat="1" applyFont="1" applyFill="1" applyBorder="1" applyAlignment="1">
      <alignment horizontal="right" vertical="center" wrapText="1"/>
    </xf>
    <xf numFmtId="170" fontId="29" fillId="3" borderId="1" xfId="2" applyNumberFormat="1" applyFont="1" applyFill="1" applyBorder="1" applyAlignment="1">
      <alignment horizontal="center" vertical="center" wrapText="1" shrinkToFit="1"/>
    </xf>
    <xf numFmtId="0" fontId="2" fillId="0" borderId="0" xfId="57"/>
    <xf numFmtId="0" fontId="2" fillId="0" borderId="9" xfId="57" applyBorder="1" applyAlignment="1">
      <alignment horizontal="center" vertical="center" wrapText="1"/>
    </xf>
    <xf numFmtId="0" fontId="2" fillId="0" borderId="1" xfId="57" applyBorder="1" applyAlignment="1">
      <alignment horizontal="center" vertical="center"/>
    </xf>
    <xf numFmtId="2" fontId="2" fillId="0" borderId="9" xfId="57" applyNumberFormat="1" applyBorder="1" applyAlignment="1">
      <alignment horizontal="center" vertical="center"/>
    </xf>
    <xf numFmtId="0" fontId="2" fillId="0" borderId="9" xfId="57" applyBorder="1" applyAlignment="1">
      <alignment horizontal="center" vertical="center"/>
    </xf>
    <xf numFmtId="0" fontId="2" fillId="0" borderId="9" xfId="57" applyBorder="1" applyAlignment="1">
      <alignment horizontal="right" vertical="center"/>
    </xf>
    <xf numFmtId="43" fontId="0" fillId="0" borderId="9" xfId="58" applyFont="1" applyFill="1" applyBorder="1" applyAlignment="1">
      <alignment horizontal="right" vertical="center"/>
    </xf>
    <xf numFmtId="0" fontId="2" fillId="0" borderId="10" xfId="57" applyBorder="1" applyAlignment="1">
      <alignment horizontal="center" vertical="center" wrapText="1"/>
    </xf>
    <xf numFmtId="2" fontId="2" fillId="0" borderId="10" xfId="57" applyNumberFormat="1" applyBorder="1" applyAlignment="1">
      <alignment horizontal="center" vertical="center"/>
    </xf>
    <xf numFmtId="0" fontId="2" fillId="0" borderId="10" xfId="57" applyBorder="1" applyAlignment="1">
      <alignment horizontal="center" vertical="center"/>
    </xf>
    <xf numFmtId="0" fontId="2" fillId="0" borderId="10" xfId="57" applyBorder="1" applyAlignment="1">
      <alignment horizontal="right" vertical="center"/>
    </xf>
    <xf numFmtId="43" fontId="0" fillId="0" borderId="10" xfId="58" applyFont="1" applyFill="1" applyBorder="1" applyAlignment="1">
      <alignment horizontal="right" vertical="center"/>
    </xf>
    <xf numFmtId="2" fontId="11" fillId="0" borderId="1" xfId="2" applyNumberFormat="1" applyFont="1" applyBorder="1" applyAlignment="1">
      <alignment horizontal="center" vertical="center" wrapText="1"/>
    </xf>
    <xf numFmtId="2" fontId="12" fillId="0" borderId="1" xfId="2" applyNumberFormat="1" applyFont="1" applyBorder="1" applyAlignment="1">
      <alignment horizontal="center" vertical="center" wrapText="1"/>
    </xf>
    <xf numFmtId="166" fontId="0" fillId="0" borderId="0" xfId="58" applyNumberFormat="1" applyFont="1" applyFill="1" applyBorder="1" applyAlignment="1">
      <alignment horizontal="right" vertical="center"/>
    </xf>
    <xf numFmtId="2" fontId="2" fillId="0" borderId="0" xfId="57" applyNumberFormat="1" applyAlignment="1">
      <alignment horizontal="center" vertical="center"/>
    </xf>
    <xf numFmtId="3" fontId="2" fillId="0" borderId="0" xfId="57" applyNumberFormat="1"/>
    <xf numFmtId="4" fontId="2" fillId="0" borderId="0" xfId="57" applyNumberFormat="1"/>
    <xf numFmtId="0" fontId="2" fillId="0" borderId="0" xfId="57" applyAlignment="1">
      <alignment horizontal="center" vertical="center"/>
    </xf>
    <xf numFmtId="3" fontId="2" fillId="0" borderId="0" xfId="57" applyNumberFormat="1" applyAlignment="1">
      <alignment horizontal="right" vertical="center"/>
    </xf>
    <xf numFmtId="166" fontId="13" fillId="0" borderId="0" xfId="57" applyNumberFormat="1" applyFont="1" applyAlignment="1">
      <alignment horizontal="right" vertical="center"/>
    </xf>
    <xf numFmtId="43" fontId="20" fillId="2" borderId="0" xfId="57" applyNumberFormat="1" applyFont="1" applyFill="1"/>
    <xf numFmtId="0" fontId="2" fillId="5" borderId="0" xfId="57" applyFill="1"/>
    <xf numFmtId="0" fontId="2" fillId="4" borderId="0" xfId="57" applyFill="1"/>
    <xf numFmtId="0" fontId="2" fillId="6" borderId="0" xfId="57" applyFill="1"/>
    <xf numFmtId="20" fontId="2" fillId="0" borderId="0" xfId="57" applyNumberFormat="1"/>
    <xf numFmtId="0" fontId="2" fillId="0" borderId="0" xfId="57" applyAlignment="1">
      <alignment horizontal="right"/>
    </xf>
    <xf numFmtId="0" fontId="2" fillId="7" borderId="0" xfId="57" applyFill="1"/>
    <xf numFmtId="0" fontId="2" fillId="8" borderId="0" xfId="57" applyFill="1"/>
    <xf numFmtId="166" fontId="17" fillId="0" borderId="1" xfId="0" applyNumberFormat="1" applyFont="1" applyBorder="1" applyAlignment="1">
      <alignment horizontal="left" vertical="top" wrapText="1"/>
    </xf>
    <xf numFmtId="9" fontId="16" fillId="0" borderId="1" xfId="4" applyNumberFormat="1" applyFont="1" applyBorder="1" applyAlignment="1">
      <alignment horizontal="center" vertical="center" wrapText="1"/>
    </xf>
    <xf numFmtId="10" fontId="16" fillId="0" borderId="1" xfId="4" applyNumberFormat="1" applyFont="1" applyBorder="1" applyAlignment="1">
      <alignment horizontal="center" vertical="center" wrapText="1"/>
    </xf>
    <xf numFmtId="0" fontId="31" fillId="0" borderId="1" xfId="0" applyFont="1" applyBorder="1"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horizontal="right" vertical="center"/>
    </xf>
    <xf numFmtId="166" fontId="16" fillId="0" borderId="0" xfId="0" applyNumberFormat="1" applyFont="1" applyAlignment="1">
      <alignment horizontal="right" vertical="center"/>
    </xf>
    <xf numFmtId="0" fontId="16" fillId="0" borderId="0" xfId="0" applyFont="1"/>
    <xf numFmtId="0" fontId="16" fillId="0" borderId="15" xfId="0" applyFont="1" applyBorder="1" applyAlignment="1">
      <alignment horizontal="center" vertical="center"/>
    </xf>
    <xf numFmtId="0" fontId="16" fillId="0" borderId="15" xfId="0" applyFont="1" applyBorder="1" applyAlignment="1">
      <alignment horizontal="right" vertical="center"/>
    </xf>
    <xf numFmtId="0" fontId="16" fillId="0" borderId="16" xfId="0" applyFont="1" applyBorder="1" applyAlignment="1">
      <alignment horizontal="center" vertical="center"/>
    </xf>
    <xf numFmtId="0" fontId="42" fillId="0" borderId="16" xfId="0" applyFont="1" applyBorder="1" applyAlignment="1">
      <alignment horizontal="right"/>
    </xf>
    <xf numFmtId="0" fontId="42" fillId="0" borderId="17" xfId="0" applyFont="1" applyBorder="1" applyAlignment="1">
      <alignment horizontal="right"/>
    </xf>
    <xf numFmtId="166" fontId="43" fillId="0" borderId="17" xfId="0" applyNumberFormat="1" applyFont="1" applyBorder="1" applyAlignment="1">
      <alignment horizontal="right"/>
    </xf>
    <xf numFmtId="166" fontId="42" fillId="0" borderId="17" xfId="0" applyNumberFormat="1" applyFont="1" applyBorder="1" applyAlignment="1">
      <alignment horizontal="right"/>
    </xf>
    <xf numFmtId="166" fontId="17" fillId="0" borderId="0" xfId="0" applyNumberFormat="1" applyFont="1" applyAlignment="1">
      <alignment horizontal="left" vertical="top" wrapText="1"/>
    </xf>
    <xf numFmtId="0" fontId="18" fillId="0" borderId="0" xfId="0" applyFont="1" applyAlignment="1">
      <alignment horizontal="left" vertical="top"/>
    </xf>
    <xf numFmtId="166" fontId="16" fillId="0" borderId="15" xfId="0" applyNumberFormat="1" applyFont="1" applyBorder="1" applyAlignment="1">
      <alignment horizontal="right" vertical="center"/>
    </xf>
    <xf numFmtId="0" fontId="18" fillId="0" borderId="17" xfId="0" applyFont="1" applyBorder="1" applyAlignment="1">
      <alignment horizontal="left" vertical="top" wrapText="1"/>
    </xf>
    <xf numFmtId="0" fontId="30" fillId="0" borderId="1" xfId="0" applyFont="1" applyBorder="1" applyAlignment="1">
      <alignment horizontal="right" vertical="top" wrapText="1"/>
    </xf>
    <xf numFmtId="166" fontId="30" fillId="0" borderId="1" xfId="0" applyNumberFormat="1" applyFont="1" applyBorder="1" applyAlignment="1">
      <alignment horizontal="left" vertical="top" wrapText="1"/>
    </xf>
    <xf numFmtId="166" fontId="18" fillId="0" borderId="0" xfId="0" applyNumberFormat="1" applyFont="1" applyAlignment="1">
      <alignment horizontal="left" vertical="top" wrapText="1"/>
    </xf>
    <xf numFmtId="166" fontId="30" fillId="0" borderId="0" xfId="1" applyNumberFormat="1" applyFont="1" applyFill="1" applyBorder="1" applyAlignment="1">
      <alignment horizontal="right" vertical="center"/>
    </xf>
    <xf numFmtId="0" fontId="16" fillId="0" borderId="0" xfId="59" applyFont="1"/>
    <xf numFmtId="2" fontId="40" fillId="3" borderId="1" xfId="2" applyNumberFormat="1" applyFont="1" applyFill="1" applyBorder="1" applyAlignment="1">
      <alignment horizontal="center" vertical="center" wrapText="1"/>
    </xf>
    <xf numFmtId="167" fontId="40" fillId="3" borderId="1" xfId="2" applyNumberFormat="1" applyFont="1" applyFill="1" applyBorder="1" applyAlignment="1">
      <alignment horizontal="center" vertical="center" wrapText="1"/>
    </xf>
    <xf numFmtId="1" fontId="40" fillId="3" borderId="1" xfId="2" applyNumberFormat="1" applyFont="1" applyFill="1" applyBorder="1" applyAlignment="1">
      <alignment horizontal="center" vertical="center" wrapText="1"/>
    </xf>
    <xf numFmtId="0" fontId="40" fillId="3" borderId="1" xfId="2" applyFont="1" applyFill="1" applyBorder="1" applyAlignment="1">
      <alignment horizontal="center" vertical="center" wrapText="1"/>
    </xf>
    <xf numFmtId="2" fontId="40" fillId="3" borderId="1" xfId="2" applyNumberFormat="1" applyFont="1" applyFill="1" applyBorder="1" applyAlignment="1">
      <alignment horizontal="center" vertical="center" shrinkToFit="1"/>
    </xf>
    <xf numFmtId="169" fontId="40" fillId="3" borderId="1" xfId="2" applyNumberFormat="1" applyFont="1" applyFill="1" applyBorder="1" applyAlignment="1">
      <alignment horizontal="center" vertical="center" wrapText="1"/>
    </xf>
    <xf numFmtId="0" fontId="46" fillId="3" borderId="1" xfId="2" applyFont="1" applyFill="1" applyBorder="1" applyAlignment="1">
      <alignment horizontal="center" vertical="center" wrapText="1"/>
    </xf>
    <xf numFmtId="166" fontId="46" fillId="3" borderId="1" xfId="60" applyNumberFormat="1" applyFont="1" applyFill="1" applyBorder="1" applyAlignment="1">
      <alignment horizontal="center" vertical="center" shrinkToFit="1"/>
    </xf>
    <xf numFmtId="167" fontId="46" fillId="3" borderId="1" xfId="2" applyNumberFormat="1" applyFont="1" applyFill="1" applyBorder="1" applyAlignment="1">
      <alignment horizontal="center" vertical="center" wrapText="1"/>
    </xf>
    <xf numFmtId="1" fontId="46" fillId="3" borderId="1" xfId="2" applyNumberFormat="1" applyFont="1" applyFill="1" applyBorder="1" applyAlignment="1">
      <alignment horizontal="center" vertical="center" wrapText="1"/>
    </xf>
    <xf numFmtId="2" fontId="46" fillId="3" borderId="1" xfId="2" applyNumberFormat="1" applyFont="1" applyFill="1" applyBorder="1" applyAlignment="1">
      <alignment horizontal="center" vertical="center" wrapText="1"/>
    </xf>
    <xf numFmtId="2" fontId="46" fillId="3" borderId="1" xfId="2" applyNumberFormat="1" applyFont="1" applyFill="1" applyBorder="1" applyAlignment="1">
      <alignment horizontal="center" vertical="center" shrinkToFit="1"/>
    </xf>
    <xf numFmtId="2" fontId="46" fillId="3" borderId="3" xfId="2" applyNumberFormat="1" applyFont="1" applyFill="1" applyBorder="1" applyAlignment="1">
      <alignment horizontal="center" vertical="center" wrapText="1"/>
    </xf>
    <xf numFmtId="167" fontId="46" fillId="3" borderId="3" xfId="2" applyNumberFormat="1" applyFont="1" applyFill="1" applyBorder="1" applyAlignment="1">
      <alignment horizontal="center" vertical="center" wrapText="1"/>
    </xf>
    <xf numFmtId="1" fontId="46" fillId="3" borderId="3" xfId="2" applyNumberFormat="1" applyFont="1" applyFill="1" applyBorder="1" applyAlignment="1">
      <alignment horizontal="center" vertical="center" wrapText="1"/>
    </xf>
    <xf numFmtId="0" fontId="46" fillId="3" borderId="3" xfId="2" applyFont="1" applyFill="1" applyBorder="1" applyAlignment="1">
      <alignment horizontal="center" vertical="center" wrapText="1"/>
    </xf>
    <xf numFmtId="166" fontId="46" fillId="3" borderId="3" xfId="60" applyNumberFormat="1" applyFont="1" applyFill="1" applyBorder="1" applyAlignment="1">
      <alignment horizontal="center" vertical="center" shrinkToFit="1"/>
    </xf>
    <xf numFmtId="0" fontId="40" fillId="0" borderId="1" xfId="2" applyFont="1" applyBorder="1"/>
    <xf numFmtId="2" fontId="40" fillId="0" borderId="1" xfId="2" applyNumberFormat="1" applyFont="1" applyBorder="1"/>
    <xf numFmtId="0" fontId="46" fillId="0" borderId="3" xfId="2" applyFont="1" applyBorder="1"/>
    <xf numFmtId="2" fontId="46" fillId="0" borderId="3" xfId="2" applyNumberFormat="1" applyFont="1" applyBorder="1"/>
    <xf numFmtId="1" fontId="40" fillId="3" borderId="1" xfId="2" applyNumberFormat="1" applyFont="1" applyFill="1" applyBorder="1" applyAlignment="1">
      <alignment horizontal="center" vertical="center" shrinkToFit="1"/>
    </xf>
    <xf numFmtId="0" fontId="46" fillId="3" borderId="1" xfId="2" applyFont="1" applyFill="1" applyBorder="1" applyAlignment="1">
      <alignment horizontal="center" vertical="center" shrinkToFit="1"/>
    </xf>
    <xf numFmtId="0" fontId="40" fillId="3" borderId="1" xfId="2" applyFont="1" applyFill="1" applyBorder="1" applyAlignment="1">
      <alignment horizontal="center" vertical="center" shrinkToFit="1"/>
    </xf>
    <xf numFmtId="2" fontId="40" fillId="3" borderId="1" xfId="61" applyNumberFormat="1" applyFont="1" applyFill="1" applyBorder="1" applyAlignment="1">
      <alignment horizontal="center" vertical="center" shrinkToFit="1"/>
    </xf>
    <xf numFmtId="1" fontId="40" fillId="3" borderId="1" xfId="2" applyNumberFormat="1" applyFont="1" applyFill="1" applyBorder="1" applyAlignment="1">
      <alignment horizontal="center" vertical="center"/>
    </xf>
    <xf numFmtId="0" fontId="40" fillId="3" borderId="1" xfId="2" applyFont="1" applyFill="1" applyBorder="1" applyAlignment="1">
      <alignment horizontal="center" vertical="center"/>
    </xf>
    <xf numFmtId="2" fontId="46" fillId="3" borderId="1" xfId="2" applyNumberFormat="1" applyFont="1" applyFill="1" applyBorder="1" applyAlignment="1">
      <alignment horizontal="center" vertical="center"/>
    </xf>
    <xf numFmtId="2" fontId="40" fillId="3" borderId="1" xfId="2" applyNumberFormat="1" applyFont="1" applyFill="1" applyBorder="1" applyAlignment="1">
      <alignment horizontal="center" vertical="center"/>
    </xf>
    <xf numFmtId="1" fontId="46" fillId="3" borderId="1" xfId="2" applyNumberFormat="1" applyFont="1" applyFill="1" applyBorder="1" applyAlignment="1">
      <alignment horizontal="center" vertical="center" shrinkToFit="1"/>
    </xf>
    <xf numFmtId="2" fontId="40" fillId="3" borderId="1" xfId="2" applyNumberFormat="1" applyFont="1" applyFill="1" applyBorder="1" applyAlignment="1">
      <alignment horizontal="center" vertical="center" wrapText="1" shrinkToFit="1"/>
    </xf>
    <xf numFmtId="2" fontId="40" fillId="3" borderId="1" xfId="61" applyNumberFormat="1" applyFont="1" applyFill="1" applyBorder="1" applyAlignment="1">
      <alignment horizontal="center" vertical="center" wrapText="1" shrinkToFit="1"/>
    </xf>
    <xf numFmtId="0" fontId="16" fillId="0" borderId="0" xfId="59" applyFont="1" applyAlignment="1">
      <alignment vertical="center"/>
    </xf>
    <xf numFmtId="0" fontId="48" fillId="0" borderId="12" xfId="2" applyFont="1" applyBorder="1" applyAlignment="1">
      <alignment horizontal="left" vertical="center" wrapText="1"/>
    </xf>
    <xf numFmtId="0" fontId="48" fillId="0" borderId="12" xfId="2" applyFont="1" applyBorder="1" applyAlignment="1">
      <alignment horizontal="justify" vertical="center" wrapText="1"/>
    </xf>
    <xf numFmtId="0" fontId="49" fillId="0" borderId="13" xfId="2" applyFont="1" applyBorder="1" applyAlignment="1">
      <alignment vertical="center"/>
    </xf>
    <xf numFmtId="0" fontId="48" fillId="0" borderId="13" xfId="2" applyFont="1" applyBorder="1" applyAlignment="1">
      <alignment vertical="center" wrapText="1" shrinkToFit="1"/>
    </xf>
    <xf numFmtId="2" fontId="49" fillId="0" borderId="13" xfId="2" applyNumberFormat="1" applyFont="1" applyBorder="1" applyAlignment="1">
      <alignment horizontal="center" vertical="center" wrapText="1" shrinkToFit="1"/>
    </xf>
    <xf numFmtId="0" fontId="49" fillId="0" borderId="12" xfId="2" applyFont="1" applyBorder="1" applyAlignment="1">
      <alignment horizontal="justify" vertical="center" wrapText="1"/>
    </xf>
    <xf numFmtId="0" fontId="49" fillId="0" borderId="13" xfId="2" applyFont="1" applyBorder="1" applyAlignment="1">
      <alignment vertical="center" wrapText="1"/>
    </xf>
    <xf numFmtId="2" fontId="49" fillId="0" borderId="13" xfId="2" applyNumberFormat="1" applyFont="1" applyBorder="1" applyAlignment="1">
      <alignment vertical="center" wrapText="1"/>
    </xf>
    <xf numFmtId="2" fontId="48" fillId="0" borderId="13" xfId="2" applyNumberFormat="1" applyFont="1" applyBorder="1" applyAlignment="1">
      <alignment vertical="center" wrapText="1"/>
    </xf>
    <xf numFmtId="0" fontId="48" fillId="0" borderId="13" xfId="2" applyFont="1" applyBorder="1" applyAlignment="1">
      <alignment horizontal="left" vertical="center" wrapText="1"/>
    </xf>
    <xf numFmtId="0" fontId="49" fillId="0" borderId="12" xfId="2" applyFont="1" applyBorder="1" applyAlignment="1">
      <alignment horizontal="left" vertical="center" wrapText="1"/>
    </xf>
    <xf numFmtId="0" fontId="49" fillId="0" borderId="13" xfId="2" applyFont="1" applyBorder="1" applyAlignment="1">
      <alignment horizontal="center" vertical="center" wrapText="1"/>
    </xf>
    <xf numFmtId="0" fontId="40" fillId="0" borderId="12" xfId="2" applyFont="1" applyBorder="1" applyAlignment="1">
      <alignment vertical="center"/>
    </xf>
    <xf numFmtId="0" fontId="40" fillId="0" borderId="13" xfId="2" applyFont="1" applyBorder="1" applyAlignment="1">
      <alignment vertical="center"/>
    </xf>
    <xf numFmtId="0" fontId="48" fillId="0" borderId="13" xfId="2" applyFont="1" applyBorder="1" applyAlignment="1">
      <alignment vertical="center" wrapText="1"/>
    </xf>
    <xf numFmtId="0" fontId="48" fillId="0" borderId="13" xfId="2" applyFont="1" applyBorder="1" applyAlignment="1">
      <alignment vertical="center"/>
    </xf>
    <xf numFmtId="0" fontId="49" fillId="0" borderId="13" xfId="2" applyFont="1" applyBorder="1" applyAlignment="1">
      <alignment horizontal="left" vertical="center" wrapText="1" shrinkToFit="1"/>
    </xf>
    <xf numFmtId="1" fontId="49" fillId="0" borderId="13" xfId="2" applyNumberFormat="1" applyFont="1" applyBorder="1" applyAlignment="1">
      <alignment vertical="center" wrapText="1" shrinkToFit="1"/>
    </xf>
    <xf numFmtId="2" fontId="49" fillId="0" borderId="13" xfId="2" applyNumberFormat="1" applyFont="1" applyBorder="1" applyAlignment="1">
      <alignment horizontal="right" vertical="center" wrapText="1" shrinkToFit="1"/>
    </xf>
    <xf numFmtId="0" fontId="49" fillId="0" borderId="12" xfId="2" applyFont="1" applyBorder="1" applyAlignment="1">
      <alignment vertical="center"/>
    </xf>
    <xf numFmtId="0" fontId="49" fillId="0" borderId="13" xfId="2" applyFont="1" applyBorder="1" applyAlignment="1">
      <alignment horizontal="center" vertical="center"/>
    </xf>
    <xf numFmtId="2" fontId="49" fillId="0" borderId="13" xfId="61" applyNumberFormat="1" applyFont="1" applyBorder="1" applyAlignment="1">
      <alignment horizontal="right" vertical="center" wrapText="1" shrinkToFit="1"/>
    </xf>
    <xf numFmtId="0" fontId="48" fillId="0" borderId="13" xfId="2" applyFont="1" applyBorder="1" applyAlignment="1">
      <alignment horizontal="left" vertical="center" wrapText="1" shrinkToFit="1"/>
    </xf>
    <xf numFmtId="0" fontId="49" fillId="0" borderId="13" xfId="2" applyFont="1" applyBorder="1" applyAlignment="1">
      <alignment vertical="center" wrapText="1" shrinkToFit="1"/>
    </xf>
    <xf numFmtId="1" fontId="49" fillId="0" borderId="13" xfId="2" applyNumberFormat="1" applyFont="1" applyBorder="1" applyAlignment="1">
      <alignment vertical="center" wrapText="1"/>
    </xf>
    <xf numFmtId="0" fontId="49" fillId="0" borderId="13" xfId="2" applyFont="1" applyBorder="1" applyAlignment="1">
      <alignment horizontal="left" vertical="center" wrapText="1"/>
    </xf>
    <xf numFmtId="2" fontId="49" fillId="0" borderId="13" xfId="2" applyNumberFormat="1" applyFont="1" applyBorder="1" applyAlignment="1">
      <alignment vertical="center" wrapText="1" shrinkToFit="1"/>
    </xf>
    <xf numFmtId="2" fontId="48" fillId="0" borderId="13" xfId="2" applyNumberFormat="1" applyFont="1" applyBorder="1" applyAlignment="1">
      <alignment horizontal="center" vertical="center" wrapText="1" shrinkToFit="1"/>
    </xf>
    <xf numFmtId="0" fontId="49" fillId="0" borderId="12" xfId="2" applyFont="1" applyBorder="1" applyAlignment="1">
      <alignment vertical="center" wrapText="1"/>
    </xf>
    <xf numFmtId="169" fontId="49" fillId="0" borderId="13" xfId="61" applyNumberFormat="1" applyFont="1" applyBorder="1" applyAlignment="1">
      <alignment horizontal="right" vertical="center" wrapText="1" shrinkToFit="1"/>
    </xf>
    <xf numFmtId="0" fontId="48" fillId="0" borderId="12" xfId="2" applyFont="1" applyBorder="1" applyAlignment="1">
      <alignment vertical="center"/>
    </xf>
    <xf numFmtId="166" fontId="48" fillId="0" borderId="13" xfId="60" applyNumberFormat="1" applyFont="1" applyBorder="1" applyAlignment="1">
      <alignment horizontal="center" vertical="center" wrapText="1" shrinkToFit="1"/>
    </xf>
    <xf numFmtId="2" fontId="40" fillId="3" borderId="1" xfId="2" applyNumberFormat="1" applyFont="1" applyFill="1" applyBorder="1" applyAlignment="1">
      <alignment vertical="top" wrapText="1"/>
    </xf>
    <xf numFmtId="0" fontId="40" fillId="3" borderId="1" xfId="2" applyFont="1" applyFill="1" applyBorder="1" applyAlignment="1">
      <alignment vertical="top" wrapText="1"/>
    </xf>
    <xf numFmtId="2" fontId="40" fillId="3" borderId="1" xfId="2" applyNumberFormat="1" applyFont="1" applyFill="1" applyBorder="1" applyAlignment="1">
      <alignment horizontal="center" vertical="top" wrapText="1" shrinkToFit="1"/>
    </xf>
    <xf numFmtId="169" fontId="40" fillId="3" borderId="1" xfId="2" applyNumberFormat="1" applyFont="1" applyFill="1" applyBorder="1" applyAlignment="1">
      <alignment vertical="top" wrapText="1"/>
    </xf>
    <xf numFmtId="2" fontId="40" fillId="3" borderId="1" xfId="2" applyNumberFormat="1" applyFont="1" applyFill="1" applyBorder="1" applyAlignment="1">
      <alignment vertical="center" wrapText="1"/>
    </xf>
    <xf numFmtId="0" fontId="40" fillId="3" borderId="1" xfId="2" applyFont="1" applyFill="1" applyBorder="1" applyAlignment="1">
      <alignment vertical="center" wrapText="1"/>
    </xf>
    <xf numFmtId="43" fontId="46" fillId="3" borderId="1" xfId="60" applyFont="1" applyFill="1" applyBorder="1" applyAlignment="1">
      <alignment horizontal="center" vertical="center" wrapText="1"/>
    </xf>
    <xf numFmtId="0" fontId="46" fillId="0" borderId="1" xfId="2" applyFont="1" applyBorder="1"/>
    <xf numFmtId="2" fontId="46" fillId="0" borderId="1" xfId="2" applyNumberFormat="1" applyFont="1" applyBorder="1"/>
    <xf numFmtId="0" fontId="16" fillId="0" borderId="0" xfId="59" applyFont="1" applyAlignment="1">
      <alignment horizontal="center" vertical="center"/>
    </xf>
    <xf numFmtId="166" fontId="48" fillId="0" borderId="0" xfId="60" applyNumberFormat="1" applyFont="1" applyBorder="1" applyAlignment="1">
      <alignment horizontal="center" vertical="center" wrapText="1" shrinkToFit="1"/>
    </xf>
    <xf numFmtId="0" fontId="16" fillId="0" borderId="1" xfId="59" applyFont="1" applyBorder="1"/>
    <xf numFmtId="2" fontId="29" fillId="3" borderId="1" xfId="61" applyNumberFormat="1" applyFont="1" applyFill="1" applyBorder="1" applyAlignment="1">
      <alignment horizontal="center" vertical="center" shrinkToFit="1"/>
    </xf>
    <xf numFmtId="0" fontId="46" fillId="3" borderId="1" xfId="2" applyFont="1" applyFill="1" applyBorder="1" applyAlignment="1">
      <alignment horizontal="left" vertical="center" wrapText="1"/>
    </xf>
    <xf numFmtId="0" fontId="40" fillId="3" borderId="1" xfId="2" applyFont="1" applyFill="1" applyBorder="1" applyAlignment="1">
      <alignment horizontal="left" vertical="center" wrapText="1"/>
    </xf>
    <xf numFmtId="0" fontId="40" fillId="3" borderId="1" xfId="2" applyFont="1" applyFill="1" applyBorder="1" applyAlignment="1">
      <alignment horizontal="left" vertical="top" wrapText="1"/>
    </xf>
    <xf numFmtId="0" fontId="46" fillId="3" borderId="1" xfId="2" applyFont="1" applyFill="1" applyBorder="1" applyAlignment="1">
      <alignment horizontal="left" vertical="top" wrapText="1"/>
    </xf>
    <xf numFmtId="2" fontId="40" fillId="3" borderId="1" xfId="2" applyNumberFormat="1" applyFont="1" applyFill="1" applyBorder="1" applyAlignment="1">
      <alignment horizontal="left" vertical="center" wrapText="1"/>
    </xf>
    <xf numFmtId="2" fontId="46" fillId="3" borderId="18" xfId="2" applyNumberFormat="1" applyFont="1" applyFill="1" applyBorder="1" applyAlignment="1">
      <alignment horizontal="center" vertical="center" wrapText="1"/>
    </xf>
    <xf numFmtId="0" fontId="46" fillId="3" borderId="18" xfId="2" applyFont="1" applyFill="1" applyBorder="1" applyAlignment="1">
      <alignment horizontal="center" vertical="center" wrapText="1"/>
    </xf>
    <xf numFmtId="167" fontId="46" fillId="3" borderId="18" xfId="2" applyNumberFormat="1" applyFont="1" applyFill="1" applyBorder="1" applyAlignment="1">
      <alignment horizontal="center" vertical="center" wrapText="1"/>
    </xf>
    <xf numFmtId="1" fontId="46" fillId="3" borderId="18" xfId="2" applyNumberFormat="1" applyFont="1" applyFill="1" applyBorder="1" applyAlignment="1">
      <alignment horizontal="center" vertical="center" wrapText="1"/>
    </xf>
    <xf numFmtId="2" fontId="46" fillId="3" borderId="18" xfId="2" applyNumberFormat="1" applyFont="1" applyFill="1" applyBorder="1" applyAlignment="1">
      <alignment horizontal="center" vertical="center" shrinkToFit="1"/>
    </xf>
    <xf numFmtId="0" fontId="40" fillId="3" borderId="1" xfId="2" applyFont="1" applyFill="1" applyBorder="1" applyAlignment="1">
      <alignment horizontal="justify" vertical="top" wrapText="1"/>
    </xf>
    <xf numFmtId="0" fontId="46" fillId="3" borderId="1" xfId="2" applyFont="1" applyFill="1" applyBorder="1" applyAlignment="1">
      <alignment horizontal="justify" vertical="center" wrapText="1"/>
    </xf>
    <xf numFmtId="0" fontId="40" fillId="3" borderId="1" xfId="2" applyFont="1" applyFill="1" applyBorder="1" applyAlignment="1">
      <alignment horizontal="justify" vertical="center" wrapText="1"/>
    </xf>
    <xf numFmtId="0" fontId="40" fillId="0" borderId="0" xfId="2" applyFont="1"/>
    <xf numFmtId="2" fontId="40" fillId="0" borderId="0" xfId="2" applyNumberFormat="1" applyFont="1"/>
    <xf numFmtId="0" fontId="46" fillId="3" borderId="1" xfId="2" applyFont="1" applyFill="1" applyBorder="1"/>
    <xf numFmtId="0" fontId="46" fillId="3" borderId="1" xfId="2" applyFont="1" applyFill="1" applyBorder="1" applyAlignment="1">
      <alignment horizontal="justify" vertical="top" wrapText="1"/>
    </xf>
    <xf numFmtId="0" fontId="40" fillId="3" borderId="1" xfId="2" applyFont="1" applyFill="1" applyBorder="1"/>
    <xf numFmtId="0" fontId="40" fillId="3" borderId="1" xfId="2" applyFont="1" applyFill="1" applyBorder="1" applyAlignment="1">
      <alignment horizontal="justify" wrapText="1"/>
    </xf>
    <xf numFmtId="0" fontId="46" fillId="3" borderId="1" xfId="2" applyFont="1" applyFill="1" applyBorder="1" applyAlignment="1">
      <alignment horizontal="justify" wrapText="1"/>
    </xf>
    <xf numFmtId="2" fontId="46" fillId="3" borderId="1" xfId="2" applyNumberFormat="1" applyFont="1" applyFill="1" applyBorder="1" applyAlignment="1">
      <alignment horizontal="right" vertical="center" wrapText="1"/>
    </xf>
    <xf numFmtId="0" fontId="46" fillId="3" borderId="1" xfId="2" applyFont="1" applyFill="1" applyBorder="1" applyAlignment="1">
      <alignment horizontal="justify" vertical="center"/>
    </xf>
    <xf numFmtId="0" fontId="11" fillId="0" borderId="13" xfId="2" applyFont="1" applyBorder="1" applyAlignment="1">
      <alignment vertical="top" wrapText="1"/>
    </xf>
    <xf numFmtId="0" fontId="52" fillId="0" borderId="13" xfId="2" applyFont="1" applyBorder="1"/>
    <xf numFmtId="0" fontId="52" fillId="0" borderId="13" xfId="2" applyFont="1" applyBorder="1" applyAlignment="1">
      <alignment horizontal="center"/>
    </xf>
    <xf numFmtId="0" fontId="52" fillId="0" borderId="13" xfId="2" applyFont="1" applyBorder="1" applyAlignment="1">
      <alignment horizontal="justify" vertical="top" wrapText="1"/>
    </xf>
    <xf numFmtId="2" fontId="52" fillId="0" borderId="13" xfId="2" applyNumberFormat="1" applyFont="1" applyBorder="1" applyAlignment="1">
      <alignment horizontal="center" vertical="top" wrapText="1"/>
    </xf>
    <xf numFmtId="0" fontId="11" fillId="0" borderId="13" xfId="2" applyFont="1" applyBorder="1" applyAlignment="1">
      <alignment horizontal="left" vertical="top" wrapText="1"/>
    </xf>
    <xf numFmtId="0" fontId="52" fillId="0" borderId="13" xfId="2" applyFont="1" applyBorder="1" applyAlignment="1">
      <alignment horizontal="left" vertical="top" wrapText="1"/>
    </xf>
    <xf numFmtId="0" fontId="52" fillId="0" borderId="13" xfId="2" applyFont="1" applyBorder="1" applyAlignment="1">
      <alignment horizontal="center" vertical="top" wrapText="1"/>
    </xf>
    <xf numFmtId="2" fontId="52" fillId="0" borderId="13" xfId="2" applyNumberFormat="1" applyFont="1" applyBorder="1" applyAlignment="1">
      <alignment vertical="top"/>
    </xf>
    <xf numFmtId="0" fontId="52" fillId="0" borderId="13" xfId="2" applyFont="1" applyBorder="1" applyAlignment="1">
      <alignment vertical="top"/>
    </xf>
    <xf numFmtId="2" fontId="52" fillId="0" borderId="13" xfId="2" applyNumberFormat="1" applyFont="1" applyBorder="1" applyAlignment="1">
      <alignment horizontal="center" vertical="top"/>
    </xf>
    <xf numFmtId="1" fontId="52" fillId="0" borderId="13" xfId="2" applyNumberFormat="1" applyFont="1" applyBorder="1" applyAlignment="1">
      <alignment vertical="top"/>
    </xf>
    <xf numFmtId="2" fontId="52" fillId="0" borderId="13" xfId="2" applyNumberFormat="1" applyFont="1" applyBorder="1" applyAlignment="1">
      <alignment horizontal="center" vertical="top" shrinkToFit="1"/>
    </xf>
    <xf numFmtId="0" fontId="11" fillId="0" borderId="13" xfId="2" applyFont="1" applyBorder="1" applyAlignment="1">
      <alignment horizontal="justify" vertical="top" wrapText="1"/>
    </xf>
    <xf numFmtId="0" fontId="52" fillId="0" borderId="13" xfId="2" applyFont="1" applyBorder="1" applyAlignment="1">
      <alignment horizontal="center" vertical="top"/>
    </xf>
    <xf numFmtId="167" fontId="52" fillId="0" borderId="13" xfId="2" applyNumberFormat="1" applyFont="1" applyBorder="1" applyAlignment="1">
      <alignment vertical="top"/>
    </xf>
    <xf numFmtId="2" fontId="11" fillId="0" borderId="13" xfId="2" applyNumberFormat="1" applyFont="1" applyBorder="1" applyAlignment="1">
      <alignment horizontal="center" vertical="top"/>
    </xf>
    <xf numFmtId="2" fontId="52" fillId="0" borderId="13" xfId="2" applyNumberFormat="1" applyFont="1" applyBorder="1" applyAlignment="1">
      <alignment vertical="top" shrinkToFit="1"/>
    </xf>
    <xf numFmtId="2" fontId="52" fillId="0" borderId="13" xfId="2" applyNumberFormat="1" applyFont="1" applyBorder="1" applyAlignment="1">
      <alignment horizontal="left" vertical="top" shrinkToFit="1"/>
    </xf>
    <xf numFmtId="1" fontId="52" fillId="0" borderId="13" xfId="2" applyNumberFormat="1" applyFont="1" applyBorder="1" applyAlignment="1">
      <alignment vertical="top" shrinkToFit="1"/>
    </xf>
    <xf numFmtId="170" fontId="52" fillId="0" borderId="13" xfId="2" applyNumberFormat="1" applyFont="1" applyBorder="1" applyAlignment="1">
      <alignment horizontal="left" vertical="top" shrinkToFit="1"/>
    </xf>
    <xf numFmtId="0" fontId="52" fillId="0" borderId="13" xfId="2" applyFont="1" applyBorder="1" applyAlignment="1">
      <alignment vertical="center"/>
    </xf>
    <xf numFmtId="0" fontId="52" fillId="0" borderId="13" xfId="2" applyFont="1" applyBorder="1" applyAlignment="1">
      <alignment horizontal="center" vertical="center"/>
    </xf>
    <xf numFmtId="1" fontId="11" fillId="0" borderId="13" xfId="2" applyNumberFormat="1" applyFont="1" applyBorder="1" applyAlignment="1">
      <alignment vertical="center"/>
    </xf>
    <xf numFmtId="2" fontId="11" fillId="0" borderId="13" xfId="2" applyNumberFormat="1" applyFont="1" applyBorder="1" applyAlignment="1">
      <alignment horizontal="center" vertical="center"/>
    </xf>
    <xf numFmtId="1" fontId="52" fillId="0" borderId="13" xfId="2" applyNumberFormat="1" applyFont="1" applyBorder="1"/>
    <xf numFmtId="0" fontId="11" fillId="0" borderId="13" xfId="2" applyFont="1" applyBorder="1" applyAlignment="1">
      <alignment horizontal="center"/>
    </xf>
    <xf numFmtId="2" fontId="11" fillId="0" borderId="13" xfId="2" applyNumberFormat="1" applyFont="1" applyBorder="1" applyAlignment="1">
      <alignment horizontal="center"/>
    </xf>
    <xf numFmtId="2" fontId="11" fillId="0" borderId="13" xfId="2" applyNumberFormat="1" applyFont="1" applyBorder="1" applyAlignment="1">
      <alignment horizontal="center" vertical="center" shrinkToFit="1"/>
    </xf>
    <xf numFmtId="0" fontId="11" fillId="0" borderId="13" xfId="2" applyFont="1" applyBorder="1" applyAlignment="1">
      <alignment horizontal="center" vertical="center"/>
    </xf>
    <xf numFmtId="1" fontId="11" fillId="0" borderId="13" xfId="2" applyNumberFormat="1" applyFont="1" applyBorder="1" applyAlignment="1">
      <alignment horizontal="center" vertical="center"/>
    </xf>
    <xf numFmtId="0" fontId="11" fillId="0" borderId="13" xfId="2" applyFont="1" applyBorder="1" applyAlignment="1">
      <alignment horizontal="left" vertical="top"/>
    </xf>
    <xf numFmtId="0" fontId="11" fillId="0" borderId="13" xfId="2" applyFont="1" applyBorder="1" applyAlignment="1">
      <alignment horizontal="justify" vertical="center" wrapText="1"/>
    </xf>
    <xf numFmtId="2" fontId="52" fillId="0" borderId="13" xfId="2" applyNumberFormat="1" applyFont="1" applyBorder="1" applyAlignment="1">
      <alignment vertical="center"/>
    </xf>
    <xf numFmtId="2" fontId="52" fillId="0" borderId="13" xfId="2" applyNumberFormat="1" applyFont="1" applyBorder="1" applyAlignment="1">
      <alignment horizontal="center" vertical="center"/>
    </xf>
    <xf numFmtId="2" fontId="11" fillId="0" borderId="13" xfId="2" applyNumberFormat="1" applyFont="1" applyBorder="1" applyAlignment="1">
      <alignment horizontal="right" vertical="center" wrapText="1"/>
    </xf>
    <xf numFmtId="1" fontId="11" fillId="0" borderId="13" xfId="2" applyNumberFormat="1" applyFont="1" applyBorder="1" applyAlignment="1">
      <alignment horizontal="center" vertical="center" shrinkToFit="1"/>
    </xf>
    <xf numFmtId="0" fontId="16" fillId="0" borderId="18" xfId="59" applyFont="1" applyBorder="1" applyAlignment="1">
      <alignment horizontal="center" vertical="center"/>
    </xf>
    <xf numFmtId="0" fontId="48" fillId="0" borderId="0" xfId="2" applyFont="1" applyAlignment="1">
      <alignment vertical="center"/>
    </xf>
    <xf numFmtId="0" fontId="49" fillId="0" borderId="0" xfId="2" applyFont="1" applyAlignment="1">
      <alignment vertical="center"/>
    </xf>
    <xf numFmtId="0" fontId="49" fillId="0" borderId="0" xfId="2" applyFont="1" applyAlignment="1">
      <alignment vertical="center" wrapText="1" shrinkToFit="1"/>
    </xf>
    <xf numFmtId="0" fontId="48" fillId="0" borderId="0" xfId="2" applyFont="1" applyAlignment="1">
      <alignment horizontal="right" vertical="center" wrapText="1"/>
    </xf>
    <xf numFmtId="166" fontId="46" fillId="0" borderId="1" xfId="60" applyNumberFormat="1" applyFont="1" applyBorder="1"/>
    <xf numFmtId="0" fontId="49" fillId="0" borderId="0" xfId="2" applyFont="1"/>
    <xf numFmtId="0" fontId="49" fillId="0" borderId="0" xfId="2" applyFont="1" applyAlignment="1">
      <alignment vertical="top" wrapText="1" shrinkToFit="1"/>
    </xf>
    <xf numFmtId="1" fontId="48" fillId="0" borderId="0" xfId="2" applyNumberFormat="1" applyFont="1" applyAlignment="1">
      <alignment horizontal="center" vertical="top" wrapText="1" shrinkToFit="1"/>
    </xf>
    <xf numFmtId="0" fontId="40" fillId="0" borderId="1" xfId="2" applyFont="1" applyBorder="1" applyAlignment="1">
      <alignment wrapText="1"/>
    </xf>
    <xf numFmtId="1" fontId="46" fillId="0" borderId="3" xfId="2" applyNumberFormat="1" applyFont="1" applyBorder="1"/>
    <xf numFmtId="0" fontId="16" fillId="0" borderId="4" xfId="59" applyFont="1" applyBorder="1" applyAlignment="1">
      <alignment horizontal="center" vertical="center"/>
    </xf>
    <xf numFmtId="0" fontId="46" fillId="0" borderId="4" xfId="2" applyFont="1" applyBorder="1"/>
    <xf numFmtId="2" fontId="46" fillId="0" borderId="4" xfId="2" applyNumberFormat="1" applyFont="1" applyBorder="1"/>
    <xf numFmtId="1" fontId="46" fillId="0" borderId="4" xfId="2" applyNumberFormat="1" applyFont="1" applyBorder="1"/>
    <xf numFmtId="0" fontId="22" fillId="3" borderId="1" xfId="59" applyFont="1" applyFill="1" applyBorder="1" applyAlignment="1">
      <alignment horizontal="justify" vertical="top" wrapText="1"/>
    </xf>
    <xf numFmtId="0" fontId="8" fillId="3" borderId="1" xfId="59" applyFont="1" applyFill="1" applyBorder="1" applyAlignment="1">
      <alignment horizontal="center" vertical="top" wrapText="1"/>
    </xf>
    <xf numFmtId="0" fontId="8" fillId="3" borderId="1" xfId="59" applyFont="1" applyFill="1" applyBorder="1" applyAlignment="1">
      <alignment vertical="top" wrapText="1"/>
    </xf>
    <xf numFmtId="2" fontId="22" fillId="3" borderId="1" xfId="59" applyNumberFormat="1" applyFont="1" applyFill="1" applyBorder="1" applyAlignment="1">
      <alignment vertical="top" wrapText="1"/>
    </xf>
    <xf numFmtId="0" fontId="22" fillId="3" borderId="1" xfId="59" applyFont="1" applyFill="1" applyBorder="1" applyAlignment="1">
      <alignment horizontal="center" vertical="top" wrapText="1"/>
    </xf>
    <xf numFmtId="2" fontId="22" fillId="3" borderId="1" xfId="59" applyNumberFormat="1" applyFont="1" applyFill="1" applyBorder="1" applyAlignment="1">
      <alignment horizontal="left" vertical="top" wrapText="1"/>
    </xf>
    <xf numFmtId="0" fontId="8" fillId="3" borderId="1" xfId="59" applyFont="1" applyFill="1" applyBorder="1" applyAlignment="1">
      <alignment horizontal="justify" vertical="top" wrapText="1"/>
    </xf>
    <xf numFmtId="2" fontId="1" fillId="3" borderId="1" xfId="59" applyNumberFormat="1" applyFill="1" applyBorder="1" applyAlignment="1">
      <alignment horizontal="left" vertical="top" wrapText="1"/>
    </xf>
    <xf numFmtId="2" fontId="8" fillId="3" borderId="1" xfId="59" applyNumberFormat="1" applyFont="1" applyFill="1" applyBorder="1" applyAlignment="1">
      <alignment horizontal="left" vertical="top" wrapText="1"/>
    </xf>
    <xf numFmtId="2" fontId="8" fillId="3" borderId="1" xfId="59" applyNumberFormat="1" applyFont="1" applyFill="1" applyBorder="1" applyAlignment="1">
      <alignment horizontal="center" vertical="top" wrapText="1"/>
    </xf>
    <xf numFmtId="2" fontId="8" fillId="3" borderId="1" xfId="59" quotePrefix="1" applyNumberFormat="1" applyFont="1" applyFill="1" applyBorder="1" applyAlignment="1">
      <alignment horizontal="left" vertical="top" wrapText="1"/>
    </xf>
    <xf numFmtId="169" fontId="22" fillId="3" borderId="1" xfId="59" quotePrefix="1" applyNumberFormat="1" applyFont="1" applyFill="1" applyBorder="1" applyAlignment="1">
      <alignment horizontal="right" vertical="top" wrapText="1"/>
    </xf>
    <xf numFmtId="0" fontId="22" fillId="3" borderId="1" xfId="59" applyFont="1" applyFill="1" applyBorder="1" applyAlignment="1">
      <alignment horizontal="right" vertical="top" wrapText="1"/>
    </xf>
    <xf numFmtId="2" fontId="1" fillId="3" borderId="1" xfId="59" quotePrefix="1" applyNumberFormat="1" applyFill="1" applyBorder="1" applyAlignment="1">
      <alignment horizontal="left" vertical="top" wrapText="1"/>
    </xf>
    <xf numFmtId="169" fontId="8" fillId="3" borderId="1" xfId="59" applyNumberFormat="1" applyFont="1" applyFill="1" applyBorder="1" applyAlignment="1">
      <alignment horizontal="center" vertical="top" wrapText="1"/>
    </xf>
    <xf numFmtId="2" fontId="8" fillId="3" borderId="1" xfId="59" applyNumberFormat="1" applyFont="1" applyFill="1" applyBorder="1" applyAlignment="1">
      <alignment vertical="top" wrapText="1"/>
    </xf>
    <xf numFmtId="0" fontId="1" fillId="3" borderId="1" xfId="59" applyFill="1" applyBorder="1" applyAlignment="1">
      <alignment horizontal="justify" vertical="top" wrapText="1"/>
    </xf>
    <xf numFmtId="2" fontId="8" fillId="3" borderId="1" xfId="59" applyNumberFormat="1" applyFont="1" applyFill="1" applyBorder="1" applyAlignment="1">
      <alignment horizontal="center" vertical="top" wrapText="1" shrinkToFit="1"/>
    </xf>
    <xf numFmtId="0" fontId="8" fillId="3" borderId="1" xfId="59" applyFont="1" applyFill="1" applyBorder="1" applyAlignment="1">
      <alignment horizontal="left" vertical="top" wrapText="1"/>
    </xf>
    <xf numFmtId="167" fontId="8" fillId="3" borderId="1" xfId="59" applyNumberFormat="1" applyFont="1" applyFill="1" applyBorder="1" applyAlignment="1">
      <alignment vertical="top" wrapText="1"/>
    </xf>
    <xf numFmtId="2" fontId="22" fillId="3" borderId="1" xfId="59" applyNumberFormat="1" applyFont="1" applyFill="1" applyBorder="1" applyAlignment="1">
      <alignment horizontal="center" vertical="top" wrapText="1"/>
    </xf>
    <xf numFmtId="169" fontId="8" fillId="3" borderId="1" xfId="59" applyNumberFormat="1" applyFont="1" applyFill="1" applyBorder="1" applyAlignment="1">
      <alignment vertical="top" wrapText="1"/>
    </xf>
    <xf numFmtId="0" fontId="22" fillId="3" borderId="1" xfId="59" applyFont="1" applyFill="1" applyBorder="1" applyAlignment="1">
      <alignment horizontal="right" vertical="center" wrapText="1"/>
    </xf>
    <xf numFmtId="1" fontId="22" fillId="3" borderId="1" xfId="59" applyNumberFormat="1" applyFont="1" applyFill="1" applyBorder="1" applyAlignment="1">
      <alignment horizontal="center" vertical="top" wrapText="1"/>
    </xf>
    <xf numFmtId="0" fontId="16" fillId="0" borderId="0" xfId="62" applyFont="1"/>
    <xf numFmtId="0" fontId="46" fillId="0" borderId="1" xfId="62" applyFont="1" applyBorder="1" applyAlignment="1">
      <alignment horizontal="center" vertical="center" wrapText="1"/>
    </xf>
    <xf numFmtId="0" fontId="40" fillId="0" borderId="1" xfId="62" applyFont="1" applyBorder="1" applyAlignment="1">
      <alignment horizontal="center" vertical="center" wrapText="1"/>
    </xf>
    <xf numFmtId="2" fontId="46" fillId="0" borderId="1" xfId="62" applyNumberFormat="1" applyFont="1" applyBorder="1" applyAlignment="1">
      <alignment horizontal="right" vertical="center"/>
    </xf>
    <xf numFmtId="0" fontId="40" fillId="0" borderId="1" xfId="62" applyFont="1" applyBorder="1" applyAlignment="1">
      <alignment horizontal="left" vertical="top" wrapText="1"/>
    </xf>
    <xf numFmtId="0" fontId="40" fillId="0" borderId="1" xfId="62" applyFont="1" applyBorder="1" applyAlignment="1">
      <alignment horizontal="center" vertical="top" wrapText="1"/>
    </xf>
    <xf numFmtId="0" fontId="40" fillId="0" borderId="1" xfId="62" applyFont="1" applyBorder="1" applyAlignment="1">
      <alignment horizontal="justify" vertical="top" wrapText="1"/>
    </xf>
    <xf numFmtId="2" fontId="40" fillId="0" borderId="1" xfId="62" applyNumberFormat="1" applyFont="1" applyBorder="1" applyAlignment="1">
      <alignment horizontal="right" vertical="top" wrapText="1"/>
    </xf>
    <xf numFmtId="1" fontId="40" fillId="0" borderId="1" xfId="62" applyNumberFormat="1" applyFont="1" applyBorder="1" applyAlignment="1">
      <alignment horizontal="center" vertical="top" wrapText="1"/>
    </xf>
    <xf numFmtId="2" fontId="40" fillId="0" borderId="1" xfId="62" applyNumberFormat="1" applyFont="1" applyBorder="1" applyAlignment="1">
      <alignment horizontal="right" vertical="top"/>
    </xf>
    <xf numFmtId="2" fontId="40" fillId="0" borderId="1" xfId="62" applyNumberFormat="1" applyFont="1" applyBorder="1" applyAlignment="1">
      <alignment vertical="top"/>
    </xf>
    <xf numFmtId="167" fontId="40" fillId="0" borderId="1" xfId="62" applyNumberFormat="1" applyFont="1" applyBorder="1" applyAlignment="1">
      <alignment horizontal="right" vertical="top" wrapText="1"/>
    </xf>
    <xf numFmtId="4" fontId="40" fillId="0" borderId="1" xfId="62" applyNumberFormat="1" applyFont="1" applyBorder="1" applyAlignment="1">
      <alignment horizontal="left" vertical="top" wrapText="1"/>
    </xf>
    <xf numFmtId="0" fontId="40" fillId="0" borderId="1" xfId="62" applyFont="1" applyBorder="1" applyAlignment="1">
      <alignment horizontal="justify" vertical="center" wrapText="1"/>
    </xf>
    <xf numFmtId="2" fontId="40" fillId="0" borderId="1" xfId="62" applyNumberFormat="1" applyFont="1" applyBorder="1" applyAlignment="1">
      <alignment horizontal="right" vertical="center" wrapText="1"/>
    </xf>
    <xf numFmtId="0" fontId="40" fillId="0" borderId="1" xfId="62" applyFont="1" applyBorder="1" applyAlignment="1">
      <alignment horizontal="left" vertical="center" wrapText="1"/>
    </xf>
    <xf numFmtId="1" fontId="40" fillId="0" borderId="1" xfId="62" applyNumberFormat="1" applyFont="1" applyBorder="1" applyAlignment="1">
      <alignment horizontal="center" vertical="center" wrapText="1"/>
    </xf>
    <xf numFmtId="2" fontId="40" fillId="0" borderId="1" xfId="62" applyNumberFormat="1" applyFont="1" applyBorder="1" applyAlignment="1">
      <alignment horizontal="right" vertical="center"/>
    </xf>
    <xf numFmtId="2" fontId="40" fillId="0" borderId="1" xfId="62" applyNumberFormat="1" applyFont="1" applyBorder="1" applyAlignment="1">
      <alignment vertical="center"/>
    </xf>
    <xf numFmtId="1" fontId="40" fillId="0" borderId="1" xfId="62" applyNumberFormat="1" applyFont="1" applyBorder="1" applyAlignment="1">
      <alignment horizontal="right" vertical="top" wrapText="1"/>
    </xf>
    <xf numFmtId="0" fontId="46" fillId="0" borderId="1" xfId="62" applyFont="1" applyBorder="1" applyAlignment="1">
      <alignment horizontal="justify" vertical="top" wrapText="1"/>
    </xf>
    <xf numFmtId="0" fontId="40" fillId="0" borderId="1" xfId="62" applyFont="1" applyBorder="1" applyAlignment="1">
      <alignment vertical="top" wrapText="1"/>
    </xf>
    <xf numFmtId="2" fontId="46" fillId="0" borderId="1" xfId="62" applyNumberFormat="1" applyFont="1" applyBorder="1" applyAlignment="1">
      <alignment horizontal="right" vertical="top"/>
    </xf>
    <xf numFmtId="2" fontId="40" fillId="0" borderId="1" xfId="62" applyNumberFormat="1" applyFont="1" applyBorder="1" applyAlignment="1">
      <alignment vertical="top" wrapText="1"/>
    </xf>
    <xf numFmtId="0" fontId="46" fillId="0" borderId="1" xfId="62" applyFont="1" applyBorder="1" applyAlignment="1">
      <alignment horizontal="center" vertical="top" wrapText="1"/>
    </xf>
    <xf numFmtId="0" fontId="46" fillId="0" borderId="1" xfId="62" applyFont="1" applyBorder="1" applyAlignment="1">
      <alignment horizontal="right" vertical="top" wrapText="1"/>
    </xf>
    <xf numFmtId="168" fontId="40" fillId="0" borderId="1" xfId="62" applyNumberFormat="1" applyFont="1" applyBorder="1" applyAlignment="1">
      <alignment horizontal="center" vertical="top"/>
    </xf>
    <xf numFmtId="4" fontId="46" fillId="0" borderId="1" xfId="62" applyNumberFormat="1" applyFont="1" applyBorder="1" applyAlignment="1">
      <alignment horizontal="left" vertical="top" wrapText="1"/>
    </xf>
    <xf numFmtId="1" fontId="46" fillId="0" borderId="1" xfId="62" applyNumberFormat="1" applyFont="1" applyBorder="1" applyAlignment="1">
      <alignment horizontal="center" vertical="top" wrapText="1"/>
    </xf>
    <xf numFmtId="2" fontId="46" fillId="0" borderId="1" xfId="62" applyNumberFormat="1" applyFont="1" applyBorder="1" applyAlignment="1">
      <alignment vertical="top"/>
    </xf>
    <xf numFmtId="0" fontId="46" fillId="0" borderId="1" xfId="62" applyFont="1" applyBorder="1" applyAlignment="1">
      <alignment vertical="top"/>
    </xf>
    <xf numFmtId="0" fontId="46" fillId="0" borderId="3" xfId="62" applyFont="1" applyBorder="1" applyAlignment="1">
      <alignment horizontal="center" vertical="top" wrapText="1"/>
    </xf>
    <xf numFmtId="0" fontId="46" fillId="0" borderId="3" xfId="62" applyFont="1" applyBorder="1" applyAlignment="1">
      <alignment horizontal="right" vertical="top"/>
    </xf>
    <xf numFmtId="2" fontId="40" fillId="0" borderId="3" xfId="62" applyNumberFormat="1" applyFont="1" applyBorder="1" applyAlignment="1">
      <alignment horizontal="right" vertical="top" wrapText="1"/>
    </xf>
    <xf numFmtId="4" fontId="46" fillId="0" borderId="3" xfId="62" applyNumberFormat="1" applyFont="1" applyBorder="1" applyAlignment="1">
      <alignment horizontal="left" vertical="top" wrapText="1"/>
    </xf>
    <xf numFmtId="1" fontId="46" fillId="0" borderId="3" xfId="62" applyNumberFormat="1" applyFont="1" applyBorder="1" applyAlignment="1">
      <alignment horizontal="center" vertical="top" wrapText="1"/>
    </xf>
    <xf numFmtId="2" fontId="46" fillId="0" borderId="3" xfId="62" applyNumberFormat="1" applyFont="1" applyBorder="1" applyAlignment="1">
      <alignment horizontal="right" vertical="top"/>
    </xf>
    <xf numFmtId="2" fontId="54" fillId="0" borderId="3" xfId="62" applyNumberFormat="1" applyFont="1" applyBorder="1" applyAlignment="1">
      <alignment horizontal="center" vertical="top"/>
    </xf>
    <xf numFmtId="0" fontId="46" fillId="0" borderId="4" xfId="62" applyFont="1" applyBorder="1" applyAlignment="1">
      <alignment horizontal="center" vertical="center" wrapText="1"/>
    </xf>
    <xf numFmtId="0" fontId="46" fillId="0" borderId="4" xfId="62" applyFont="1" applyBorder="1" applyAlignment="1">
      <alignment horizontal="center" vertical="top" wrapText="1"/>
    </xf>
    <xf numFmtId="0" fontId="46" fillId="0" borderId="4" xfId="62" applyFont="1" applyBorder="1" applyAlignment="1">
      <alignment horizontal="right" vertical="top"/>
    </xf>
    <xf numFmtId="2" fontId="40" fillId="0" borderId="4" xfId="62" applyNumberFormat="1" applyFont="1" applyBorder="1" applyAlignment="1">
      <alignment horizontal="right" vertical="top" wrapText="1"/>
    </xf>
    <xf numFmtId="4" fontId="46" fillId="0" borderId="4" xfId="62" applyNumberFormat="1" applyFont="1" applyBorder="1" applyAlignment="1">
      <alignment horizontal="left" vertical="top" wrapText="1"/>
    </xf>
    <xf numFmtId="1" fontId="46" fillId="0" borderId="4" xfId="62" applyNumberFormat="1" applyFont="1" applyBorder="1" applyAlignment="1">
      <alignment horizontal="center" vertical="top" wrapText="1"/>
    </xf>
    <xf numFmtId="2" fontId="46" fillId="0" borderId="4" xfId="62" applyNumberFormat="1" applyFont="1" applyBorder="1" applyAlignment="1">
      <alignment horizontal="right" vertical="top"/>
    </xf>
    <xf numFmtId="2" fontId="54" fillId="0" borderId="4" xfId="62" applyNumberFormat="1" applyFont="1" applyBorder="1" applyAlignment="1">
      <alignment horizontal="center" vertical="top"/>
    </xf>
    <xf numFmtId="0" fontId="40" fillId="0" borderId="1" xfId="62" applyFont="1" applyBorder="1" applyAlignment="1">
      <alignment horizontal="center" vertical="justify"/>
    </xf>
    <xf numFmtId="0" fontId="46" fillId="0" borderId="1" xfId="62" applyFont="1" applyBorder="1" applyAlignment="1">
      <alignment horizontal="center" vertical="top"/>
    </xf>
    <xf numFmtId="2" fontId="46" fillId="0" borderId="1" xfId="62" applyNumberFormat="1" applyFont="1" applyBorder="1" applyAlignment="1">
      <alignment horizontal="center" vertical="top"/>
    </xf>
    <xf numFmtId="2" fontId="40" fillId="0" borderId="1" xfId="62" applyNumberFormat="1" applyFont="1" applyBorder="1" applyAlignment="1">
      <alignment horizontal="right"/>
    </xf>
    <xf numFmtId="0" fontId="46" fillId="0" borderId="1" xfId="62" applyFont="1" applyBorder="1" applyAlignment="1">
      <alignment horizontal="right"/>
    </xf>
    <xf numFmtId="2" fontId="54" fillId="0" borderId="1" xfId="62" applyNumberFormat="1" applyFont="1" applyBorder="1" applyAlignment="1">
      <alignment horizontal="center" vertical="top"/>
    </xf>
    <xf numFmtId="0" fontId="40" fillId="0" borderId="1" xfId="62" applyFont="1" applyBorder="1" applyAlignment="1">
      <alignment horizontal="center" vertical="top"/>
    </xf>
    <xf numFmtId="0" fontId="40" fillId="0" borderId="1" xfId="62" applyFont="1" applyBorder="1" applyAlignment="1">
      <alignment horizontal="left" vertical="top"/>
    </xf>
    <xf numFmtId="0" fontId="46" fillId="0" borderId="0" xfId="62" applyFont="1" applyAlignment="1">
      <alignment horizontal="center" vertical="center" wrapText="1"/>
    </xf>
    <xf numFmtId="0" fontId="46" fillId="0" borderId="0" xfId="62" applyFont="1" applyAlignment="1">
      <alignment horizontal="center" vertical="top" wrapText="1"/>
    </xf>
    <xf numFmtId="0" fontId="46" fillId="0" borderId="0" xfId="62" applyFont="1" applyAlignment="1">
      <alignment horizontal="right"/>
    </xf>
    <xf numFmtId="2" fontId="40" fillId="0" borderId="0" xfId="62" applyNumberFormat="1" applyFont="1" applyAlignment="1">
      <alignment horizontal="right" vertical="top" wrapText="1"/>
    </xf>
    <xf numFmtId="4" fontId="46" fillId="0" borderId="0" xfId="62" applyNumberFormat="1" applyFont="1" applyAlignment="1">
      <alignment horizontal="left" vertical="top" wrapText="1"/>
    </xf>
    <xf numFmtId="1" fontId="46" fillId="0" borderId="0" xfId="62" applyNumberFormat="1" applyFont="1" applyAlignment="1">
      <alignment horizontal="center" vertical="top" wrapText="1"/>
    </xf>
    <xf numFmtId="2" fontId="40" fillId="0" borderId="0" xfId="62" applyNumberFormat="1" applyFont="1" applyAlignment="1">
      <alignment horizontal="right"/>
    </xf>
    <xf numFmtId="2" fontId="54" fillId="0" borderId="0" xfId="62" applyNumberFormat="1" applyFont="1" applyAlignment="1">
      <alignment horizontal="center" vertical="top"/>
    </xf>
    <xf numFmtId="2" fontId="40" fillId="0" borderId="1" xfId="62" applyNumberFormat="1" applyFont="1" applyBorder="1" applyAlignment="1">
      <alignment horizontal="center" vertical="top"/>
    </xf>
    <xf numFmtId="0" fontId="46" fillId="0" borderId="0" xfId="62" applyFont="1" applyAlignment="1">
      <alignment horizontal="right" vertical="top"/>
    </xf>
    <xf numFmtId="2" fontId="46" fillId="0" borderId="0" xfId="62" applyNumberFormat="1" applyFont="1" applyAlignment="1">
      <alignment horizontal="right" vertical="top"/>
    </xf>
    <xf numFmtId="0" fontId="40" fillId="0" borderId="1" xfId="62" applyFont="1" applyBorder="1" applyAlignment="1">
      <alignment horizontal="right" vertical="top" wrapText="1"/>
    </xf>
    <xf numFmtId="2" fontId="40" fillId="0" borderId="1" xfId="62" applyNumberFormat="1" applyFont="1" applyBorder="1" applyAlignment="1">
      <alignment horizontal="center" vertical="top" wrapText="1"/>
    </xf>
    <xf numFmtId="0" fontId="40" fillId="0" borderId="1" xfId="62" applyFont="1" applyBorder="1" applyAlignment="1">
      <alignment vertical="top"/>
    </xf>
    <xf numFmtId="2" fontId="46" fillId="0" borderId="1" xfId="62" applyNumberFormat="1" applyFont="1" applyBorder="1" applyAlignment="1">
      <alignment horizontal="center" vertical="top" wrapText="1"/>
    </xf>
    <xf numFmtId="0" fontId="46" fillId="0" borderId="1" xfId="62" applyFont="1" applyBorder="1" applyAlignment="1">
      <alignment horizontal="left" vertical="top" wrapText="1"/>
    </xf>
    <xf numFmtId="0" fontId="46" fillId="0" borderId="1" xfId="62" applyFont="1" applyBorder="1" applyAlignment="1">
      <alignment vertical="top" wrapText="1"/>
    </xf>
    <xf numFmtId="0" fontId="46" fillId="0" borderId="1" xfId="62" applyFont="1" applyBorder="1" applyAlignment="1">
      <alignment horizontal="right" wrapText="1"/>
    </xf>
    <xf numFmtId="2" fontId="40" fillId="0" borderId="1" xfId="62" applyNumberFormat="1" applyFont="1" applyBorder="1" applyAlignment="1">
      <alignment horizontal="center"/>
    </xf>
    <xf numFmtId="0" fontId="40" fillId="0" borderId="1" xfId="62" applyFont="1" applyBorder="1" applyAlignment="1">
      <alignment horizontal="center"/>
    </xf>
    <xf numFmtId="0" fontId="40" fillId="0" borderId="1" xfId="62" applyFont="1" applyBorder="1" applyAlignment="1">
      <alignment horizontal="right" vertical="center" wrapText="1"/>
    </xf>
    <xf numFmtId="0" fontId="46" fillId="0" borderId="0" xfId="62" applyFont="1" applyAlignment="1">
      <alignment horizontal="center" vertical="center"/>
    </xf>
    <xf numFmtId="2" fontId="46" fillId="0" borderId="1" xfId="62" applyNumberFormat="1" applyFont="1" applyBorder="1" applyAlignment="1">
      <alignment horizontal="justify" vertical="top" wrapText="1"/>
    </xf>
    <xf numFmtId="2" fontId="46" fillId="0" borderId="1" xfId="62" applyNumberFormat="1" applyFont="1" applyBorder="1" applyAlignment="1">
      <alignment horizontal="justify" vertical="center" wrapText="1"/>
    </xf>
    <xf numFmtId="1" fontId="40" fillId="0" borderId="1" xfId="62" applyNumberFormat="1" applyFont="1" applyBorder="1" applyAlignment="1">
      <alignment horizontal="right" vertical="center" wrapText="1"/>
    </xf>
    <xf numFmtId="0" fontId="46" fillId="0" borderId="1" xfId="62" applyFont="1" applyBorder="1" applyAlignment="1">
      <alignment horizontal="left" vertical="center" wrapText="1"/>
    </xf>
    <xf numFmtId="1" fontId="46" fillId="0" borderId="1" xfId="62" applyNumberFormat="1" applyFont="1" applyBorder="1" applyAlignment="1">
      <alignment horizontal="center" vertical="center" wrapText="1"/>
    </xf>
    <xf numFmtId="2" fontId="46" fillId="0" borderId="1" xfId="62" applyNumberFormat="1" applyFont="1" applyBorder="1" applyAlignment="1">
      <alignment vertical="center"/>
    </xf>
    <xf numFmtId="2" fontId="40" fillId="0" borderId="1" xfId="62" applyNumberFormat="1" applyFont="1" applyBorder="1" applyAlignment="1">
      <alignment horizontal="left" vertical="top"/>
    </xf>
    <xf numFmtId="168" fontId="8" fillId="0" borderId="1" xfId="62" applyNumberFormat="1" applyFont="1" applyBorder="1" applyAlignment="1">
      <alignment horizontal="center" vertical="top"/>
    </xf>
    <xf numFmtId="0" fontId="40" fillId="0" borderId="1" xfId="62" applyFont="1" applyBorder="1"/>
    <xf numFmtId="0" fontId="22" fillId="0" borderId="1" xfId="62" applyFont="1" applyBorder="1" applyAlignment="1">
      <alignment vertical="top" wrapText="1"/>
    </xf>
    <xf numFmtId="0" fontId="22" fillId="0" borderId="1" xfId="62" applyFont="1" applyBorder="1" applyAlignment="1">
      <alignment horizontal="center" vertical="justify"/>
    </xf>
    <xf numFmtId="1" fontId="22" fillId="0" borderId="1" xfId="62" applyNumberFormat="1" applyFont="1" applyBorder="1" applyAlignment="1">
      <alignment horizontal="center" vertical="top" wrapText="1"/>
    </xf>
    <xf numFmtId="0" fontId="22" fillId="0" borderId="1" xfId="62" applyFont="1" applyBorder="1" applyAlignment="1">
      <alignment horizontal="left" vertical="top" wrapText="1"/>
    </xf>
    <xf numFmtId="2" fontId="22" fillId="0" borderId="1" xfId="62" applyNumberFormat="1" applyFont="1" applyBorder="1" applyAlignment="1">
      <alignment horizontal="right" vertical="top"/>
    </xf>
    <xf numFmtId="2" fontId="22" fillId="0" borderId="1" xfId="62" applyNumberFormat="1" applyFont="1" applyBorder="1" applyAlignment="1">
      <alignment horizontal="center" vertical="top"/>
    </xf>
    <xf numFmtId="0" fontId="46" fillId="0" borderId="1" xfId="62" applyFont="1" applyBorder="1"/>
    <xf numFmtId="2" fontId="54" fillId="0" borderId="1" xfId="62" applyNumberFormat="1" applyFont="1" applyBorder="1"/>
    <xf numFmtId="0" fontId="8" fillId="0" borderId="1" xfId="62" applyFont="1" applyBorder="1" applyAlignment="1">
      <alignment horizontal="center" vertical="top"/>
    </xf>
    <xf numFmtId="0" fontId="8" fillId="0" borderId="1" xfId="62" applyFont="1" applyBorder="1" applyAlignment="1">
      <alignment horizontal="center" vertical="top" wrapText="1"/>
    </xf>
    <xf numFmtId="0" fontId="8" fillId="0" borderId="1" xfId="62" applyFont="1" applyBorder="1" applyAlignment="1">
      <alignment horizontal="left" vertical="top"/>
    </xf>
    <xf numFmtId="2" fontId="8" fillId="0" borderId="1" xfId="62" applyNumberFormat="1" applyFont="1" applyBorder="1" applyAlignment="1">
      <alignment horizontal="right" vertical="top" wrapText="1"/>
    </xf>
    <xf numFmtId="0" fontId="8" fillId="0" borderId="1" xfId="62" applyFont="1" applyBorder="1" applyAlignment="1">
      <alignment horizontal="left" vertical="top" wrapText="1"/>
    </xf>
    <xf numFmtId="1" fontId="8" fillId="0" borderId="1" xfId="62" applyNumberFormat="1" applyFont="1" applyBorder="1" applyAlignment="1">
      <alignment horizontal="center" vertical="top" wrapText="1"/>
    </xf>
    <xf numFmtId="2" fontId="8" fillId="0" borderId="1" xfId="62" applyNumberFormat="1" applyFont="1" applyBorder="1" applyAlignment="1">
      <alignment horizontal="right" vertical="top"/>
    </xf>
    <xf numFmtId="2" fontId="8" fillId="0" borderId="1" xfId="62" applyNumberFormat="1" applyFont="1" applyBorder="1" applyAlignment="1">
      <alignment vertical="top"/>
    </xf>
    <xf numFmtId="4" fontId="8" fillId="0" borderId="1" xfId="62" applyNumberFormat="1" applyFont="1" applyBorder="1" applyAlignment="1">
      <alignment horizontal="left" vertical="top" wrapText="1"/>
    </xf>
    <xf numFmtId="0" fontId="8" fillId="0" borderId="1" xfId="62" applyFont="1" applyBorder="1" applyAlignment="1">
      <alignment horizontal="justify" vertical="top" wrapText="1"/>
    </xf>
    <xf numFmtId="2" fontId="22" fillId="0" borderId="1" xfId="62" applyNumberFormat="1" applyFont="1" applyBorder="1" applyAlignment="1">
      <alignment vertical="top"/>
    </xf>
    <xf numFmtId="0" fontId="22" fillId="0" borderId="1" xfId="62" applyFont="1" applyBorder="1" applyAlignment="1">
      <alignment horizontal="justify" vertical="top" wrapText="1"/>
    </xf>
    <xf numFmtId="1" fontId="8" fillId="0" borderId="1" xfId="62" applyNumberFormat="1" applyFont="1" applyBorder="1" applyAlignment="1">
      <alignment vertical="top" wrapText="1"/>
    </xf>
    <xf numFmtId="0" fontId="8" fillId="0" borderId="1" xfId="62" applyFont="1" applyBorder="1" applyAlignment="1">
      <alignment vertical="top"/>
    </xf>
    <xf numFmtId="0" fontId="22" fillId="0" borderId="1" xfId="62" applyFont="1" applyBorder="1" applyAlignment="1">
      <alignment horizontal="center" vertical="top" wrapText="1"/>
    </xf>
    <xf numFmtId="0" fontId="22" fillId="0" borderId="1" xfId="62" applyFont="1" applyBorder="1" applyAlignment="1">
      <alignment horizontal="right" vertical="top" wrapText="1"/>
    </xf>
    <xf numFmtId="4" fontId="22" fillId="0" borderId="1" xfId="62" applyNumberFormat="1" applyFont="1" applyBorder="1" applyAlignment="1">
      <alignment horizontal="left" vertical="top" wrapText="1"/>
    </xf>
    <xf numFmtId="0" fontId="22" fillId="0" borderId="1" xfId="62" applyFont="1" applyBorder="1" applyAlignment="1">
      <alignment vertical="top"/>
    </xf>
    <xf numFmtId="2" fontId="23" fillId="0" borderId="1" xfId="62" applyNumberFormat="1" applyFont="1" applyBorder="1" applyAlignment="1">
      <alignment horizontal="right" vertical="top"/>
    </xf>
    <xf numFmtId="2" fontId="23" fillId="0" borderId="1" xfId="62" applyNumberFormat="1" applyFont="1" applyBorder="1" applyAlignment="1">
      <alignment horizontal="center" vertical="top"/>
    </xf>
    <xf numFmtId="0" fontId="46" fillId="0" borderId="15" xfId="62" applyFont="1" applyBorder="1" applyAlignment="1">
      <alignment horizontal="center" vertical="center" wrapText="1"/>
    </xf>
    <xf numFmtId="0" fontId="46" fillId="0" borderId="15" xfId="62" applyFont="1" applyBorder="1" applyAlignment="1">
      <alignment horizontal="center" vertical="top" wrapText="1"/>
    </xf>
    <xf numFmtId="0" fontId="46" fillId="0" borderId="15" xfId="62" applyFont="1" applyBorder="1" applyAlignment="1">
      <alignment horizontal="right" vertical="top"/>
    </xf>
    <xf numFmtId="2" fontId="40" fillId="0" borderId="15" xfId="62" applyNumberFormat="1" applyFont="1" applyBorder="1" applyAlignment="1">
      <alignment horizontal="right" vertical="top" wrapText="1"/>
    </xf>
    <xf numFmtId="4" fontId="46" fillId="0" borderId="15" xfId="62" applyNumberFormat="1" applyFont="1" applyBorder="1" applyAlignment="1">
      <alignment horizontal="left" vertical="top" wrapText="1"/>
    </xf>
    <xf numFmtId="1" fontId="46" fillId="0" borderId="15" xfId="62" applyNumberFormat="1" applyFont="1" applyBorder="1" applyAlignment="1">
      <alignment horizontal="center" vertical="top" wrapText="1"/>
    </xf>
    <xf numFmtId="2" fontId="46" fillId="0" borderId="15" xfId="62" applyNumberFormat="1" applyFont="1" applyBorder="1" applyAlignment="1">
      <alignment horizontal="right" vertical="top"/>
    </xf>
    <xf numFmtId="2" fontId="54" fillId="0" borderId="15" xfId="62" applyNumberFormat="1" applyFont="1" applyBorder="1" applyAlignment="1">
      <alignment horizontal="center" vertical="top"/>
    </xf>
    <xf numFmtId="0" fontId="8" fillId="0" borderId="6" xfId="62" applyFont="1" applyBorder="1" applyAlignment="1">
      <alignment horizontal="center" vertical="top" wrapText="1"/>
    </xf>
    <xf numFmtId="0" fontId="8" fillId="0" borderId="1" xfId="62" applyFont="1" applyBorder="1" applyAlignment="1">
      <alignment horizontal="left" vertical="center" wrapText="1"/>
    </xf>
    <xf numFmtId="0" fontId="8" fillId="0" borderId="1" xfId="62" applyFont="1" applyBorder="1" applyAlignment="1">
      <alignment vertical="top" wrapText="1"/>
    </xf>
    <xf numFmtId="0" fontId="8" fillId="0" borderId="1" xfId="62" applyFont="1" applyBorder="1" applyAlignment="1">
      <alignment horizontal="center" vertical="center" wrapText="1"/>
    </xf>
    <xf numFmtId="0" fontId="45" fillId="0" borderId="0" xfId="62" applyFont="1" applyAlignment="1">
      <alignment horizontal="center" vertical="center"/>
    </xf>
    <xf numFmtId="0" fontId="14" fillId="0" borderId="1" xfId="62" applyFont="1" applyBorder="1" applyAlignment="1">
      <alignment horizontal="center" vertical="top"/>
    </xf>
    <xf numFmtId="0" fontId="14" fillId="0" borderId="1" xfId="62" applyFont="1" applyBorder="1" applyAlignment="1">
      <alignment horizontal="left" vertical="top" wrapText="1"/>
    </xf>
    <xf numFmtId="0" fontId="37" fillId="0" borderId="1" xfId="62" applyFont="1" applyBorder="1" applyAlignment="1">
      <alignment horizontal="center" vertical="top" wrapText="1"/>
    </xf>
    <xf numFmtId="0" fontId="37" fillId="0" borderId="1" xfId="62" applyFont="1" applyBorder="1" applyAlignment="1">
      <alignment horizontal="justify" vertical="top" wrapText="1"/>
    </xf>
    <xf numFmtId="2" fontId="37" fillId="0" borderId="1" xfId="62" applyNumberFormat="1" applyFont="1" applyBorder="1" applyAlignment="1">
      <alignment horizontal="right" vertical="top" wrapText="1"/>
    </xf>
    <xf numFmtId="0" fontId="37" fillId="0" borderId="1" xfId="62" applyFont="1" applyBorder="1" applyAlignment="1">
      <alignment horizontal="left" vertical="top" wrapText="1"/>
    </xf>
    <xf numFmtId="1" fontId="37" fillId="0" borderId="1" xfId="62" applyNumberFormat="1" applyFont="1" applyBorder="1" applyAlignment="1">
      <alignment horizontal="center" vertical="top" wrapText="1"/>
    </xf>
    <xf numFmtId="2" fontId="37" fillId="0" borderId="1" xfId="62" applyNumberFormat="1" applyFont="1" applyBorder="1" applyAlignment="1">
      <alignment horizontal="right" vertical="top"/>
    </xf>
    <xf numFmtId="2" fontId="37" fillId="0" borderId="1" xfId="62" applyNumberFormat="1" applyFont="1" applyBorder="1" applyAlignment="1">
      <alignment vertical="top"/>
    </xf>
    <xf numFmtId="0" fontId="14" fillId="0" borderId="1" xfId="62" applyFont="1" applyBorder="1" applyAlignment="1">
      <alignment horizontal="center" vertical="top" wrapText="1"/>
    </xf>
    <xf numFmtId="2" fontId="14" fillId="0" borderId="1" xfId="62" applyNumberFormat="1" applyFont="1" applyBorder="1" applyAlignment="1">
      <alignment horizontal="right" vertical="top" wrapText="1"/>
    </xf>
    <xf numFmtId="4" fontId="14" fillId="0" borderId="1" xfId="62" applyNumberFormat="1" applyFont="1" applyBorder="1" applyAlignment="1">
      <alignment horizontal="left" vertical="top" wrapText="1"/>
    </xf>
    <xf numFmtId="1" fontId="14" fillId="0" borderId="1" xfId="62" applyNumberFormat="1" applyFont="1" applyBorder="1" applyAlignment="1">
      <alignment horizontal="center" vertical="top" wrapText="1"/>
    </xf>
    <xf numFmtId="2" fontId="14" fillId="0" borderId="1" xfId="62" applyNumberFormat="1" applyFont="1" applyBorder="1" applyAlignment="1">
      <alignment horizontal="right" vertical="top"/>
    </xf>
    <xf numFmtId="2" fontId="14" fillId="0" borderId="1" xfId="62" applyNumberFormat="1" applyFont="1" applyBorder="1" applyAlignment="1">
      <alignment vertical="top"/>
    </xf>
    <xf numFmtId="0" fontId="14" fillId="0" borderId="1" xfId="62" applyFont="1" applyBorder="1" applyAlignment="1">
      <alignment horizontal="left" vertical="center" wrapText="1"/>
    </xf>
    <xf numFmtId="2" fontId="37" fillId="0" borderId="1" xfId="62" applyNumberFormat="1" applyFont="1" applyBorder="1" applyAlignment="1">
      <alignment horizontal="justify" vertical="top" wrapText="1"/>
    </xf>
    <xf numFmtId="4" fontId="37" fillId="0" borderId="1" xfId="62" applyNumberFormat="1" applyFont="1" applyBorder="1" applyAlignment="1">
      <alignment horizontal="left" vertical="top" wrapText="1"/>
    </xf>
    <xf numFmtId="0" fontId="14" fillId="0" borderId="1" xfId="62" applyFont="1" applyBorder="1" applyAlignment="1">
      <alignment horizontal="justify" vertical="top" wrapText="1"/>
    </xf>
    <xf numFmtId="1" fontId="14" fillId="0" borderId="1" xfId="62" applyNumberFormat="1" applyFont="1" applyBorder="1" applyAlignment="1">
      <alignment horizontal="right" vertical="top" wrapText="1"/>
    </xf>
    <xf numFmtId="1" fontId="14" fillId="0" borderId="1" xfId="62" applyNumberFormat="1" applyFont="1" applyBorder="1" applyAlignment="1">
      <alignment horizontal="center" vertical="top"/>
    </xf>
    <xf numFmtId="0" fontId="37" fillId="0" borderId="1" xfId="62" applyFont="1" applyBorder="1" applyAlignment="1">
      <alignment horizontal="center" vertical="center" wrapText="1"/>
    </xf>
    <xf numFmtId="2" fontId="37" fillId="0" borderId="1" xfId="62" applyNumberFormat="1" applyFont="1" applyBorder="1" applyAlignment="1">
      <alignment horizontal="left" vertical="top"/>
    </xf>
    <xf numFmtId="0" fontId="37" fillId="0" borderId="1" xfId="62" applyFont="1" applyBorder="1" applyAlignment="1">
      <alignment horizontal="right" vertical="top" wrapText="1"/>
    </xf>
    <xf numFmtId="168" fontId="37" fillId="0" borderId="1" xfId="62" applyNumberFormat="1" applyFont="1" applyBorder="1" applyAlignment="1">
      <alignment horizontal="center" vertical="top"/>
    </xf>
    <xf numFmtId="0" fontId="37" fillId="0" borderId="1" xfId="62" applyFont="1" applyBorder="1" applyAlignment="1">
      <alignment vertical="top"/>
    </xf>
    <xf numFmtId="2" fontId="55" fillId="0" borderId="1" xfId="62" applyNumberFormat="1" applyFont="1" applyBorder="1" applyAlignment="1">
      <alignment horizontal="right" vertical="top"/>
    </xf>
    <xf numFmtId="2" fontId="55" fillId="0" borderId="1" xfId="62" applyNumberFormat="1" applyFont="1" applyBorder="1" applyAlignment="1">
      <alignment horizontal="center" vertical="top"/>
    </xf>
    <xf numFmtId="1" fontId="40" fillId="3" borderId="1" xfId="2" applyNumberFormat="1" applyFont="1" applyFill="1" applyBorder="1" applyAlignment="1">
      <alignment vertical="top" wrapText="1"/>
    </xf>
    <xf numFmtId="0" fontId="16" fillId="0" borderId="1" xfId="62" applyFont="1" applyBorder="1"/>
    <xf numFmtId="166" fontId="46" fillId="3" borderId="1" xfId="63" applyNumberFormat="1" applyFont="1" applyFill="1" applyBorder="1" applyAlignment="1">
      <alignment horizontal="center" vertical="center" wrapText="1"/>
    </xf>
    <xf numFmtId="173" fontId="16" fillId="0" borderId="1" xfId="4" applyNumberFormat="1" applyFont="1" applyBorder="1" applyAlignment="1">
      <alignment horizontal="center" vertical="center" wrapText="1"/>
    </xf>
    <xf numFmtId="0" fontId="32" fillId="0" borderId="1" xfId="0" applyFont="1" applyBorder="1" applyAlignment="1">
      <alignment horizontal="left" vertical="top" wrapText="1"/>
    </xf>
    <xf numFmtId="1" fontId="31" fillId="0" borderId="1" xfId="0" applyNumberFormat="1" applyFont="1" applyBorder="1" applyAlignment="1">
      <alignment horizontal="left" vertical="top" wrapText="1"/>
    </xf>
    <xf numFmtId="0" fontId="31" fillId="0" borderId="1" xfId="0" applyFont="1" applyBorder="1" applyAlignment="1">
      <alignment horizontal="left" vertical="top"/>
    </xf>
    <xf numFmtId="0" fontId="31" fillId="0" borderId="1" xfId="0" applyFont="1" applyBorder="1" applyAlignment="1">
      <alignment horizontal="center" vertical="center"/>
    </xf>
    <xf numFmtId="0" fontId="30" fillId="0" borderId="1" xfId="0" applyFont="1" applyBorder="1" applyAlignment="1">
      <alignment horizontal="center" vertical="top" wrapText="1"/>
    </xf>
    <xf numFmtId="3" fontId="31" fillId="0" borderId="1" xfId="1" applyNumberFormat="1" applyFont="1" applyFill="1" applyBorder="1" applyAlignment="1">
      <alignment horizontal="right" vertical="top" wrapText="1"/>
    </xf>
    <xf numFmtId="0" fontId="31" fillId="0" borderId="1" xfId="0" applyFont="1" applyBorder="1" applyAlignment="1">
      <alignment horizontal="center" vertical="top" wrapText="1"/>
    </xf>
    <xf numFmtId="4" fontId="31" fillId="0" borderId="1" xfId="1" applyNumberFormat="1" applyFont="1" applyFill="1" applyBorder="1" applyAlignment="1">
      <alignment horizontal="right" vertical="top" wrapText="1"/>
    </xf>
    <xf numFmtId="166" fontId="31" fillId="0" borderId="1" xfId="1" applyNumberFormat="1" applyFont="1" applyFill="1" applyBorder="1" applyAlignment="1">
      <alignment horizontal="right" vertical="top" wrapText="1"/>
    </xf>
    <xf numFmtId="0" fontId="31" fillId="0" borderId="1" xfId="0" applyFont="1" applyBorder="1" applyAlignment="1">
      <alignment horizontal="right" vertical="top" wrapText="1"/>
    </xf>
    <xf numFmtId="166" fontId="31" fillId="0" borderId="1" xfId="1" applyNumberFormat="1" applyFont="1" applyFill="1" applyBorder="1" applyAlignment="1">
      <alignment horizontal="right" vertical="top" wrapText="1" shrinkToFit="1"/>
    </xf>
    <xf numFmtId="0" fontId="31" fillId="0" borderId="1" xfId="0" applyFont="1" applyBorder="1" applyAlignment="1">
      <alignment vertical="top"/>
    </xf>
    <xf numFmtId="0" fontId="56" fillId="0" borderId="1" xfId="0" applyFont="1" applyBorder="1" applyAlignment="1">
      <alignment horizontal="center" vertical="top" wrapText="1"/>
    </xf>
    <xf numFmtId="2" fontId="13" fillId="0" borderId="1" xfId="0" applyNumberFormat="1" applyFont="1" applyBorder="1" applyAlignment="1">
      <alignment horizontal="center" vertical="top" wrapText="1"/>
    </xf>
    <xf numFmtId="1" fontId="32" fillId="0" borderId="1" xfId="0" applyNumberFormat="1" applyFont="1" applyBorder="1" applyAlignment="1">
      <alignment horizontal="center" vertical="top" wrapText="1"/>
    </xf>
    <xf numFmtId="166" fontId="32" fillId="0" borderId="1" xfId="1" applyNumberFormat="1" applyFont="1" applyFill="1" applyBorder="1" applyAlignment="1">
      <alignment horizontal="right" vertical="top" wrapText="1"/>
    </xf>
    <xf numFmtId="166" fontId="13" fillId="0" borderId="1" xfId="1" applyNumberFormat="1" applyFont="1" applyFill="1" applyBorder="1" applyAlignment="1">
      <alignment horizontal="right" vertical="top" wrapText="1"/>
    </xf>
    <xf numFmtId="166" fontId="30" fillId="0" borderId="1" xfId="1" applyNumberFormat="1" applyFont="1" applyFill="1" applyBorder="1" applyAlignment="1">
      <alignment horizontal="center" vertical="top" wrapText="1" shrinkToFit="1"/>
    </xf>
    <xf numFmtId="166" fontId="30" fillId="0" borderId="1" xfId="1" applyNumberFormat="1" applyFont="1" applyFill="1" applyBorder="1" applyAlignment="1">
      <alignment horizontal="right" vertical="top" wrapText="1" shrinkToFit="1"/>
    </xf>
    <xf numFmtId="0" fontId="31" fillId="0" borderId="1" xfId="0" applyFont="1" applyBorder="1" applyAlignment="1">
      <alignment horizontal="center" vertical="top"/>
    </xf>
    <xf numFmtId="0" fontId="31" fillId="0" borderId="1" xfId="0" applyFont="1" applyBorder="1" applyAlignment="1">
      <alignment horizontal="right" vertical="top"/>
    </xf>
    <xf numFmtId="2" fontId="31" fillId="0" borderId="1" xfId="0" applyNumberFormat="1" applyFont="1" applyBorder="1" applyAlignment="1">
      <alignment horizontal="center" vertical="top"/>
    </xf>
    <xf numFmtId="1" fontId="31" fillId="0" borderId="1" xfId="0" applyNumberFormat="1" applyFont="1" applyBorder="1" applyAlignment="1">
      <alignment horizontal="center" vertical="top" wrapText="1"/>
    </xf>
    <xf numFmtId="166" fontId="43" fillId="0" borderId="0" xfId="0" applyNumberFormat="1" applyFont="1" applyAlignment="1">
      <alignment horizontal="right"/>
    </xf>
    <xf numFmtId="0" fontId="30" fillId="0" borderId="1" xfId="0" applyFont="1" applyBorder="1" applyAlignment="1">
      <alignment horizontal="center" vertical="top"/>
    </xf>
    <xf numFmtId="166" fontId="31" fillId="0" borderId="1" xfId="0" applyNumberFormat="1" applyFont="1" applyBorder="1" applyAlignment="1">
      <alignment horizontal="left" vertical="top" wrapText="1"/>
    </xf>
    <xf numFmtId="0" fontId="13" fillId="0" borderId="1" xfId="4" applyFont="1" applyBorder="1" applyAlignment="1">
      <alignment horizontal="left" vertical="top" wrapText="1"/>
    </xf>
    <xf numFmtId="0" fontId="13" fillId="0" borderId="1" xfId="4" applyFont="1" applyBorder="1" applyAlignment="1">
      <alignment horizontal="right" vertical="top" wrapText="1"/>
    </xf>
    <xf numFmtId="0" fontId="18" fillId="0" borderId="0" xfId="0" applyFont="1" applyAlignment="1">
      <alignment vertical="center" wrapText="1"/>
    </xf>
    <xf numFmtId="0" fontId="31" fillId="0" borderId="0" xfId="0" applyFont="1" applyAlignment="1">
      <alignment horizontal="center" vertical="top" wrapText="1"/>
    </xf>
    <xf numFmtId="0" fontId="30" fillId="0" borderId="0" xfId="0" applyFont="1" applyAlignment="1">
      <alignment horizontal="right" vertical="top" wrapText="1"/>
    </xf>
    <xf numFmtId="0" fontId="31" fillId="0" borderId="5" xfId="0" applyFont="1" applyBorder="1" applyAlignment="1">
      <alignment horizontal="center" vertical="center"/>
    </xf>
    <xf numFmtId="4" fontId="31" fillId="0" borderId="1" xfId="0" applyNumberFormat="1" applyFont="1" applyBorder="1" applyAlignment="1">
      <alignment horizontal="center" vertical="center"/>
    </xf>
    <xf numFmtId="0" fontId="31" fillId="0" borderId="0" xfId="0" applyFont="1" applyAlignment="1">
      <alignment horizontal="left" vertical="top"/>
    </xf>
    <xf numFmtId="0" fontId="31" fillId="0" borderId="5" xfId="0" applyFont="1" applyBorder="1" applyAlignment="1">
      <alignment horizontal="left" vertical="top"/>
    </xf>
    <xf numFmtId="0" fontId="35" fillId="0" borderId="7" xfId="0" applyFont="1" applyBorder="1" applyAlignment="1">
      <alignment horizontal="center" vertical="center" wrapText="1"/>
    </xf>
    <xf numFmtId="0" fontId="35" fillId="0" borderId="6" xfId="0" applyFont="1" applyBorder="1" applyAlignment="1">
      <alignment horizontal="center" vertical="center" wrapText="1"/>
    </xf>
    <xf numFmtId="0" fontId="35" fillId="0" borderId="6" xfId="0" applyFont="1" applyBorder="1" applyAlignment="1">
      <alignment vertical="top" wrapText="1"/>
    </xf>
    <xf numFmtId="0" fontId="31" fillId="0" borderId="6" xfId="0" applyFont="1" applyBorder="1" applyAlignment="1">
      <alignment horizontal="left" vertical="top"/>
    </xf>
    <xf numFmtId="0" fontId="34" fillId="0" borderId="1" xfId="0" applyFont="1" applyBorder="1" applyAlignment="1">
      <alignment horizontal="center" vertical="top" wrapText="1"/>
    </xf>
    <xf numFmtId="2" fontId="34" fillId="0" borderId="1" xfId="0" applyNumberFormat="1" applyFont="1" applyBorder="1" applyAlignment="1">
      <alignment horizontal="center" vertical="top" wrapText="1"/>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4" fontId="30" fillId="0" borderId="1" xfId="0" applyNumberFormat="1" applyFont="1" applyBorder="1" applyAlignment="1">
      <alignment horizontal="center" vertical="center"/>
    </xf>
    <xf numFmtId="0" fontId="30" fillId="0" borderId="1" xfId="0" applyFont="1" applyBorder="1" applyAlignment="1">
      <alignment horizontal="center" vertical="center" wrapText="1"/>
    </xf>
    <xf numFmtId="0" fontId="34" fillId="0" borderId="1" xfId="0" applyFont="1" applyBorder="1" applyAlignment="1">
      <alignment horizontal="left" vertical="top" wrapText="1"/>
    </xf>
    <xf numFmtId="0" fontId="30" fillId="0" borderId="1" xfId="0" applyFont="1" applyBorder="1" applyAlignment="1">
      <alignment horizontal="left" vertical="top"/>
    </xf>
    <xf numFmtId="0" fontId="30" fillId="0" borderId="0" xfId="0" applyFont="1" applyAlignment="1">
      <alignment horizontal="left" vertical="top"/>
    </xf>
    <xf numFmtId="0" fontId="36" fillId="0" borderId="1" xfId="0" applyFont="1" applyBorder="1" applyAlignment="1">
      <alignment horizontal="left" vertical="top" wrapText="1"/>
    </xf>
    <xf numFmtId="0" fontId="32" fillId="0" borderId="1" xfId="0" applyFont="1" applyBorder="1" applyAlignment="1">
      <alignment horizontal="center" vertical="center" wrapText="1"/>
    </xf>
    <xf numFmtId="0" fontId="31" fillId="0" borderId="1" xfId="0" applyFont="1" applyBorder="1" applyAlignment="1">
      <alignment horizontal="center" vertical="center" wrapText="1"/>
    </xf>
    <xf numFmtId="1" fontId="31" fillId="0" borderId="1" xfId="0" applyNumberFormat="1" applyFont="1" applyBorder="1" applyAlignment="1">
      <alignment horizontal="center" vertical="top" wrapText="1" shrinkToFit="1"/>
    </xf>
    <xf numFmtId="1" fontId="31" fillId="0" borderId="1" xfId="0" applyNumberFormat="1" applyFont="1" applyBorder="1" applyAlignment="1">
      <alignment horizontal="center" vertical="top"/>
    </xf>
    <xf numFmtId="0" fontId="32" fillId="0" borderId="1" xfId="0" applyFont="1" applyBorder="1" applyAlignment="1">
      <alignment horizontal="center" vertical="top" wrapText="1"/>
    </xf>
    <xf numFmtId="3" fontId="31" fillId="0" borderId="1" xfId="0" applyNumberFormat="1" applyFont="1" applyBorder="1" applyAlignment="1">
      <alignment horizontal="right" vertical="top" wrapText="1" shrinkToFit="1"/>
    </xf>
    <xf numFmtId="2" fontId="31" fillId="0" borderId="1" xfId="0" applyNumberFormat="1" applyFont="1" applyBorder="1" applyAlignment="1">
      <alignment horizontal="center" vertical="top" wrapText="1" shrinkToFit="1"/>
    </xf>
    <xf numFmtId="3" fontId="31" fillId="0" borderId="1" xfId="0" applyNumberFormat="1" applyFont="1" applyBorder="1" applyAlignment="1">
      <alignment horizontal="right" vertical="top" wrapText="1"/>
    </xf>
    <xf numFmtId="43" fontId="31" fillId="0" borderId="1" xfId="0" applyNumberFormat="1" applyFont="1" applyBorder="1" applyAlignment="1">
      <alignment horizontal="center" vertical="center"/>
    </xf>
    <xf numFmtId="43" fontId="31" fillId="0" borderId="2" xfId="0" applyNumberFormat="1" applyFont="1" applyBorder="1" applyAlignment="1">
      <alignment horizontal="center" vertical="center"/>
    </xf>
    <xf numFmtId="2" fontId="31" fillId="0" borderId="1" xfId="0" applyNumberFormat="1" applyFont="1" applyBorder="1" applyAlignment="1">
      <alignment horizontal="center" vertical="top" wrapText="1"/>
    </xf>
    <xf numFmtId="0" fontId="31" fillId="0" borderId="0" xfId="0" applyFont="1" applyAlignment="1">
      <alignment horizontal="center" vertical="center"/>
    </xf>
    <xf numFmtId="0" fontId="34" fillId="0" borderId="1" xfId="0" applyFont="1" applyBorder="1" applyAlignment="1">
      <alignment horizontal="right" vertical="top" wrapText="1"/>
    </xf>
    <xf numFmtId="4" fontId="31" fillId="0" borderId="0" xfId="0" applyNumberFormat="1" applyFont="1" applyAlignment="1">
      <alignment horizontal="center" vertical="center"/>
    </xf>
    <xf numFmtId="43" fontId="31" fillId="0" borderId="5" xfId="0" applyNumberFormat="1" applyFont="1" applyBorder="1" applyAlignment="1">
      <alignment horizontal="center" vertical="center"/>
    </xf>
    <xf numFmtId="3" fontId="34" fillId="0" borderId="1" xfId="0" applyNumberFormat="1" applyFont="1" applyBorder="1" applyAlignment="1">
      <alignment horizontal="center" vertical="top" wrapText="1"/>
    </xf>
    <xf numFmtId="3" fontId="34" fillId="0" borderId="1" xfId="0" applyNumberFormat="1" applyFont="1" applyBorder="1" applyAlignment="1">
      <alignment horizontal="right" vertical="top" wrapText="1"/>
    </xf>
    <xf numFmtId="3" fontId="31" fillId="0" borderId="1" xfId="0" applyNumberFormat="1" applyFont="1" applyBorder="1" applyAlignment="1">
      <alignment horizontal="center" vertical="top" wrapText="1" shrinkToFit="1"/>
    </xf>
    <xf numFmtId="3" fontId="31" fillId="0" borderId="1" xfId="0" applyNumberFormat="1" applyFont="1" applyBorder="1" applyAlignment="1">
      <alignment horizontal="center" vertical="top" wrapText="1"/>
    </xf>
    <xf numFmtId="43" fontId="31" fillId="0" borderId="0" xfId="0" applyNumberFormat="1" applyFont="1" applyAlignment="1">
      <alignment horizontal="center" vertical="center"/>
    </xf>
    <xf numFmtId="165" fontId="31" fillId="0" borderId="1" xfId="0" applyNumberFormat="1" applyFont="1" applyBorder="1" applyAlignment="1">
      <alignment horizontal="center" vertical="top" wrapText="1" shrinkToFit="1"/>
    </xf>
    <xf numFmtId="0" fontId="34" fillId="0" borderId="1" xfId="0" applyFont="1" applyBorder="1" applyAlignment="1">
      <alignment vertical="top" wrapText="1"/>
    </xf>
    <xf numFmtId="0" fontId="32" fillId="0" borderId="1" xfId="2" applyFont="1" applyBorder="1" applyAlignment="1">
      <alignment horizontal="left" vertical="top" wrapText="1"/>
    </xf>
    <xf numFmtId="3" fontId="30" fillId="0" borderId="1" xfId="0" applyNumberFormat="1" applyFont="1" applyBorder="1" applyAlignment="1">
      <alignment horizontal="center" vertical="top" wrapText="1"/>
    </xf>
    <xf numFmtId="3" fontId="30" fillId="0" borderId="1" xfId="0" applyNumberFormat="1" applyFont="1" applyBorder="1" applyAlignment="1">
      <alignment horizontal="right" vertical="top" wrapText="1"/>
    </xf>
    <xf numFmtId="0" fontId="31" fillId="0" borderId="0" xfId="0" applyFont="1" applyAlignment="1">
      <alignment horizontal="center" vertical="top"/>
    </xf>
    <xf numFmtId="0" fontId="30" fillId="0" borderId="0" xfId="0" applyFont="1" applyAlignment="1">
      <alignment horizontal="center" vertical="center"/>
    </xf>
    <xf numFmtId="3" fontId="31" fillId="0" borderId="1" xfId="0" applyNumberFormat="1" applyFont="1" applyBorder="1" applyAlignment="1">
      <alignment horizontal="right" vertical="top"/>
    </xf>
    <xf numFmtId="3" fontId="30" fillId="0" borderId="1" xfId="0" applyNumberFormat="1" applyFont="1" applyBorder="1" applyAlignment="1">
      <alignment horizontal="center" vertical="top"/>
    </xf>
    <xf numFmtId="3" fontId="30" fillId="0" borderId="1" xfId="0" applyNumberFormat="1" applyFont="1" applyBorder="1" applyAlignment="1">
      <alignment horizontal="right" vertical="top"/>
    </xf>
    <xf numFmtId="0" fontId="30" fillId="0" borderId="1" xfId="0" applyFont="1" applyBorder="1" applyAlignment="1">
      <alignment horizontal="right" vertical="top"/>
    </xf>
    <xf numFmtId="2" fontId="30" fillId="0" borderId="1" xfId="0" applyNumberFormat="1" applyFont="1" applyBorder="1" applyAlignment="1">
      <alignment horizontal="center" vertical="top"/>
    </xf>
    <xf numFmtId="4" fontId="31" fillId="0" borderId="1" xfId="0" applyNumberFormat="1" applyFont="1" applyBorder="1" applyAlignment="1">
      <alignment horizontal="left" vertical="top" wrapText="1"/>
    </xf>
    <xf numFmtId="4" fontId="31" fillId="0" borderId="1" xfId="0" applyNumberFormat="1" applyFont="1" applyBorder="1" applyAlignment="1">
      <alignment horizontal="right" vertical="top" wrapText="1"/>
    </xf>
    <xf numFmtId="4" fontId="31" fillId="0" borderId="1" xfId="0" applyNumberFormat="1" applyFont="1" applyBorder="1" applyAlignment="1">
      <alignment horizontal="right" vertical="top" wrapText="1" shrinkToFit="1"/>
    </xf>
    <xf numFmtId="4" fontId="31" fillId="0" borderId="1" xfId="0" applyNumberFormat="1" applyFont="1" applyBorder="1" applyAlignment="1">
      <alignment horizontal="center" vertical="top" wrapText="1" shrinkToFit="1"/>
    </xf>
    <xf numFmtId="4" fontId="31" fillId="0" borderId="1" xfId="0" applyNumberFormat="1" applyFont="1" applyBorder="1" applyAlignment="1">
      <alignment horizontal="center" vertical="top" wrapText="1"/>
    </xf>
    <xf numFmtId="166" fontId="31" fillId="0" borderId="1" xfId="1" applyNumberFormat="1" applyFont="1" applyFill="1" applyBorder="1" applyAlignment="1">
      <alignment horizontal="center" vertical="top" wrapText="1" shrinkToFit="1"/>
    </xf>
    <xf numFmtId="166" fontId="31" fillId="0" borderId="1" xfId="1" applyNumberFormat="1" applyFont="1" applyFill="1" applyBorder="1" applyAlignment="1">
      <alignment horizontal="center" vertical="top" wrapText="1"/>
    </xf>
    <xf numFmtId="4" fontId="32" fillId="0" borderId="1" xfId="1" applyNumberFormat="1" applyFont="1" applyFill="1" applyBorder="1" applyAlignment="1">
      <alignment horizontal="left" vertical="top" wrapText="1"/>
    </xf>
    <xf numFmtId="43" fontId="31" fillId="0" borderId="1" xfId="1" applyFont="1" applyFill="1" applyBorder="1" applyAlignment="1">
      <alignment horizontal="right" vertical="top" wrapText="1" shrinkToFit="1"/>
    </xf>
    <xf numFmtId="0" fontId="32" fillId="0" borderId="1" xfId="2" applyFont="1" applyBorder="1" applyAlignment="1">
      <alignment vertical="top" wrapText="1"/>
    </xf>
    <xf numFmtId="0" fontId="38" fillId="0" borderId="1" xfId="2" applyFont="1" applyBorder="1" applyAlignment="1">
      <alignment horizontal="center" vertical="top" wrapText="1"/>
    </xf>
    <xf numFmtId="0" fontId="38" fillId="0" borderId="1" xfId="2" applyFont="1" applyBorder="1" applyAlignment="1">
      <alignment horizontal="right" vertical="top" wrapText="1"/>
    </xf>
    <xf numFmtId="2" fontId="13" fillId="0" borderId="1" xfId="2" applyNumberFormat="1" applyFont="1" applyBorder="1" applyAlignment="1">
      <alignment horizontal="center" vertical="top" wrapText="1"/>
    </xf>
    <xf numFmtId="0" fontId="34" fillId="0" borderId="1" xfId="2" applyFont="1" applyBorder="1" applyAlignment="1">
      <alignment vertical="top" wrapText="1"/>
    </xf>
    <xf numFmtId="166" fontId="31" fillId="0" borderId="1" xfId="1" applyNumberFormat="1" applyFont="1" applyFill="1" applyBorder="1" applyAlignment="1">
      <alignment horizontal="left" vertical="top"/>
    </xf>
    <xf numFmtId="0" fontId="32" fillId="0" borderId="1" xfId="0" applyFont="1" applyBorder="1" applyAlignment="1">
      <alignment vertical="top" wrapText="1"/>
    </xf>
    <xf numFmtId="2" fontId="32" fillId="0" borderId="1" xfId="0" applyNumberFormat="1" applyFont="1" applyBorder="1" applyAlignment="1">
      <alignment horizontal="center" vertical="top" wrapText="1"/>
    </xf>
    <xf numFmtId="0" fontId="31" fillId="0" borderId="0" xfId="0" applyFont="1"/>
    <xf numFmtId="0" fontId="31" fillId="0" borderId="0" xfId="0" applyFont="1" applyAlignment="1">
      <alignment horizontal="left" vertical="top" wrapText="1"/>
    </xf>
    <xf numFmtId="166" fontId="30" fillId="0" borderId="1" xfId="1" applyNumberFormat="1" applyFont="1" applyFill="1" applyBorder="1" applyAlignment="1">
      <alignment horizontal="center" vertical="top"/>
    </xf>
    <xf numFmtId="166" fontId="30" fillId="0" borderId="1" xfId="1" applyNumberFormat="1" applyFont="1" applyFill="1" applyBorder="1" applyAlignment="1">
      <alignment horizontal="right" vertical="top"/>
    </xf>
    <xf numFmtId="166" fontId="31" fillId="0" borderId="1" xfId="1" applyNumberFormat="1" applyFont="1" applyFill="1" applyBorder="1" applyAlignment="1">
      <alignment horizontal="center" vertical="top"/>
    </xf>
    <xf numFmtId="166" fontId="31" fillId="0" borderId="1" xfId="1" applyNumberFormat="1" applyFont="1" applyFill="1" applyBorder="1" applyAlignment="1">
      <alignment horizontal="right" vertical="top"/>
    </xf>
    <xf numFmtId="166" fontId="30" fillId="0" borderId="1" xfId="1" applyNumberFormat="1" applyFont="1" applyFill="1" applyBorder="1" applyAlignment="1">
      <alignment horizontal="left" vertical="top"/>
    </xf>
    <xf numFmtId="4" fontId="30" fillId="0" borderId="1" xfId="0" applyNumberFormat="1" applyFont="1" applyBorder="1" applyAlignment="1">
      <alignment horizontal="right" vertical="top"/>
    </xf>
    <xf numFmtId="1" fontId="30" fillId="0" borderId="1" xfId="0" applyNumberFormat="1" applyFont="1" applyBorder="1" applyAlignment="1">
      <alignment horizontal="center" vertical="top"/>
    </xf>
    <xf numFmtId="0" fontId="32" fillId="0" borderId="0" xfId="0" applyFont="1" applyAlignment="1">
      <alignment horizontal="left" vertical="top" wrapText="1"/>
    </xf>
    <xf numFmtId="0" fontId="31" fillId="0" borderId="0" xfId="0" applyFont="1" applyAlignment="1">
      <alignment horizontal="right" vertical="center"/>
    </xf>
    <xf numFmtId="1" fontId="31" fillId="0" borderId="0" xfId="0" applyNumberFormat="1" applyFont="1" applyAlignment="1">
      <alignment horizontal="center" vertical="center"/>
    </xf>
    <xf numFmtId="166" fontId="31" fillId="0" borderId="0" xfId="1" applyNumberFormat="1" applyFont="1" applyFill="1" applyBorder="1" applyAlignment="1">
      <alignment horizontal="right" vertical="center"/>
    </xf>
    <xf numFmtId="166" fontId="31" fillId="0" borderId="0" xfId="1" applyNumberFormat="1" applyFont="1" applyFill="1" applyBorder="1" applyAlignment="1">
      <alignment horizontal="left" vertical="center"/>
    </xf>
    <xf numFmtId="0" fontId="32" fillId="0" borderId="0" xfId="0" applyFont="1" applyAlignment="1">
      <alignment horizontal="left" vertical="center"/>
    </xf>
    <xf numFmtId="0" fontId="31" fillId="0" borderId="0" xfId="0" applyFont="1" applyAlignment="1">
      <alignment horizontal="left" vertical="center"/>
    </xf>
    <xf numFmtId="3" fontId="31" fillId="0" borderId="0" xfId="0" applyNumberFormat="1" applyFont="1" applyAlignment="1">
      <alignment horizontal="right" vertical="center"/>
    </xf>
    <xf numFmtId="166" fontId="31" fillId="0" borderId="0" xfId="0" applyNumberFormat="1" applyFont="1" applyAlignment="1">
      <alignment horizontal="right" vertical="center"/>
    </xf>
    <xf numFmtId="1" fontId="31" fillId="0" borderId="0" xfId="0" applyNumberFormat="1" applyFont="1" applyAlignment="1">
      <alignment horizontal="left" vertical="center" wrapText="1"/>
    </xf>
    <xf numFmtId="0" fontId="32" fillId="0" borderId="15" xfId="0" applyFont="1" applyBorder="1" applyAlignment="1">
      <alignment horizontal="left" vertical="center"/>
    </xf>
    <xf numFmtId="0" fontId="31" fillId="0" borderId="15" xfId="0" applyFont="1" applyBorder="1" applyAlignment="1">
      <alignment horizontal="left" vertical="center"/>
    </xf>
    <xf numFmtId="166" fontId="31" fillId="0" borderId="15" xfId="0" applyNumberFormat="1" applyFont="1" applyBorder="1" applyAlignment="1">
      <alignment horizontal="right" vertical="center"/>
    </xf>
    <xf numFmtId="166" fontId="31" fillId="0" borderId="15" xfId="0" applyNumberFormat="1" applyFont="1" applyBorder="1" applyAlignment="1">
      <alignment horizontal="left" vertical="center"/>
    </xf>
    <xf numFmtId="0" fontId="31" fillId="0" borderId="17" xfId="0" applyFont="1" applyBorder="1" applyAlignment="1">
      <alignment horizontal="left" vertical="center"/>
    </xf>
    <xf numFmtId="1" fontId="31" fillId="0" borderId="17" xfId="0" applyNumberFormat="1" applyFont="1" applyBorder="1" applyAlignment="1">
      <alignment horizontal="center" vertical="center"/>
    </xf>
    <xf numFmtId="166" fontId="34" fillId="0" borderId="17" xfId="0" applyNumberFormat="1" applyFont="1" applyBorder="1" applyAlignment="1">
      <alignment horizontal="right" vertical="center" wrapText="1"/>
    </xf>
    <xf numFmtId="0" fontId="31" fillId="0" borderId="17" xfId="0" applyFont="1" applyBorder="1" applyAlignment="1">
      <alignment horizontal="center" vertical="center" wrapText="1"/>
    </xf>
    <xf numFmtId="3" fontId="31" fillId="0" borderId="17" xfId="0" applyNumberFormat="1" applyFont="1" applyBorder="1" applyAlignment="1">
      <alignment vertical="top" wrapText="1"/>
    </xf>
    <xf numFmtId="166" fontId="34" fillId="0" borderId="17" xfId="0" applyNumberFormat="1" applyFont="1" applyBorder="1" applyAlignment="1">
      <alignment horizontal="left" vertical="center" wrapText="1"/>
    </xf>
    <xf numFmtId="2" fontId="31" fillId="0" borderId="0" xfId="0" applyNumberFormat="1" applyFont="1" applyAlignment="1">
      <alignment horizontal="center" vertical="center" wrapText="1"/>
    </xf>
    <xf numFmtId="0" fontId="31" fillId="0" borderId="0" xfId="0" applyFont="1" applyAlignment="1">
      <alignment horizontal="center" vertical="center" wrapText="1"/>
    </xf>
    <xf numFmtId="3" fontId="34" fillId="0" borderId="0" xfId="0" applyNumberFormat="1" applyFont="1" applyAlignment="1">
      <alignment horizontal="center" vertical="center" wrapText="1"/>
    </xf>
    <xf numFmtId="3" fontId="34" fillId="0" borderId="0" xfId="0" applyNumberFormat="1" applyFont="1" applyAlignment="1">
      <alignment horizontal="right" vertical="center" wrapText="1"/>
    </xf>
    <xf numFmtId="0" fontId="31" fillId="0" borderId="0" xfId="0" applyFont="1" applyAlignment="1">
      <alignment horizontal="left" vertical="center" wrapText="1"/>
    </xf>
    <xf numFmtId="0" fontId="31" fillId="0" borderId="7" xfId="0" applyFont="1" applyBorder="1" applyAlignment="1">
      <alignment horizontal="center" vertical="center"/>
    </xf>
    <xf numFmtId="0" fontId="31" fillId="0" borderId="6" xfId="0" applyFont="1" applyBorder="1" applyAlignment="1">
      <alignment horizontal="center" vertical="center"/>
    </xf>
    <xf numFmtId="43" fontId="31" fillId="0" borderId="7" xfId="0" applyNumberFormat="1" applyFont="1" applyBorder="1" applyAlignment="1">
      <alignment horizontal="center" vertical="center"/>
    </xf>
    <xf numFmtId="43" fontId="31" fillId="0" borderId="6" xfId="0" applyNumberFormat="1" applyFont="1" applyBorder="1" applyAlignment="1">
      <alignment horizontal="center" vertical="center"/>
    </xf>
    <xf numFmtId="43" fontId="31" fillId="0" borderId="19" xfId="0" applyNumberFormat="1" applyFont="1" applyBorder="1" applyAlignment="1">
      <alignment horizontal="center" vertical="center"/>
    </xf>
    <xf numFmtId="166" fontId="34" fillId="0" borderId="0" xfId="0" applyNumberFormat="1" applyFont="1" applyAlignment="1">
      <alignment horizontal="right" vertical="center" wrapText="1"/>
    </xf>
    <xf numFmtId="3" fontId="31" fillId="0" borderId="0" xfId="0" applyNumberFormat="1" applyFont="1" applyAlignment="1">
      <alignment vertical="top" wrapText="1"/>
    </xf>
    <xf numFmtId="166" fontId="34" fillId="0" borderId="0" xfId="0" applyNumberFormat="1" applyFont="1" applyAlignment="1">
      <alignment horizontal="left" vertical="center" wrapText="1"/>
    </xf>
    <xf numFmtId="3" fontId="31" fillId="0" borderId="0" xfId="0" applyNumberFormat="1" applyFont="1" applyAlignment="1">
      <alignment horizontal="right" vertical="center" wrapText="1"/>
    </xf>
    <xf numFmtId="1" fontId="31" fillId="0" borderId="0" xfId="0" applyNumberFormat="1" applyFont="1" applyAlignment="1">
      <alignment horizontal="right" vertical="center"/>
    </xf>
    <xf numFmtId="0" fontId="31" fillId="0" borderId="0" xfId="0" applyFont="1" applyAlignment="1">
      <alignment horizontal="right" vertical="top"/>
    </xf>
    <xf numFmtId="2" fontId="31" fillId="0" borderId="0" xfId="0" applyNumberFormat="1" applyFont="1" applyAlignment="1">
      <alignment horizontal="center" vertical="center"/>
    </xf>
    <xf numFmtId="172" fontId="31" fillId="0" borderId="0" xfId="0" applyNumberFormat="1" applyFont="1" applyAlignment="1">
      <alignment horizontal="left" vertical="top"/>
    </xf>
    <xf numFmtId="171" fontId="31" fillId="0" borderId="0" xfId="0" applyNumberFormat="1" applyFont="1" applyAlignment="1">
      <alignment horizontal="left" vertical="top"/>
    </xf>
    <xf numFmtId="43" fontId="18" fillId="0" borderId="0" xfId="1" applyFont="1" applyAlignment="1">
      <alignment horizontal="left" vertical="center" wrapText="1"/>
    </xf>
    <xf numFmtId="43" fontId="18" fillId="0" borderId="0" xfId="0" applyNumberFormat="1" applyFont="1" applyAlignment="1">
      <alignment horizontal="left" vertical="top" wrapText="1"/>
    </xf>
    <xf numFmtId="9" fontId="16" fillId="0" borderId="5" xfId="4" applyNumberFormat="1" applyFont="1" applyBorder="1" applyAlignment="1">
      <alignment horizontal="center" vertical="center" wrapText="1"/>
    </xf>
    <xf numFmtId="10" fontId="16" fillId="0" borderId="5" xfId="4" applyNumberFormat="1" applyFont="1" applyBorder="1" applyAlignment="1">
      <alignment horizontal="center" vertical="center" wrapText="1"/>
    </xf>
    <xf numFmtId="0" fontId="16" fillId="0" borderId="5" xfId="4" applyFont="1" applyBorder="1" applyAlignment="1">
      <alignment horizontal="center" vertical="center" wrapText="1"/>
    </xf>
    <xf numFmtId="0" fontId="16" fillId="0" borderId="5" xfId="4" applyFont="1" applyBorder="1" applyAlignment="1">
      <alignment horizontal="left" vertical="center" wrapText="1"/>
    </xf>
    <xf numFmtId="0" fontId="18" fillId="0" borderId="5" xfId="0" applyFont="1" applyBorder="1" applyAlignment="1">
      <alignment horizontal="left" vertical="top" wrapText="1"/>
    </xf>
    <xf numFmtId="0" fontId="18" fillId="0" borderId="0" xfId="0" applyFont="1" applyAlignment="1">
      <alignment horizontal="center" vertical="top" wrapText="1"/>
    </xf>
    <xf numFmtId="0" fontId="18" fillId="0" borderId="0" xfId="0" applyFont="1" applyAlignment="1">
      <alignment vertical="top" wrapText="1"/>
    </xf>
    <xf numFmtId="0" fontId="31" fillId="0" borderId="0" xfId="0" applyFont="1" applyAlignment="1">
      <alignment vertical="center"/>
    </xf>
    <xf numFmtId="0" fontId="31" fillId="0" borderId="1" xfId="0" applyFont="1" applyBorder="1" applyAlignment="1">
      <alignment horizontal="left" vertical="top" wrapText="1"/>
    </xf>
    <xf numFmtId="0" fontId="32" fillId="0" borderId="1" xfId="0" applyFont="1" applyBorder="1" applyAlignment="1">
      <alignment horizontal="left" vertical="top" wrapText="1"/>
    </xf>
    <xf numFmtId="0" fontId="31" fillId="0" borderId="1" xfId="0" applyFont="1" applyBorder="1" applyAlignment="1">
      <alignment horizontal="center" vertical="top" wrapText="1"/>
    </xf>
    <xf numFmtId="0" fontId="21" fillId="0" borderId="8" xfId="57" applyFont="1" applyBorder="1" applyAlignment="1">
      <alignment horizontal="center" vertical="center"/>
    </xf>
    <xf numFmtId="0" fontId="20" fillId="0" borderId="8" xfId="57" applyFont="1" applyBorder="1" applyAlignment="1">
      <alignment horizontal="center" vertical="center"/>
    </xf>
    <xf numFmtId="0" fontId="21" fillId="0" borderId="8" xfId="57" applyFont="1" applyBorder="1" applyAlignment="1">
      <alignment horizontal="center" vertical="center" wrapText="1"/>
    </xf>
    <xf numFmtId="0" fontId="21" fillId="0" borderId="11" xfId="57" applyFont="1" applyBorder="1" applyAlignment="1">
      <alignment horizontal="center" vertical="center" wrapText="1"/>
    </xf>
    <xf numFmtId="0" fontId="20" fillId="0" borderId="8" xfId="57" applyFont="1" applyBorder="1" applyAlignment="1">
      <alignment horizontal="center" vertical="center" wrapText="1"/>
    </xf>
    <xf numFmtId="0" fontId="31" fillId="0" borderId="0" xfId="0" applyFont="1" applyAlignment="1">
      <alignment horizontal="center" vertical="center" wrapText="1"/>
    </xf>
    <xf numFmtId="3" fontId="32" fillId="0" borderId="0" xfId="0" applyNumberFormat="1" applyFont="1" applyAlignment="1">
      <alignment horizontal="center" vertical="center" wrapText="1"/>
    </xf>
    <xf numFmtId="0" fontId="31" fillId="0" borderId="1" xfId="0" applyFont="1" applyBorder="1" applyAlignment="1">
      <alignment horizontal="center" vertical="top" wrapText="1"/>
    </xf>
    <xf numFmtId="0" fontId="31" fillId="0" borderId="1" xfId="0" applyFont="1" applyBorder="1" applyAlignment="1">
      <alignment horizontal="left" vertical="top" wrapText="1"/>
    </xf>
    <xf numFmtId="0" fontId="41" fillId="0" borderId="1" xfId="0" applyFont="1" applyBorder="1" applyAlignment="1">
      <alignment horizontal="center" vertical="top" wrapText="1"/>
    </xf>
    <xf numFmtId="0" fontId="30" fillId="0" borderId="1" xfId="0" applyFont="1" applyBorder="1" applyAlignment="1">
      <alignment horizontal="center" vertical="top" wrapText="1"/>
    </xf>
    <xf numFmtId="0" fontId="34" fillId="0" borderId="1" xfId="0" applyFont="1" applyBorder="1" applyAlignment="1">
      <alignment horizontal="center" vertical="top" wrapText="1"/>
    </xf>
    <xf numFmtId="0" fontId="35" fillId="0" borderId="1" xfId="0" applyFont="1" applyBorder="1" applyAlignment="1">
      <alignment horizontal="center" vertical="top" wrapText="1"/>
    </xf>
    <xf numFmtId="0" fontId="32" fillId="0" borderId="1" xfId="0" applyFont="1" applyBorder="1" applyAlignment="1">
      <alignment horizontal="left" vertical="top" wrapText="1"/>
    </xf>
    <xf numFmtId="0" fontId="18" fillId="0" borderId="0" xfId="0" applyFont="1" applyAlignment="1">
      <alignment horizontal="center" vertical="top" wrapText="1"/>
    </xf>
    <xf numFmtId="0" fontId="33" fillId="0" borderId="1" xfId="0" applyFont="1" applyBorder="1" applyAlignment="1">
      <alignment horizontal="center" vertical="center" wrapText="1"/>
    </xf>
    <xf numFmtId="0" fontId="30" fillId="0" borderId="2" xfId="0" applyFont="1" applyBorder="1" applyAlignment="1">
      <alignment horizontal="center" wrapText="1"/>
    </xf>
    <xf numFmtId="0" fontId="30" fillId="0" borderId="4" xfId="0" applyFont="1" applyBorder="1" applyAlignment="1">
      <alignment horizontal="center" wrapText="1"/>
    </xf>
    <xf numFmtId="0" fontId="30" fillId="0" borderId="5" xfId="0" applyFont="1" applyBorder="1" applyAlignment="1">
      <alignment horizontal="center" wrapText="1"/>
    </xf>
    <xf numFmtId="0" fontId="18" fillId="0" borderId="0" xfId="0" applyFont="1" applyAlignment="1">
      <alignment horizontal="center" vertical="center" wrapText="1"/>
    </xf>
    <xf numFmtId="0" fontId="58" fillId="0" borderId="1" xfId="0" applyFont="1" applyBorder="1" applyAlignment="1">
      <alignment horizontal="center" vertical="top"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5" xfId="0" applyFont="1" applyBorder="1" applyAlignment="1">
      <alignment horizontal="center" vertical="center" wrapText="1"/>
    </xf>
    <xf numFmtId="0" fontId="19" fillId="0" borderId="1" xfId="0" applyFont="1" applyBorder="1" applyAlignment="1">
      <alignment horizontal="center" wrapText="1"/>
    </xf>
    <xf numFmtId="0" fontId="8" fillId="3" borderId="3" xfId="59" applyFont="1" applyFill="1" applyBorder="1" applyAlignment="1">
      <alignment horizontal="center" vertical="center" wrapText="1"/>
    </xf>
    <xf numFmtId="0" fontId="8" fillId="3" borderId="21" xfId="59" applyFont="1" applyFill="1" applyBorder="1" applyAlignment="1">
      <alignment horizontal="center" vertical="center" wrapText="1"/>
    </xf>
    <xf numFmtId="0" fontId="8" fillId="3" borderId="6" xfId="59" applyFont="1" applyFill="1" applyBorder="1" applyAlignment="1">
      <alignment horizontal="center" vertical="center" wrapText="1"/>
    </xf>
    <xf numFmtId="0" fontId="22" fillId="3" borderId="2" xfId="59" applyFont="1" applyFill="1" applyBorder="1" applyAlignment="1">
      <alignment horizontal="left" vertical="top" wrapText="1"/>
    </xf>
    <xf numFmtId="0" fontId="22" fillId="3" borderId="4" xfId="59" applyFont="1" applyFill="1" applyBorder="1" applyAlignment="1">
      <alignment horizontal="left" vertical="top" wrapText="1"/>
    </xf>
    <xf numFmtId="0" fontId="22" fillId="3" borderId="5" xfId="59" applyFont="1" applyFill="1" applyBorder="1" applyAlignment="1">
      <alignment horizontal="left" vertical="top" wrapText="1"/>
    </xf>
    <xf numFmtId="0" fontId="16" fillId="0" borderId="1" xfId="59" applyFont="1" applyBorder="1" applyAlignment="1">
      <alignment horizontal="center" vertical="center"/>
    </xf>
    <xf numFmtId="0" fontId="46" fillId="0" borderId="1" xfId="2" applyFont="1" applyBorder="1" applyAlignment="1">
      <alignment horizontal="left" vertical="center" wrapText="1"/>
    </xf>
    <xf numFmtId="0" fontId="16" fillId="0" borderId="3" xfId="59" applyFont="1" applyBorder="1" applyAlignment="1">
      <alignment horizontal="center" vertical="center"/>
    </xf>
    <xf numFmtId="0" fontId="16" fillId="0" borderId="21" xfId="59" applyFont="1" applyBorder="1" applyAlignment="1">
      <alignment horizontal="center" vertical="center"/>
    </xf>
    <xf numFmtId="0" fontId="46" fillId="0" borderId="1" xfId="2" applyFont="1" applyBorder="1" applyAlignment="1">
      <alignment horizontal="left" wrapText="1"/>
    </xf>
    <xf numFmtId="0" fontId="50" fillId="0" borderId="1" xfId="2" applyFont="1" applyBorder="1" applyAlignment="1">
      <alignment horizontal="left" wrapText="1"/>
    </xf>
    <xf numFmtId="0" fontId="16" fillId="0" borderId="6" xfId="59" applyFont="1" applyBorder="1" applyAlignment="1">
      <alignment horizontal="center" vertical="center"/>
    </xf>
    <xf numFmtId="0" fontId="46" fillId="3" borderId="19" xfId="2" applyFont="1" applyFill="1" applyBorder="1" applyAlignment="1">
      <alignment horizontal="left" vertical="center" wrapText="1"/>
    </xf>
    <xf numFmtId="0" fontId="46" fillId="3" borderId="15" xfId="2" applyFont="1" applyFill="1" applyBorder="1" applyAlignment="1">
      <alignment horizontal="left" vertical="center" wrapText="1"/>
    </xf>
    <xf numFmtId="0" fontId="46" fillId="3" borderId="7" xfId="2" applyFont="1" applyFill="1" applyBorder="1" applyAlignment="1">
      <alignment horizontal="left" vertical="center" wrapText="1"/>
    </xf>
    <xf numFmtId="0" fontId="40" fillId="0" borderId="13" xfId="2" applyFont="1" applyBorder="1" applyAlignment="1">
      <alignment vertical="center"/>
    </xf>
    <xf numFmtId="0" fontId="48" fillId="0" borderId="13" xfId="2" applyFont="1" applyBorder="1" applyAlignment="1">
      <alignment horizontal="right" vertical="center" wrapText="1"/>
    </xf>
    <xf numFmtId="0" fontId="40" fillId="3" borderId="2" xfId="2" applyFont="1" applyFill="1" applyBorder="1" applyAlignment="1">
      <alignment horizontal="left" vertical="center" wrapText="1"/>
    </xf>
    <xf numFmtId="0" fontId="40" fillId="3" borderId="4" xfId="2" applyFont="1" applyFill="1" applyBorder="1" applyAlignment="1">
      <alignment horizontal="left" vertical="center" wrapText="1"/>
    </xf>
    <xf numFmtId="0" fontId="40" fillId="3" borderId="5" xfId="2" applyFont="1" applyFill="1" applyBorder="1" applyAlignment="1">
      <alignment horizontal="left" vertical="center" wrapText="1"/>
    </xf>
    <xf numFmtId="0" fontId="49" fillId="0" borderId="20" xfId="2" applyFont="1" applyBorder="1" applyAlignment="1">
      <alignment horizontal="left" vertical="center" wrapText="1"/>
    </xf>
    <xf numFmtId="0" fontId="49" fillId="0" borderId="12" xfId="2" applyFont="1" applyBorder="1" applyAlignment="1">
      <alignment horizontal="left" vertical="center" wrapText="1"/>
    </xf>
    <xf numFmtId="0" fontId="49" fillId="0" borderId="13" xfId="2" applyFont="1" applyBorder="1" applyAlignment="1">
      <alignment vertical="center"/>
    </xf>
    <xf numFmtId="0" fontId="46" fillId="3" borderId="2" xfId="2" applyFont="1" applyFill="1" applyBorder="1" applyAlignment="1">
      <alignment horizontal="left" vertical="top" wrapText="1"/>
    </xf>
    <xf numFmtId="0" fontId="46" fillId="3" borderId="4" xfId="2" applyFont="1" applyFill="1" applyBorder="1" applyAlignment="1">
      <alignment horizontal="left" vertical="top" wrapText="1"/>
    </xf>
    <xf numFmtId="0" fontId="46" fillId="3" borderId="5" xfId="2" applyFont="1" applyFill="1" applyBorder="1" applyAlignment="1">
      <alignment horizontal="left" vertical="top" wrapText="1"/>
    </xf>
    <xf numFmtId="1" fontId="52" fillId="0" borderId="22" xfId="2" applyNumberFormat="1" applyFont="1" applyBorder="1" applyAlignment="1">
      <alignment horizontal="center" vertical="center"/>
    </xf>
    <xf numFmtId="1" fontId="52" fillId="0" borderId="24" xfId="2" applyNumberFormat="1" applyFont="1" applyBorder="1" applyAlignment="1">
      <alignment horizontal="center" vertical="center"/>
    </xf>
    <xf numFmtId="1" fontId="52" fillId="0" borderId="14" xfId="2" applyNumberFormat="1" applyFont="1" applyBorder="1" applyAlignment="1">
      <alignment horizontal="center" vertical="center"/>
    </xf>
    <xf numFmtId="0" fontId="11" fillId="0" borderId="23" xfId="2" applyFont="1" applyBorder="1" applyAlignment="1">
      <alignment horizontal="left" vertical="top" wrapText="1"/>
    </xf>
    <xf numFmtId="0" fontId="11" fillId="0" borderId="20" xfId="2" applyFont="1" applyBorder="1" applyAlignment="1">
      <alignment horizontal="left" vertical="top" wrapText="1"/>
    </xf>
    <xf numFmtId="0" fontId="11" fillId="0" borderId="12" xfId="2" applyFont="1" applyBorder="1" applyAlignment="1">
      <alignment horizontal="left" vertical="top" wrapText="1"/>
    </xf>
    <xf numFmtId="2" fontId="40" fillId="3" borderId="1" xfId="2" applyNumberFormat="1" applyFont="1" applyFill="1" applyBorder="1" applyAlignment="1">
      <alignment horizontal="left" vertical="top" wrapText="1"/>
    </xf>
    <xf numFmtId="0" fontId="16" fillId="3" borderId="2" xfId="2" applyFont="1" applyFill="1" applyBorder="1" applyAlignment="1">
      <alignment horizontal="left" vertical="top" wrapText="1"/>
    </xf>
    <xf numFmtId="0" fontId="16" fillId="3" borderId="4" xfId="2" applyFont="1" applyFill="1" applyBorder="1" applyAlignment="1">
      <alignment horizontal="left" vertical="top" wrapText="1"/>
    </xf>
    <xf numFmtId="0" fontId="16" fillId="3" borderId="5" xfId="2" applyFont="1" applyFill="1" applyBorder="1" applyAlignment="1">
      <alignment horizontal="left" vertical="top" wrapText="1"/>
    </xf>
    <xf numFmtId="0" fontId="40" fillId="3" borderId="1" xfId="2" applyFont="1" applyFill="1" applyBorder="1" applyAlignment="1">
      <alignment vertical="center"/>
    </xf>
    <xf numFmtId="0" fontId="40" fillId="3" borderId="2" xfId="2" applyFont="1" applyFill="1" applyBorder="1" applyAlignment="1">
      <alignment horizontal="left" vertical="top" wrapText="1"/>
    </xf>
    <xf numFmtId="0" fontId="40" fillId="3" borderId="4" xfId="2" applyFont="1" applyFill="1" applyBorder="1" applyAlignment="1">
      <alignment horizontal="left" vertical="top" wrapText="1"/>
    </xf>
    <xf numFmtId="0" fontId="40" fillId="3" borderId="5" xfId="2" applyFont="1" applyFill="1" applyBorder="1" applyAlignment="1">
      <alignment horizontal="left" vertical="top" wrapText="1"/>
    </xf>
    <xf numFmtId="0" fontId="51" fillId="9" borderId="15" xfId="59" applyFont="1" applyFill="1" applyBorder="1" applyAlignment="1">
      <alignment horizontal="center" vertical="center"/>
    </xf>
    <xf numFmtId="0" fontId="29" fillId="3" borderId="1" xfId="2" applyFont="1" applyFill="1" applyBorder="1" applyAlignment="1">
      <alignment horizontal="center" vertical="center"/>
    </xf>
    <xf numFmtId="0" fontId="29" fillId="3" borderId="1" xfId="2" applyFont="1" applyFill="1" applyBorder="1" applyAlignment="1">
      <alignment horizontal="left" vertical="center" wrapText="1"/>
    </xf>
    <xf numFmtId="0" fontId="45" fillId="0" borderId="1" xfId="62" applyFont="1" applyBorder="1" applyAlignment="1">
      <alignment horizontal="center" vertical="center"/>
    </xf>
    <xf numFmtId="0" fontId="14" fillId="0" borderId="1" xfId="62" applyFont="1" applyBorder="1" applyAlignment="1">
      <alignment horizontal="left" vertical="top" wrapText="1"/>
    </xf>
    <xf numFmtId="0" fontId="16" fillId="0" borderId="1" xfId="62" applyFont="1" applyBorder="1" applyAlignment="1">
      <alignment horizontal="center" vertical="center"/>
    </xf>
    <xf numFmtId="0" fontId="14" fillId="0" borderId="2" xfId="62" applyFont="1" applyBorder="1" applyAlignment="1">
      <alignment horizontal="left" vertical="top" wrapText="1"/>
    </xf>
    <xf numFmtId="0" fontId="14" fillId="0" borderId="4" xfId="62" applyFont="1" applyBorder="1" applyAlignment="1">
      <alignment horizontal="left" vertical="top" wrapText="1"/>
    </xf>
    <xf numFmtId="0" fontId="14" fillId="0" borderId="5" xfId="62" applyFont="1" applyBorder="1" applyAlignment="1">
      <alignment horizontal="left" vertical="top" wrapText="1"/>
    </xf>
    <xf numFmtId="0" fontId="40" fillId="3" borderId="1" xfId="2" applyFont="1" applyFill="1" applyBorder="1" applyAlignment="1">
      <alignment horizontal="center" vertical="top" wrapText="1"/>
    </xf>
    <xf numFmtId="0" fontId="46" fillId="0" borderId="21" xfId="62" applyFont="1" applyBorder="1" applyAlignment="1">
      <alignment horizontal="center" vertical="center"/>
    </xf>
    <xf numFmtId="0" fontId="46" fillId="0" borderId="6" xfId="62" applyFont="1" applyBorder="1" applyAlignment="1">
      <alignment horizontal="center" vertical="center"/>
    </xf>
    <xf numFmtId="0" fontId="8" fillId="0" borderId="6" xfId="62" applyFont="1" applyBorder="1" applyAlignment="1">
      <alignment horizontal="left" vertical="top" wrapText="1"/>
    </xf>
    <xf numFmtId="2" fontId="8" fillId="0" borderId="1" xfId="62" applyNumberFormat="1" applyFont="1" applyBorder="1" applyAlignment="1">
      <alignment horizontal="center" vertical="top" wrapText="1"/>
    </xf>
    <xf numFmtId="1" fontId="22" fillId="0" borderId="1" xfId="62" applyNumberFormat="1" applyFont="1" applyBorder="1" applyAlignment="1">
      <alignment horizontal="center" vertical="top" wrapText="1"/>
    </xf>
    <xf numFmtId="0" fontId="46" fillId="0" borderId="3" xfId="62" applyFont="1" applyBorder="1" applyAlignment="1">
      <alignment horizontal="center" vertical="center"/>
    </xf>
    <xf numFmtId="0" fontId="8" fillId="0" borderId="1" xfId="62" applyFont="1" applyBorder="1" applyAlignment="1">
      <alignment horizontal="left" vertical="top" wrapText="1"/>
    </xf>
    <xf numFmtId="0" fontId="46" fillId="0" borderId="3" xfId="62" applyFont="1" applyBorder="1" applyAlignment="1">
      <alignment horizontal="center" vertical="center" wrapText="1"/>
    </xf>
    <xf numFmtId="0" fontId="46" fillId="0" borderId="21" xfId="62" applyFont="1" applyBorder="1" applyAlignment="1">
      <alignment horizontal="center" vertical="center" wrapText="1"/>
    </xf>
    <xf numFmtId="0" fontId="46" fillId="0" borderId="6" xfId="62" applyFont="1" applyBorder="1" applyAlignment="1">
      <alignment horizontal="center" vertical="center" wrapText="1"/>
    </xf>
    <xf numFmtId="0" fontId="40" fillId="0" borderId="1" xfId="62" applyFont="1" applyBorder="1" applyAlignment="1">
      <alignment horizontal="left" vertical="top" wrapText="1"/>
    </xf>
    <xf numFmtId="0" fontId="46" fillId="0" borderId="1" xfId="62" applyFont="1" applyBorder="1" applyAlignment="1">
      <alignment horizontal="center" vertical="center" wrapText="1"/>
    </xf>
    <xf numFmtId="0" fontId="40" fillId="3" borderId="1" xfId="6" applyFont="1" applyFill="1" applyBorder="1" applyAlignment="1">
      <alignment horizontal="left" vertical="top" wrapText="1"/>
    </xf>
    <xf numFmtId="0" fontId="22" fillId="0" borderId="2" xfId="62" applyFont="1" applyBorder="1" applyAlignment="1">
      <alignment horizontal="center" vertical="center" wrapText="1"/>
    </xf>
    <xf numFmtId="0" fontId="22" fillId="0" borderId="5" xfId="62" applyFont="1" applyBorder="1" applyAlignment="1">
      <alignment horizontal="center" vertical="center" wrapText="1"/>
    </xf>
    <xf numFmtId="0" fontId="46" fillId="0" borderId="1" xfId="62" applyFont="1" applyBorder="1" applyAlignment="1">
      <alignment horizontal="center" vertical="center"/>
    </xf>
    <xf numFmtId="0" fontId="8" fillId="3" borderId="1" xfId="6" applyFill="1" applyBorder="1" applyAlignment="1">
      <alignment horizontal="left" vertical="top" wrapText="1"/>
    </xf>
    <xf numFmtId="0" fontId="44" fillId="10" borderId="1" xfId="62" applyFont="1" applyFill="1" applyBorder="1" applyAlignment="1">
      <alignment horizontal="center"/>
    </xf>
  </cellXfs>
  <cellStyles count="64">
    <cellStyle name="20% - Accent6 23 4" xfId="2"/>
    <cellStyle name="Comma" xfId="1" builtinId="3"/>
    <cellStyle name="Comma 2" xfId="7"/>
    <cellStyle name="Comma 3" xfId="5"/>
    <cellStyle name="Comma 4" xfId="11"/>
    <cellStyle name="Comma 4 2" xfId="58"/>
    <cellStyle name="Comma 5" xfId="60"/>
    <cellStyle name="Comma 6" xfId="63"/>
    <cellStyle name="Excel Built-in Normal" xfId="14"/>
    <cellStyle name="Excel Built-in Normal 1" xfId="6"/>
    <cellStyle name="Excel Built-in Normal 2" xfId="15"/>
    <cellStyle name="Normal" xfId="0" builtinId="0"/>
    <cellStyle name="Normal - Style1" xfId="16"/>
    <cellStyle name="Normal 10" xfId="17"/>
    <cellStyle name="Normal 10 2" xfId="18"/>
    <cellStyle name="Normal 155 2" xfId="19"/>
    <cellStyle name="Normal 159" xfId="20"/>
    <cellStyle name="Normal 163" xfId="21"/>
    <cellStyle name="Normal 187" xfId="8"/>
    <cellStyle name="Normal 19 2 2 5" xfId="22"/>
    <cellStyle name="Normal 191" xfId="23"/>
    <cellStyle name="Normal 2" xfId="4"/>
    <cellStyle name="Normal 2 10" xfId="24"/>
    <cellStyle name="Normal 2 10 2 3" xfId="25"/>
    <cellStyle name="Normal 2 2" xfId="3"/>
    <cellStyle name="Normal 2 2 2" xfId="26"/>
    <cellStyle name="Normal 2 3 2 2" xfId="27"/>
    <cellStyle name="Normal 2 3 2 2 2 2" xfId="28"/>
    <cellStyle name="Normal 2 4 2" xfId="29"/>
    <cellStyle name="Normal 21" xfId="30"/>
    <cellStyle name="Normal 26" xfId="31"/>
    <cellStyle name="Normal 26 2" xfId="32"/>
    <cellStyle name="Normal 26 4" xfId="33"/>
    <cellStyle name="Normal 3" xfId="10"/>
    <cellStyle name="Normal 3 10 5 2 2" xfId="34"/>
    <cellStyle name="Normal 3 10 5 2 3" xfId="35"/>
    <cellStyle name="Normal 3 10 5 3" xfId="36"/>
    <cellStyle name="Normal 3 10 6" xfId="37"/>
    <cellStyle name="Normal 3 10 6 2 2" xfId="38"/>
    <cellStyle name="Normal 3 2" xfId="57"/>
    <cellStyle name="Normal 35 2 2" xfId="39"/>
    <cellStyle name="Normal 36" xfId="40"/>
    <cellStyle name="Normal 37" xfId="41"/>
    <cellStyle name="Normal 37 2" xfId="42"/>
    <cellStyle name="Normal 4" xfId="9"/>
    <cellStyle name="Normal 4 2" xfId="12"/>
    <cellStyle name="Normal 48 2 2" xfId="43"/>
    <cellStyle name="Normal 48 2 2 2" xfId="44"/>
    <cellStyle name="Normal 5" xfId="13"/>
    <cellStyle name="Normal 5 2" xfId="62"/>
    <cellStyle name="Normal 53" xfId="45"/>
    <cellStyle name="Normal 53 7" xfId="46"/>
    <cellStyle name="Normal 55 4" xfId="47"/>
    <cellStyle name="Normal 56" xfId="48"/>
    <cellStyle name="Normal 56 2" xfId="49"/>
    <cellStyle name="Normal 58" xfId="50"/>
    <cellStyle name="Normal 6" xfId="51"/>
    <cellStyle name="Normal 7" xfId="59"/>
    <cellStyle name="Percent 2" xfId="52"/>
    <cellStyle name="Percent 2 2" xfId="53"/>
    <cellStyle name="Percent 3" xfId="56"/>
    <cellStyle name="Percent 3 11" xfId="54"/>
    <cellStyle name="Percent 4" xfId="61"/>
    <cellStyle name="Style 1" xfId="5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117" Type="http://schemas.openxmlformats.org/officeDocument/2006/relationships/externalLink" Target="externalLinks/externalLink109.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84" Type="http://schemas.openxmlformats.org/officeDocument/2006/relationships/externalLink" Target="externalLinks/externalLink76.xml"/><Relationship Id="rId89" Type="http://schemas.openxmlformats.org/officeDocument/2006/relationships/externalLink" Target="externalLinks/externalLink81.xml"/><Relationship Id="rId112" Type="http://schemas.openxmlformats.org/officeDocument/2006/relationships/externalLink" Target="externalLinks/externalLink104.xml"/><Relationship Id="rId133" Type="http://schemas.openxmlformats.org/officeDocument/2006/relationships/externalLink" Target="externalLinks/externalLink125.xml"/><Relationship Id="rId138" Type="http://schemas.openxmlformats.org/officeDocument/2006/relationships/externalLink" Target="externalLinks/externalLink130.xml"/><Relationship Id="rId154" Type="http://schemas.openxmlformats.org/officeDocument/2006/relationships/externalLink" Target="externalLinks/externalLink146.xml"/><Relationship Id="rId159" Type="http://schemas.openxmlformats.org/officeDocument/2006/relationships/externalLink" Target="externalLinks/externalLink151.xml"/><Relationship Id="rId170" Type="http://schemas.openxmlformats.org/officeDocument/2006/relationships/styles" Target="styles.xml"/><Relationship Id="rId16" Type="http://schemas.openxmlformats.org/officeDocument/2006/relationships/externalLink" Target="externalLinks/externalLink8.xml"/><Relationship Id="rId107" Type="http://schemas.openxmlformats.org/officeDocument/2006/relationships/externalLink" Target="externalLinks/externalLink99.xml"/><Relationship Id="rId11" Type="http://schemas.openxmlformats.org/officeDocument/2006/relationships/externalLink" Target="externalLinks/externalLink3.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74" Type="http://schemas.openxmlformats.org/officeDocument/2006/relationships/externalLink" Target="externalLinks/externalLink66.xml"/><Relationship Id="rId79" Type="http://schemas.openxmlformats.org/officeDocument/2006/relationships/externalLink" Target="externalLinks/externalLink71.xml"/><Relationship Id="rId102" Type="http://schemas.openxmlformats.org/officeDocument/2006/relationships/externalLink" Target="externalLinks/externalLink94.xml"/><Relationship Id="rId123" Type="http://schemas.openxmlformats.org/officeDocument/2006/relationships/externalLink" Target="externalLinks/externalLink115.xml"/><Relationship Id="rId128" Type="http://schemas.openxmlformats.org/officeDocument/2006/relationships/externalLink" Target="externalLinks/externalLink120.xml"/><Relationship Id="rId144" Type="http://schemas.openxmlformats.org/officeDocument/2006/relationships/externalLink" Target="externalLinks/externalLink136.xml"/><Relationship Id="rId149" Type="http://schemas.openxmlformats.org/officeDocument/2006/relationships/externalLink" Target="externalLinks/externalLink141.xml"/><Relationship Id="rId5" Type="http://schemas.openxmlformats.org/officeDocument/2006/relationships/worksheet" Target="worksheets/sheet5.xml"/><Relationship Id="rId90" Type="http://schemas.openxmlformats.org/officeDocument/2006/relationships/externalLink" Target="externalLinks/externalLink82.xml"/><Relationship Id="rId95" Type="http://schemas.openxmlformats.org/officeDocument/2006/relationships/externalLink" Target="externalLinks/externalLink87.xml"/><Relationship Id="rId160" Type="http://schemas.openxmlformats.org/officeDocument/2006/relationships/externalLink" Target="externalLinks/externalLink152.xml"/><Relationship Id="rId165" Type="http://schemas.openxmlformats.org/officeDocument/2006/relationships/externalLink" Target="externalLinks/externalLink157.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113" Type="http://schemas.openxmlformats.org/officeDocument/2006/relationships/externalLink" Target="externalLinks/externalLink105.xml"/><Relationship Id="rId118" Type="http://schemas.openxmlformats.org/officeDocument/2006/relationships/externalLink" Target="externalLinks/externalLink110.xml"/><Relationship Id="rId134" Type="http://schemas.openxmlformats.org/officeDocument/2006/relationships/externalLink" Target="externalLinks/externalLink126.xml"/><Relationship Id="rId139" Type="http://schemas.openxmlformats.org/officeDocument/2006/relationships/externalLink" Target="externalLinks/externalLink131.xml"/><Relationship Id="rId80" Type="http://schemas.openxmlformats.org/officeDocument/2006/relationships/externalLink" Target="externalLinks/externalLink72.xml"/><Relationship Id="rId85" Type="http://schemas.openxmlformats.org/officeDocument/2006/relationships/externalLink" Target="externalLinks/externalLink77.xml"/><Relationship Id="rId150" Type="http://schemas.openxmlformats.org/officeDocument/2006/relationships/externalLink" Target="externalLinks/externalLink142.xml"/><Relationship Id="rId155" Type="http://schemas.openxmlformats.org/officeDocument/2006/relationships/externalLink" Target="externalLinks/externalLink147.xml"/><Relationship Id="rId171" Type="http://schemas.openxmlformats.org/officeDocument/2006/relationships/sharedStrings" Target="sharedStrings.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59" Type="http://schemas.openxmlformats.org/officeDocument/2006/relationships/externalLink" Target="externalLinks/externalLink51.xml"/><Relationship Id="rId103" Type="http://schemas.openxmlformats.org/officeDocument/2006/relationships/externalLink" Target="externalLinks/externalLink95.xml"/><Relationship Id="rId108" Type="http://schemas.openxmlformats.org/officeDocument/2006/relationships/externalLink" Target="externalLinks/externalLink100.xml"/><Relationship Id="rId124" Type="http://schemas.openxmlformats.org/officeDocument/2006/relationships/externalLink" Target="externalLinks/externalLink116.xml"/><Relationship Id="rId129" Type="http://schemas.openxmlformats.org/officeDocument/2006/relationships/externalLink" Target="externalLinks/externalLink121.xml"/><Relationship Id="rId54" Type="http://schemas.openxmlformats.org/officeDocument/2006/relationships/externalLink" Target="externalLinks/externalLink46.xml"/><Relationship Id="rId70" Type="http://schemas.openxmlformats.org/officeDocument/2006/relationships/externalLink" Target="externalLinks/externalLink62.xml"/><Relationship Id="rId75" Type="http://schemas.openxmlformats.org/officeDocument/2006/relationships/externalLink" Target="externalLinks/externalLink67.xml"/><Relationship Id="rId91" Type="http://schemas.openxmlformats.org/officeDocument/2006/relationships/externalLink" Target="externalLinks/externalLink83.xml"/><Relationship Id="rId96" Type="http://schemas.openxmlformats.org/officeDocument/2006/relationships/externalLink" Target="externalLinks/externalLink88.xml"/><Relationship Id="rId140" Type="http://schemas.openxmlformats.org/officeDocument/2006/relationships/externalLink" Target="externalLinks/externalLink132.xml"/><Relationship Id="rId145" Type="http://schemas.openxmlformats.org/officeDocument/2006/relationships/externalLink" Target="externalLinks/externalLink137.xml"/><Relationship Id="rId161" Type="http://schemas.openxmlformats.org/officeDocument/2006/relationships/externalLink" Target="externalLinks/externalLink153.xml"/><Relationship Id="rId166" Type="http://schemas.openxmlformats.org/officeDocument/2006/relationships/externalLink" Target="externalLinks/externalLink15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6" Type="http://schemas.openxmlformats.org/officeDocument/2006/relationships/externalLink" Target="externalLinks/externalLink98.xml"/><Relationship Id="rId114" Type="http://schemas.openxmlformats.org/officeDocument/2006/relationships/externalLink" Target="externalLinks/externalLink106.xml"/><Relationship Id="rId119" Type="http://schemas.openxmlformats.org/officeDocument/2006/relationships/externalLink" Target="externalLinks/externalLink111.xml"/><Relationship Id="rId127" Type="http://schemas.openxmlformats.org/officeDocument/2006/relationships/externalLink" Target="externalLinks/externalLink11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externalLink" Target="externalLinks/externalLink65.xml"/><Relationship Id="rId78" Type="http://schemas.openxmlformats.org/officeDocument/2006/relationships/externalLink" Target="externalLinks/externalLink70.xml"/><Relationship Id="rId81" Type="http://schemas.openxmlformats.org/officeDocument/2006/relationships/externalLink" Target="externalLinks/externalLink73.xml"/><Relationship Id="rId86" Type="http://schemas.openxmlformats.org/officeDocument/2006/relationships/externalLink" Target="externalLinks/externalLink78.xml"/><Relationship Id="rId94" Type="http://schemas.openxmlformats.org/officeDocument/2006/relationships/externalLink" Target="externalLinks/externalLink86.xml"/><Relationship Id="rId99" Type="http://schemas.openxmlformats.org/officeDocument/2006/relationships/externalLink" Target="externalLinks/externalLink91.xml"/><Relationship Id="rId101" Type="http://schemas.openxmlformats.org/officeDocument/2006/relationships/externalLink" Target="externalLinks/externalLink93.xml"/><Relationship Id="rId122" Type="http://schemas.openxmlformats.org/officeDocument/2006/relationships/externalLink" Target="externalLinks/externalLink114.xml"/><Relationship Id="rId130" Type="http://schemas.openxmlformats.org/officeDocument/2006/relationships/externalLink" Target="externalLinks/externalLink122.xml"/><Relationship Id="rId135" Type="http://schemas.openxmlformats.org/officeDocument/2006/relationships/externalLink" Target="externalLinks/externalLink127.xml"/><Relationship Id="rId143" Type="http://schemas.openxmlformats.org/officeDocument/2006/relationships/externalLink" Target="externalLinks/externalLink135.xml"/><Relationship Id="rId148" Type="http://schemas.openxmlformats.org/officeDocument/2006/relationships/externalLink" Target="externalLinks/externalLink140.xml"/><Relationship Id="rId151" Type="http://schemas.openxmlformats.org/officeDocument/2006/relationships/externalLink" Target="externalLinks/externalLink143.xml"/><Relationship Id="rId156" Type="http://schemas.openxmlformats.org/officeDocument/2006/relationships/externalLink" Target="externalLinks/externalLink148.xml"/><Relationship Id="rId164" Type="http://schemas.openxmlformats.org/officeDocument/2006/relationships/externalLink" Target="externalLinks/externalLink156.xml"/><Relationship Id="rId16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72" Type="http://schemas.openxmlformats.org/officeDocument/2006/relationships/calcChain" Target="calcChain.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109" Type="http://schemas.openxmlformats.org/officeDocument/2006/relationships/externalLink" Target="externalLinks/externalLink10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6" Type="http://schemas.openxmlformats.org/officeDocument/2006/relationships/externalLink" Target="externalLinks/externalLink68.xml"/><Relationship Id="rId97" Type="http://schemas.openxmlformats.org/officeDocument/2006/relationships/externalLink" Target="externalLinks/externalLink89.xml"/><Relationship Id="rId104" Type="http://schemas.openxmlformats.org/officeDocument/2006/relationships/externalLink" Target="externalLinks/externalLink96.xml"/><Relationship Id="rId120" Type="http://schemas.openxmlformats.org/officeDocument/2006/relationships/externalLink" Target="externalLinks/externalLink112.xml"/><Relationship Id="rId125" Type="http://schemas.openxmlformats.org/officeDocument/2006/relationships/externalLink" Target="externalLinks/externalLink117.xml"/><Relationship Id="rId141" Type="http://schemas.openxmlformats.org/officeDocument/2006/relationships/externalLink" Target="externalLinks/externalLink133.xml"/><Relationship Id="rId146" Type="http://schemas.openxmlformats.org/officeDocument/2006/relationships/externalLink" Target="externalLinks/externalLink138.xml"/><Relationship Id="rId167" Type="http://schemas.openxmlformats.org/officeDocument/2006/relationships/externalLink" Target="externalLinks/externalLink159.xml"/><Relationship Id="rId7" Type="http://schemas.openxmlformats.org/officeDocument/2006/relationships/worksheet" Target="worksheets/sheet7.xml"/><Relationship Id="rId71" Type="http://schemas.openxmlformats.org/officeDocument/2006/relationships/externalLink" Target="externalLinks/externalLink63.xml"/><Relationship Id="rId92" Type="http://schemas.openxmlformats.org/officeDocument/2006/relationships/externalLink" Target="externalLinks/externalLink84.xml"/><Relationship Id="rId162" Type="http://schemas.openxmlformats.org/officeDocument/2006/relationships/externalLink" Target="externalLinks/externalLink154.xml"/><Relationship Id="rId2" Type="http://schemas.openxmlformats.org/officeDocument/2006/relationships/worksheet" Target="worksheets/sheet2.xml"/><Relationship Id="rId29" Type="http://schemas.openxmlformats.org/officeDocument/2006/relationships/externalLink" Target="externalLinks/externalLink21.xml"/><Relationship Id="rId24" Type="http://schemas.openxmlformats.org/officeDocument/2006/relationships/externalLink" Target="externalLinks/externalLink16.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66" Type="http://schemas.openxmlformats.org/officeDocument/2006/relationships/externalLink" Target="externalLinks/externalLink58.xml"/><Relationship Id="rId87" Type="http://schemas.openxmlformats.org/officeDocument/2006/relationships/externalLink" Target="externalLinks/externalLink79.xml"/><Relationship Id="rId110" Type="http://schemas.openxmlformats.org/officeDocument/2006/relationships/externalLink" Target="externalLinks/externalLink102.xml"/><Relationship Id="rId115" Type="http://schemas.openxmlformats.org/officeDocument/2006/relationships/externalLink" Target="externalLinks/externalLink107.xml"/><Relationship Id="rId131" Type="http://schemas.openxmlformats.org/officeDocument/2006/relationships/externalLink" Target="externalLinks/externalLink123.xml"/><Relationship Id="rId136" Type="http://schemas.openxmlformats.org/officeDocument/2006/relationships/externalLink" Target="externalLinks/externalLink128.xml"/><Relationship Id="rId157" Type="http://schemas.openxmlformats.org/officeDocument/2006/relationships/externalLink" Target="externalLinks/externalLink149.xml"/><Relationship Id="rId61" Type="http://schemas.openxmlformats.org/officeDocument/2006/relationships/externalLink" Target="externalLinks/externalLink53.xml"/><Relationship Id="rId82" Type="http://schemas.openxmlformats.org/officeDocument/2006/relationships/externalLink" Target="externalLinks/externalLink74.xml"/><Relationship Id="rId152" Type="http://schemas.openxmlformats.org/officeDocument/2006/relationships/externalLink" Target="externalLinks/externalLink144.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56" Type="http://schemas.openxmlformats.org/officeDocument/2006/relationships/externalLink" Target="externalLinks/externalLink48.xml"/><Relationship Id="rId77" Type="http://schemas.openxmlformats.org/officeDocument/2006/relationships/externalLink" Target="externalLinks/externalLink69.xml"/><Relationship Id="rId100" Type="http://schemas.openxmlformats.org/officeDocument/2006/relationships/externalLink" Target="externalLinks/externalLink92.xml"/><Relationship Id="rId105" Type="http://schemas.openxmlformats.org/officeDocument/2006/relationships/externalLink" Target="externalLinks/externalLink97.xml"/><Relationship Id="rId126" Type="http://schemas.openxmlformats.org/officeDocument/2006/relationships/externalLink" Target="externalLinks/externalLink118.xml"/><Relationship Id="rId147" Type="http://schemas.openxmlformats.org/officeDocument/2006/relationships/externalLink" Target="externalLinks/externalLink139.xml"/><Relationship Id="rId168" Type="http://schemas.openxmlformats.org/officeDocument/2006/relationships/externalLink" Target="externalLinks/externalLink160.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externalLink" Target="externalLinks/externalLink64.xml"/><Relationship Id="rId93" Type="http://schemas.openxmlformats.org/officeDocument/2006/relationships/externalLink" Target="externalLinks/externalLink85.xml"/><Relationship Id="rId98" Type="http://schemas.openxmlformats.org/officeDocument/2006/relationships/externalLink" Target="externalLinks/externalLink90.xml"/><Relationship Id="rId121" Type="http://schemas.openxmlformats.org/officeDocument/2006/relationships/externalLink" Target="externalLinks/externalLink113.xml"/><Relationship Id="rId142" Type="http://schemas.openxmlformats.org/officeDocument/2006/relationships/externalLink" Target="externalLinks/externalLink134.xml"/><Relationship Id="rId163" Type="http://schemas.openxmlformats.org/officeDocument/2006/relationships/externalLink" Target="externalLinks/externalLink155.xml"/><Relationship Id="rId3" Type="http://schemas.openxmlformats.org/officeDocument/2006/relationships/worksheet" Target="worksheets/sheet3.xml"/><Relationship Id="rId25" Type="http://schemas.openxmlformats.org/officeDocument/2006/relationships/externalLink" Target="externalLinks/externalLink17.xml"/><Relationship Id="rId46" Type="http://schemas.openxmlformats.org/officeDocument/2006/relationships/externalLink" Target="externalLinks/externalLink38.xml"/><Relationship Id="rId67" Type="http://schemas.openxmlformats.org/officeDocument/2006/relationships/externalLink" Target="externalLinks/externalLink59.xml"/><Relationship Id="rId116" Type="http://schemas.openxmlformats.org/officeDocument/2006/relationships/externalLink" Target="externalLinks/externalLink108.xml"/><Relationship Id="rId137" Type="http://schemas.openxmlformats.org/officeDocument/2006/relationships/externalLink" Target="externalLinks/externalLink129.xml"/><Relationship Id="rId158" Type="http://schemas.openxmlformats.org/officeDocument/2006/relationships/externalLink" Target="externalLinks/externalLink150.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62" Type="http://schemas.openxmlformats.org/officeDocument/2006/relationships/externalLink" Target="externalLinks/externalLink54.xml"/><Relationship Id="rId83" Type="http://schemas.openxmlformats.org/officeDocument/2006/relationships/externalLink" Target="externalLinks/externalLink75.xml"/><Relationship Id="rId88" Type="http://schemas.openxmlformats.org/officeDocument/2006/relationships/externalLink" Target="externalLinks/externalLink80.xml"/><Relationship Id="rId111" Type="http://schemas.openxmlformats.org/officeDocument/2006/relationships/externalLink" Target="externalLinks/externalLink103.xml"/><Relationship Id="rId132" Type="http://schemas.openxmlformats.org/officeDocument/2006/relationships/externalLink" Target="externalLinks/externalLink124.xml"/><Relationship Id="rId153" Type="http://schemas.openxmlformats.org/officeDocument/2006/relationships/externalLink" Target="externalLinks/externalLink14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6.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G:\Users\pc\Downloads\smb:\Geetha\F\user\GMK\T4312-HIAL\BOQ\Public%20convenience%20building.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G:\R&amp;B(Telangana)\Courts\KP-08.2.2018%20FROM%20%20R&amp;B%20DEPTT\Road%20Estimate.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G:\Users\srinu\Desktop\Repairs\Jaggampeta%20Boys\educationa%20resource%20center\All%20Sections%202006\Civil\Subhash\SEWS%20Musthabad\SEWS%20bal.%20Ests\Rakesh2\MHP%20Daily.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G:\latest_files\sgry_5-6\BACKUP\madhav\nabard\LATEST_NABARD\Beerole%20est.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G:\MODEL%20SCHOOL%20KKT%2018.06.2014\DB%20files\Estts\PP_Jcl\FDR%20Estts\ModifiedFDR_RTRoad.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G:\Users\pc\Downloads\smb:\Geetha\F\Emer\emer_jonson\05.08.12_Construction%20Stage\Price%20Comp%20Nego\Structures\Rolly\nikkoshi\windows\TEMP\KOYO%25E6%258F%2590%25E5%2587%25BA%25E8%25A6%258B%25E7%25A9%258D%25E6%259B%25B8%20.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G:\Users\SHIVA%20KUMAR%20GOUD\Downloads\SSR%20Item%20Rates%20(1).xlsx"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G:\Users\pc\Downloads\SSR%20Item%20Rates%20(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G:\Users\acer\Downloads\ICU%20100%20Beds%20at%20GH%20RE%2002.11.202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G:\Users\pc\Downloads\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My%20Documents%20250806\New%20P-B%20Rd.16-25.2\Vallampatla%20-Tharigoppul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My%20Documents%20250806\New%20P-B%20Rd.16-25.2\Estimates\RIDF-XI\WARANGAL\RN%20road-05-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G:\Users\pc\Downloads\smb:\Geetha\F\PHILLIP\cebu-mactan\Siemens\BOQ-Siemens%20OEP.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G:\Users\pc\Downloads\smb:\Wabag\Tenders_IV\V11.769_DJB_Dwarka%2050%20MGD%20WTP\Engineering\Process\Yagnaprasad\YP_2\Transfer\Biopur%20Rev2.1_avg.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G:\Users\pc\Downloads\smb:\Geetha\F\Emer\emer_jonson\05.08.12_Construction%20Stage\Price%20Comp%20Nego\Structures\Hyderabad%20Airport%20(HIAL)\HIAL%20Nego%20Stage\HIAL%20Schedule%20of%20Rate%20(Conforming%20Tender)%20-%2031%20January%20'05\Sc"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G:\RAJU%20PR\2008-09%20BUILDINGS\HERITAGE%202008-09\SRIVARIMETTU%20-%20New\PMGSY-I%20BAL-04-05\Road%20from%206-0%20km%20of%20T01%20to%20Balwanthapur%20(Mal-5).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9.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t_prsr"/>
      <sheetName val="id"/>
      <sheetName val="Fee Rate Summary"/>
      <sheetName val="EDWise"/>
      <sheetName val="Design"/>
      <sheetName val="HDPE"/>
      <sheetName val="pvc"/>
      <sheetName val="pvc_basic"/>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Newabstract"/>
      <sheetName val="Specification"/>
      <sheetName val="DATA-BASE"/>
      <sheetName val="DATA-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BLK3"/>
      <sheetName val="BLK2"/>
      <sheetName val="E &amp; R"/>
      <sheetName val="radar"/>
      <sheetName val="UG"/>
      <sheetName val="hdpe_basic"/>
      <sheetName val="m"/>
      <sheetName val="data existing_do not delete"/>
      <sheetName val="CLEAR OVER FALL DROP"/>
      <sheetName val="Lead (Final)"/>
      <sheetName val="Road Detail Est."/>
      <sheetName val="Lead2021-22"/>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5"/>
      <sheetName val="Sheet1"/>
      <sheetName val="Sheet2"/>
      <sheetName val="Iocount"/>
      <sheetName val="DATA_PRG"/>
      <sheetName val="labour coeff"/>
      <sheetName val="detls"/>
      <sheetName val="m"/>
      <sheetName val="Data.F8.BTR"/>
      <sheetName val="Cover"/>
      <sheetName val="R_Det"/>
      <sheetName val="Road data"/>
      <sheetName val="RMR"/>
      <sheetName val="HDPE-pipe-rates"/>
      <sheetName val="pvc-pipe-rates"/>
      <sheetName val="BM-HOOP"/>
      <sheetName val="Global factors"/>
      <sheetName val="hdpe-rates"/>
      <sheetName val="pvc-rates"/>
      <sheetName val="labour rates"/>
      <sheetName val="HS final-2"/>
      <sheetName val="index"/>
      <sheetName val="Levels"/>
      <sheetName val="abs road"/>
      <sheetName val="PUMP_DATA"/>
      <sheetName val="Work_sheet"/>
      <sheetName val="Detailed"/>
      <sheetName val="bom"/>
      <sheetName val="v"/>
      <sheetName val="r"/>
      <sheetName val="HS 30.04.2015.Final"/>
      <sheetName val="FORM7"/>
      <sheetName val="bundqty"/>
      <sheetName val="LOCAL RATES"/>
      <sheetName val="ssr-rates"/>
      <sheetName val="pumping main"/>
      <sheetName val="D2_CO"/>
      <sheetName val="segments-details"/>
      <sheetName val="I-CO"/>
      <sheetName val="Intake"/>
      <sheetName val="Lead (Final)"/>
      <sheetName val="DMA1"/>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Sheet1 (2)"/>
      <sheetName val="MRATES"/>
      <sheetName val="Common "/>
      <sheetName val="t_prsr"/>
      <sheetName val="wh"/>
      <sheetName val="Iocount"/>
      <sheetName val="HDPE-pipe-rates"/>
      <sheetName val="pvc-pipe-rates"/>
      <sheetName val="hdpe weights"/>
      <sheetName val="PVC weights"/>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Data.F8.BTR"/>
      <sheetName val="DATA_PRG"/>
      <sheetName val="ssr-rates"/>
      <sheetName val="SSR 2014-15 Rates"/>
      <sheetName val="FORM7"/>
      <sheetName val="l"/>
      <sheetName val="PS1"/>
      <sheetName val="Sheet3"/>
      <sheetName val="Plant 㫨  Machinery"/>
      <sheetName val="Plant_㫨__Machinery"/>
      <sheetName val="Plant_㫨__Machinery1"/>
      <sheetName val="Plant_㫨__Machinery2"/>
      <sheetName val="Rates SSR 2008-09"/>
      <sheetName val="data existing_do not delete"/>
      <sheetName val="DATA-BASE"/>
      <sheetName val="DATA-ABSTRACT"/>
      <sheetName val="Specification report"/>
      <sheetName val="maya"/>
      <sheetName val="Publicbuilding"/>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FB - 1L"/>
      <sheetName val="Nspt-smp-final-ORIGINAL"/>
      <sheetName val="covence16-17"/>
      <sheetName val="Alapadu"/>
      <sheetName val="Activity No (A) ( 12)  "/>
      <sheetName val="PRECAST lightconc-II"/>
      <sheetName val="Av.G Level"/>
      <sheetName val="Dn LF Sluice"/>
      <sheetName val="Specification"/>
      <sheetName val="id"/>
      <sheetName val="Wordsdata"/>
      <sheetName val="INPUT SHEET"/>
      <sheetName val="RES-PLANNING"/>
      <sheetName val="Macro1"/>
      <sheetName val="0000000000000"/>
      <sheetName val="cert"/>
      <sheetName val="DISCOUNT"/>
      <sheetName val="Design"/>
      <sheetName val="lable I"/>
      <sheetName val="Levels"/>
      <sheetName val="Data base"/>
      <sheetName val="Data 07-08 "/>
      <sheetName val="Indices"/>
      <sheetName val="Masonry"/>
      <sheetName val="final abstract"/>
      <sheetName val="ew OG"/>
      <sheetName val="Revised rates(SSR 2015-16)"/>
      <sheetName val="MRoad data"/>
      <sheetName val="Pop"/>
      <sheetName val="Abs"/>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Lead statement ss5"/>
      <sheetName val="_5wgdhabfinal00_01"/>
      <sheetName val="INPUT-DATA"/>
      <sheetName val="sg-clay(d)"/>
      <sheetName val="dlvoid"/>
      <sheetName val="foundation(V)"/>
      <sheetName val="Main"/>
      <sheetName val="Design of two-way slab"/>
      <sheetName val="DI gate-DI"/>
      <sheetName val="DIgate_PVC "/>
      <sheetName val="MTC-estimate"/>
      <sheetName val="boredetails"/>
      <sheetName val="doq-10"/>
      <sheetName val="2. WorkType"/>
      <sheetName val="Data-2011-12"/>
      <sheetName val="ultmom"/>
      <sheetName val="Staff Acco."/>
      <sheetName val="1V800"/>
      <sheetName val="ABS.C.D."/>
      <sheetName val="Annex- 6 - Delinator"/>
      <sheetName val="Gen Abs"/>
      <sheetName val="other rates"/>
      <sheetName val="sectorwise"/>
      <sheetName val="Quarry"/>
      <sheetName val="Analysis"/>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 val="floor slab-RS2"/>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row r="6">
          <cell r="G6">
            <v>4082</v>
          </cell>
        </row>
      </sheetData>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Sheet5"/>
      <sheetName val="Sheet1 (2)"/>
      <sheetName val="Lead"/>
      <sheetName val="Data"/>
      <sheetName val="int-Dia-hdpe"/>
      <sheetName val="habs-list"/>
      <sheetName val="int-Dia-pvc"/>
      <sheetName val="segments-details"/>
      <sheetName val="r"/>
      <sheetName val="leads"/>
      <sheetName val="v"/>
      <sheetName val="RAFT"/>
      <sheetName val="scour depth"/>
      <sheetName val="Data.F8.BTR"/>
      <sheetName val="Work_sheet"/>
      <sheetName val="SUMP1420KL@HW"/>
      <sheetName val="0000000000000"/>
      <sheetName val="cert"/>
      <sheetName val="NonSSR"/>
      <sheetName val="bundqty"/>
      <sheetName val="m"/>
      <sheetName val="Wordsdata"/>
      <sheetName val="FORM7"/>
      <sheetName val="ESTT"/>
      <sheetName val="Levels"/>
      <sheetName val="mlead"/>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C-data"/>
      <sheetName val="1V800"/>
      <sheetName val="DREV"/>
      <sheetName val="CREV"/>
      <sheetName val="Lead statement"/>
      <sheetName val="data existing_do not delete"/>
      <sheetName val="3V 6mt "/>
      <sheetName val="Civil-works"/>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 val="Abs"/>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labour &amp; Centering"/>
      <sheetName val="Specification"/>
      <sheetName val="sup dat"/>
      <sheetName val="Bridge Data 2005-06"/>
      <sheetName val="Specification report"/>
      <sheetName val="Road Detail Est."/>
      <sheetName val="MRoad data"/>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Sheet3"/>
      <sheetName val="beam-reinft"/>
      <sheetName val="Det.SC2"/>
      <sheetName val="maya"/>
      <sheetName val="labour-16-17"/>
      <sheetName val="Bitumen trunk"/>
      <sheetName val="Feeder"/>
      <sheetName val="R99 etc"/>
      <sheetName val="Trunk unpaved"/>
      <sheetName val="Lookup"/>
      <sheetName val="Rates SSR 2008-09"/>
      <sheetName val="PRECAST lightconc-II"/>
      <sheetName val="FORM7"/>
      <sheetName val="INPUT-SHEET"/>
      <sheetName val="other rates"/>
      <sheetName val="Levels"/>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OverviewBarmer"/>
      <sheetName val="Main"/>
      <sheetName val="GN-ST-10"/>
      <sheetName val="slab"/>
      <sheetName val="Staff Acco."/>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HDPE-pipe-rates"/>
      <sheetName val="pvc-pipe-rates"/>
      <sheetName val="LEAD (old)"/>
      <sheetName val="Lead"/>
      <sheetName val="hdpe-rates"/>
      <sheetName val="hdpe weights"/>
      <sheetName val="ssr-rates"/>
      <sheetName val="pvc-rates"/>
      <sheetName val="PVC weights"/>
      <sheetName val="Data_Bit_I"/>
      <sheetName val="MRate"/>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Specification"/>
      <sheetName val="Levels"/>
      <sheetName val="lead charges"/>
      <sheetName val="r"/>
      <sheetName val="l"/>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maya"/>
      <sheetName val="ESTIMATE"/>
      <sheetName val="abs road"/>
      <sheetName val="Road data"/>
      <sheetName val="0000000000000"/>
      <sheetName val="R_Det"/>
      <sheetName val="Sheet1 (2)"/>
      <sheetName val="Data_Bit_I"/>
      <sheetName val="Sheet1"/>
      <sheetName val="v"/>
      <sheetName val="mlead"/>
      <sheetName val="Plant 㫨  Machinery"/>
      <sheetName val="Plant_㫨__Machinery"/>
      <sheetName val="Pipe Areas"/>
      <sheetName val="r"/>
      <sheetName val="sectorwise"/>
      <sheetName val="banilad"/>
      <sheetName val="Quarry"/>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CD Data"/>
      <sheetName val="GROUND"/>
      <sheetName val="SECOND"/>
      <sheetName val="Data 07-08 "/>
      <sheetName val="Rate Analysis"/>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steel SF (slab-2)"/>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S final-2"/>
      <sheetName val="FORM7"/>
      <sheetName val="HDPE-pipe-rates"/>
      <sheetName val="pvc-pipe-rates"/>
      <sheetName val="HS 30.04.2015.Final"/>
      <sheetName val="ID"/>
      <sheetName val="HDPE"/>
      <sheetName val="Sheet9"/>
      <sheetName val="HS 1"/>
      <sheetName val="int-Dia"/>
      <sheetName val="DATA_PRG"/>
      <sheetName val="zone-8"/>
      <sheetName val="MHNO_LEV"/>
      <sheetName val="ewst"/>
      <sheetName val="int-Dia-hdpe"/>
      <sheetName val="PVC"/>
      <sheetName val="Detailed"/>
      <sheetName val="habs-list"/>
      <sheetName val="Lead 09-10"/>
      <sheetName val="detls"/>
      <sheetName val="Bitumen trunk"/>
      <sheetName val="Feeder"/>
      <sheetName val="R99 etc"/>
      <sheetName val="Trunk unpaved"/>
      <sheetName val="Wordsdata"/>
      <sheetName val="segments-details"/>
      <sheetName val="int-Dia-pvc"/>
      <sheetName val="Abs"/>
      <sheetName val="DATA-BASE"/>
      <sheetName val="DATA-ABSTRACT"/>
      <sheetName val="Elc.data-20-21"/>
      <sheetName val="data- Civil"/>
      <sheetName val="2a.Est. Drainage System"/>
      <sheetName val="data- MS Gates &amp; Grills"/>
      <sheetName val="MS-Truss data"/>
      <sheetName val="SPT vs PHI"/>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PRECAST lightconc-II"/>
      <sheetName val="materials"/>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 val="EDWise"/>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mas_hab"/>
      <sheetName val=" datas"/>
      <sheetName val="Rates"/>
      <sheetName val="Plant_&amp;__Machinery"/>
      <sheetName val="Legal_Risk_Analysis"/>
      <sheetName val="Data_07-08_"/>
      <sheetName val="abs_road"/>
      <sheetName val="Road_data"/>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RMR"/>
      <sheetName val="Legal Risk Analysis"/>
      <sheetName val="elec-data"/>
      <sheetName val="Input"/>
      <sheetName val="Rates SSR 2008-09"/>
      <sheetName val="abs road"/>
      <sheetName val="R_Det"/>
      <sheetName val="Road data"/>
      <sheetName val="MRATES"/>
      <sheetName val="mas_hab"/>
      <sheetName val="Sheet3"/>
      <sheetName val="data existing_do not delete"/>
      <sheetName val="Labour"/>
      <sheetName val="Data 07-08 "/>
      <sheetName val="Data_Bit_I"/>
      <sheetName val="p&amp;m"/>
      <sheetName val="Specification"/>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Lead statement"/>
      <sheetName val="Rates"/>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Levels"/>
      <sheetName val="Rates SSR 2008-09"/>
      <sheetName val="RMR"/>
      <sheetName val="Material"/>
      <sheetName val="Plant &amp;  Machinery"/>
      <sheetName val="GEN-ABS Del"/>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r"/>
      <sheetName val="Material"/>
      <sheetName val="Plant &amp;  Machinery"/>
      <sheetName val="RMR"/>
      <sheetName val="Specification"/>
      <sheetName val="Leads"/>
      <sheetName val="maya"/>
      <sheetName val="l"/>
      <sheetName val="Road data"/>
      <sheetName val="MRATES"/>
      <sheetName val="Lead  RATES"/>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cover (2)"/>
      <sheetName val="Nspt-smp-final-ORIGINAL"/>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Data_Bit_I"/>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Data base"/>
      <sheetName val="소상 &quot;1&quot;"/>
      <sheetName val="Lead 09-10"/>
      <sheetName val="Longitudinal"/>
      <sheetName val="pile rec(N Max tr)"/>
      <sheetName val="mlead"/>
      <sheetName val="ABS"/>
      <sheetName val="Masonry"/>
      <sheetName val="Improvements"/>
      <sheetName val="Detailed"/>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 val="Concrete_D."/>
      <sheetName val="BOQ - Plng"/>
      <sheetName val="Economic RisingMain  Ph-I"/>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 val="Valves"/>
      <sheetName val="MS Rates"/>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Levels"/>
      <sheetName val="r"/>
      <sheetName val="Fie,d Data"/>
      <sheetName val="Estimate "/>
      <sheetName val="HDPE"/>
      <sheetName val="DI"/>
      <sheetName val="pvc"/>
      <sheetName val="hdpe_basic"/>
      <sheetName val="pvc_basic"/>
      <sheetName val="leads"/>
      <sheetName val="final abstract"/>
      <sheetName val="l"/>
      <sheetName val="sectorwise"/>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Data_Bit_I"/>
      <sheetName val="GA"/>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PVC_dia"/>
      <sheetName val="sup dat"/>
      <sheetName val="Input"/>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r"/>
      <sheetName val="l"/>
      <sheetName val="Lead statement"/>
      <sheetName val="m"/>
      <sheetName val="sectorwise"/>
      <sheetName val="Lead  RATES"/>
      <sheetName val="RMR"/>
      <sheetName val="Publicbuilding"/>
      <sheetName val="Specification"/>
      <sheetName val="Nspt-smp-final-ORIGINAL"/>
      <sheetName val="LEAD"/>
      <sheetName val="Leads"/>
      <sheetName val="p&amp;m"/>
      <sheetName val="Material"/>
      <sheetName val="Plant &amp;  Machinery"/>
      <sheetName val="data existing_do not delete"/>
      <sheetName val="Bill_amt_qty_cc_1"/>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Plant &amp;  Machinery"/>
      <sheetName val="Labour"/>
      <sheetName val="Design"/>
      <sheetName val="conc-foot-gradeslab"/>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 val="LEAD"/>
      <sheetName val="pvc-pipe-rates"/>
      <sheetName val="Plant &amp;  Machinery"/>
      <sheetName val="Labour"/>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r"/>
      <sheetName val="l"/>
      <sheetName val="nodes"/>
      <sheetName val="Publicbuilding"/>
      <sheetName val="Lead statement"/>
      <sheetName val="MRATES"/>
      <sheetName val="Mortars"/>
      <sheetName val="Boq"/>
      <sheetName val="p&amp;m"/>
      <sheetName val="Boq - Flats"/>
      <sheetName val="sch"/>
      <sheetName val="detls"/>
      <sheetName val="0000000000000"/>
      <sheetName val="m"/>
      <sheetName val="Iocount"/>
      <sheetName val="t_prsr"/>
      <sheetName val="wh"/>
      <sheetName val="Levels"/>
      <sheetName val="Data-Road "/>
      <sheetName val="other rates"/>
      <sheetName val="Hire"/>
      <sheetName val="Leads Entry"/>
      <sheetName val="SubAnalysi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DI PIPE"/>
      <sheetName val="RUBBER GASKETS"/>
      <sheetName val="MANHOLE"/>
      <sheetName val="Road Detail Est."/>
      <sheetName val="Lead statement ss5"/>
      <sheetName val="JAWAHAR-hyd-original"/>
      <sheetName val="not req 3"/>
      <sheetName val="Lead  RATES"/>
      <sheetName val="MRoad data"/>
      <sheetName val="Sheet1 (2)"/>
      <sheetName val="b asic rates"/>
      <sheetName val="Main sheet"/>
      <sheetName val="R_D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Material"/>
      <sheetName val="LEAD"/>
      <sheetName val="m"/>
      <sheetName val="Publicbuilding"/>
      <sheetName val="sand"/>
      <sheetName val="PVC_dia"/>
      <sheetName val="stone"/>
      <sheetName val="index"/>
      <sheetName val="nodes"/>
      <sheetName val="t_prsr"/>
      <sheetName val="wh"/>
      <sheetName val="Lead statement"/>
      <sheetName val="data-WC"/>
      <sheetName val="economic PM"/>
      <sheetName val="SubAnalysis"/>
      <sheetName val="GA"/>
      <sheetName val="Data_Base"/>
      <sheetName val="Specification"/>
      <sheetName val="Rates SSR 2008-09"/>
      <sheetName val="Sheet3"/>
      <sheetName val="design"/>
      <sheetName val="maya"/>
      <sheetName val="p&amp;m"/>
      <sheetName val="id"/>
      <sheetName val="Data-Road "/>
      <sheetName val="other rates"/>
      <sheetName val="Hire"/>
      <sheetName val="DATA-ABSTRACT"/>
      <sheetName val="RMR"/>
      <sheetName val="Mortars"/>
      <sheetName val="MRATES"/>
      <sheetName val="Boq"/>
      <sheetName val="Data_Bit_I"/>
      <sheetName val="sectorwise"/>
      <sheetName val="Leads Entry"/>
      <sheetName val="RCC,Ret. Wall"/>
      <sheetName val="Road Detail Est."/>
      <sheetName val="detls"/>
      <sheetName val="m lead"/>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Hydraulic Design (Pipe)"/>
      <sheetName val="Boq - Flats"/>
      <sheetName val="Det. AV road "/>
      <sheetName val="R_Det"/>
      <sheetName val="mp-team 1"/>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final abstract"/>
      <sheetName val="Lead"/>
      <sheetName val="steel SF (slab-2)"/>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Bed Fall"/>
      <sheetName val="Title"/>
      <sheetName val="Ventway Calculations"/>
      <sheetName val="data_existing_do_not_delete"/>
      <sheetName val="Plant_&amp;__Machinery"/>
      <sheetName val="abs_road"/>
      <sheetName val="Road_data"/>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sheetName val="data existing_do not delete"/>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Road data"/>
      <sheetName val="AV-HDPE"/>
      <sheetName val="Di_gate-HDPE"/>
      <sheetName val="wh_data"/>
      <sheetName val="wh_data_R"/>
      <sheetName val="CPHEEO"/>
      <sheetName val="input"/>
      <sheetName val="Sheet2"/>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Gen_Abs"/>
      <sheetName val="FORM7"/>
      <sheetName val="PUMP_DATA"/>
      <sheetName val="Sorted"/>
      <sheetName val="HS final-2"/>
      <sheetName val="Lead statement"/>
      <sheetName val="civ data"/>
      <sheetName val="MTC-estimate"/>
      <sheetName val="Data.F8.BTR"/>
      <sheetName val="Data-2011-12"/>
      <sheetName val="PRELIM5"/>
      <sheetName val="Specification report"/>
      <sheetName val="Works"/>
      <sheetName val="Analy"/>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R_Det"/>
      <sheetName val="Labour"/>
      <sheetName val="Material"/>
      <sheetName val="Plant &amp;  Machinery"/>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OPD-Civil"/>
      <sheetName val="id"/>
      <sheetName val="m1"/>
      <sheetName val="Input"/>
      <sheetName val="HYDERAULIC STATMENT OHBR"/>
      <sheetName val="Abstract"/>
      <sheetName val="REcast Comperative"/>
      <sheetName val="RECAST RATES"/>
      <sheetName val="2017 OHSR DI -1 RC EST"/>
      <sheetName val="HH RC EST (2)"/>
      <sheetName val="leads"/>
      <sheetName val="Sheet5"/>
      <sheetName val="Specification"/>
      <sheetName val="Data o"/>
      <sheetName val="Main sheet"/>
      <sheetName val="Lead statement"/>
      <sheetName val="v"/>
      <sheetName val="Rate_Analysis"/>
      <sheetName val="MRATES"/>
      <sheetName val="Levels"/>
      <sheetName val="Conveyance"/>
      <sheetName val="CD Data"/>
      <sheetName val="office"/>
      <sheetName val="pop"/>
      <sheetName val="TOP SLAB-beams"/>
      <sheetName val="data- Sewer -Final"/>
      <sheetName val="Mortars"/>
      <sheetName val="Sheet1"/>
      <sheetName val="int-Dia-pvc"/>
      <sheetName val="r"/>
      <sheetName val="l"/>
      <sheetName val="RMR"/>
      <sheetName val="GA"/>
      <sheetName val="Cul_detail"/>
      <sheetName val="BTR (2)"/>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_5wgdhabfinal00_01"/>
      <sheetName val="zone-2"/>
      <sheetName val="Data rough"/>
      <sheetName val="I-CO"/>
      <sheetName val="water-hammar-strenght"/>
      <sheetName val="rdamdata"/>
      <sheetName val="DI"/>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General"/>
      <sheetName val="WE CIVIL"/>
      <sheetName val="Steel Go 94"/>
      <sheetName val="Rates-1"/>
      <sheetName val="Summary"/>
      <sheetName val="quarry"/>
      <sheetName val="hdpe_basic"/>
      <sheetName val="GA (NABH)-Sklm (2)"/>
      <sheetName val="Gnl_Abstrct"/>
      <sheetName val="data existing_do not delete"/>
      <sheetName val="p&amp;m"/>
      <sheetName val="DATA-ABSTRACT"/>
      <sheetName val="CLEAR OVER FALL DROP"/>
      <sheetName val="Sorted"/>
      <sheetName val="data-WC"/>
      <sheetName val="Cover Page"/>
      <sheetName val="lead-st"/>
      <sheetName val="Bitumen trunk"/>
      <sheetName val="Feeder"/>
      <sheetName val="R99 etc"/>
      <sheetName val="Trunk unpaved"/>
      <sheetName val="FORM7"/>
      <sheetName val="RA-markate"/>
      <sheetName val="Rising Main"/>
      <sheetName val="Line"/>
      <sheetName val="AV-HDPE"/>
      <sheetName val="Di_gate-HDPE"/>
      <sheetName val="New33KVSS_E3"/>
      <sheetName val="Prop aug of Ex 33KVSS_E3a"/>
    </sheetNames>
    <sheetDataSet>
      <sheetData sheetId="0">
        <row r="26">
          <cell r="A26">
            <v>63</v>
          </cell>
        </row>
      </sheetData>
      <sheetData sheetId="1"/>
      <sheetData sheetId="2"/>
      <sheetData sheetId="3"/>
      <sheetData sheetId="4"/>
      <sheetData sheetId="5">
        <row r="26">
          <cell r="A26">
            <v>63</v>
          </cell>
        </row>
      </sheetData>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hdpe_basic"/>
      <sheetName val="pvc_basic"/>
      <sheetName val="t_prsr"/>
      <sheetName val="wh"/>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mcon pm"/>
      <sheetName val="RMR"/>
      <sheetName val="v"/>
      <sheetName val="r"/>
      <sheetName val="GA"/>
      <sheetName val="sand"/>
      <sheetName val="stone"/>
      <sheetName val="index"/>
      <sheetName val="PH 6x"/>
      <sheetName val="Labour"/>
      <sheetName val="Material"/>
      <sheetName val="Plant &amp;  Machinery"/>
      <sheetName val="pvc-pipe-rates"/>
      <sheetName val="Sheet2"/>
      <sheetName val="l"/>
      <sheetName val="Lead"/>
      <sheetName val="Road data"/>
      <sheetName val="data existing_do not delete"/>
      <sheetName val="m"/>
      <sheetName val="sch"/>
      <sheetName val="Data.F8.BTR"/>
      <sheetName val="Global factors"/>
      <sheetName val="R_Det"/>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CLEAR OVER FALL DROP"/>
      <sheetName val="MRATES"/>
      <sheetName val="DISCHARGE"/>
      <sheetName val="LEAD-c"/>
      <sheetName val="other rates-C"/>
      <sheetName val="bASICDATA"/>
      <sheetName val="Data-Road "/>
      <sheetName val="DATA-CD "/>
      <sheetName val="CD Data"/>
      <sheetName val="Leads"/>
      <sheetName val="Bitumen trunk"/>
      <sheetName val="Feeder"/>
      <sheetName val="R99 etc"/>
      <sheetName val="Trunk unpaved"/>
      <sheetName val="int-Dia-pvc"/>
      <sheetName val="id"/>
      <sheetName val="LEAD (2)"/>
      <sheetName val="RATES"/>
      <sheetName val="sp di"/>
      <sheetName val="EDWise"/>
      <sheetName val="PVC weights"/>
      <sheetName val="JAWAHAR-hyd-original"/>
      <sheetName val="mas_hab"/>
      <sheetName val="sp dip"/>
      <sheetName val="hdpe weights"/>
      <sheetName val="General"/>
      <sheetName val="DATA_PRG"/>
      <sheetName val="AUTDATA"/>
      <sheetName val="Mortar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Conveyance"/>
      <sheetName val="TELs"/>
      <sheetName val="abs road"/>
      <sheetName val="Leads Entry"/>
      <sheetName val="Gen Abs"/>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HS 1"/>
      <sheetName val="CPHEEO"/>
      <sheetName val="wh_data"/>
      <sheetName val="co_5"/>
      <sheetName val="hdpe-rates"/>
      <sheetName val="pvc-rates"/>
      <sheetName val="HDPE-pipe-rates"/>
      <sheetName val="rdamdata"/>
      <sheetName val="lead-st"/>
      <sheetName val="Gravity Main-Jukkal"/>
      <sheetName val="HS final-2"/>
      <sheetName val="Lead statement ss5"/>
      <sheetName val="GF SB Ok "/>
      <sheetName val="AV-PVC"/>
      <sheetName val="DIgate_PVC "/>
      <sheetName val="DI gate-DI"/>
      <sheetName val="Labour &amp; Plant"/>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elec-data"/>
      <sheetName val="Bill_amt_qty_cc_1"/>
      <sheetName val="ws-abs"/>
      <sheetName val="Lead  RATES"/>
      <sheetName val="quarry"/>
      <sheetName val="Rd.Det.Est"/>
      <sheetName val="C.D.Data (Morth)"/>
      <sheetName val="Rd.Data"/>
      <sheetName val="Basic Rates"/>
      <sheetName val="OverviewBarmer"/>
      <sheetName val="Field Values"/>
      <sheetName val="Project Management Ma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row r="26">
          <cell r="A26">
            <v>18</v>
          </cell>
        </row>
      </sheetData>
      <sheetData sheetId="201">
        <row r="26">
          <cell r="A26">
            <v>18</v>
          </cell>
        </row>
      </sheetData>
      <sheetData sheetId="202">
        <row r="26">
          <cell r="A26">
            <v>18</v>
          </cell>
        </row>
      </sheetData>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Lead"/>
      <sheetName val="Road data"/>
      <sheetName val="detl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 data sheet "/>
      <sheetName val="quarry"/>
      <sheetName val="v"/>
      <sheetName val="estimate "/>
      <sheetName val="Levels"/>
      <sheetName val="Sheet3"/>
      <sheetName val="Data_Bit_I"/>
      <sheetName val="Global factors"/>
      <sheetName val="DATA_PRG"/>
      <sheetName val="LEAD STATEMENT"/>
      <sheetName val="Usage"/>
      <sheetName val="General"/>
      <sheetName val="Common "/>
      <sheetName val="Pipe data"/>
      <sheetName val="Box Culvert data"/>
      <sheetName val="Analy"/>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MRATES"/>
      <sheetName val="temp-SDData (2)"/>
      <sheetName val="Pipe data"/>
      <sheetName val="Box Culvert data"/>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detls"/>
      <sheetName val="water-hammar-strenght"/>
      <sheetName val="Road Detail Est."/>
      <sheetName val="ewst"/>
      <sheetName val="Road_data1"/>
      <sheetName val="Bridge_Data_2005-06"/>
      <sheetName val="Plant_&amp;__Machinery"/>
      <sheetName val="GF_SB_Ok_"/>
      <sheetName val="Lead_statement"/>
      <sheetName val="SSR_2010-11_Rates"/>
      <sheetName val="Data_-_DI_pipes_-1"/>
      <sheetName val="_Data_-Valves"/>
      <sheetName val="Main_shee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Lead"/>
      <sheetName val="quarry"/>
      <sheetName val="detls"/>
      <sheetName val="lead-st"/>
      <sheetName val="C-data"/>
      <sheetName val="r"/>
      <sheetName val="R_Det"/>
      <sheetName val="COLUMN"/>
      <sheetName val="Material"/>
      <sheetName val="PVC_dia"/>
      <sheetName val="Lead-2014-15"/>
      <sheetName val="Main sheet"/>
      <sheetName val="temp-SDData (2)"/>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D Data"/>
      <sheetName val="COLUMN"/>
      <sheetName val="detls"/>
      <sheetName val="Data o"/>
      <sheetName val="Sheet2"/>
      <sheetName val="Plant &amp;  Machinery"/>
      <sheetName val="sup dat"/>
      <sheetName val="Sheet1"/>
      <sheetName val="rdamdata"/>
      <sheetName val="DATA_PRG"/>
      <sheetName val="m"/>
      <sheetName val="MPP_Vemulapally"/>
      <sheetName val="stone"/>
      <sheetName val="index"/>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 EST"/>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ongitudinal"/>
      <sheetName val="Lead 09-10"/>
      <sheetName val="Legend"/>
      <sheetName val="id"/>
      <sheetName val="procurement"/>
      <sheetName val="abs road"/>
      <sheetName val="Convey"/>
      <sheetName val="Rates"/>
      <sheetName val="Lead-2014-15"/>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dlvoid"/>
      <sheetName val="Data Road"/>
      <sheetName val="CABLE DATA"/>
      <sheetName val="JAWAHAR-hyd-original"/>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 val="Side wall dsn Formula"/>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Conv"/>
      <sheetName val="Lookup"/>
      <sheetName val="LEAD"/>
      <sheetName val="C-data"/>
      <sheetName val="SPT vs PHI"/>
      <sheetName val="Rates"/>
      <sheetName val="may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 val="Activity No (A) ( 12)  "/>
      <sheetName val="1"/>
      <sheetName val="Data_culverts"/>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Input"/>
      <sheetName val="concrete"/>
      <sheetName val="Plant &amp;  Machinery"/>
      <sheetName val="abs road"/>
      <sheetName val="coverpage"/>
      <sheetName val="Road data"/>
      <sheetName val="Aug,02"/>
      <sheetName val="m"/>
      <sheetName val="TS memo"/>
      <sheetName val="RMR"/>
      <sheetName val="R_Det"/>
      <sheetName val="r"/>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General"/>
      <sheetName val="ELE "/>
      <sheetName val="FIRE ESTIMATE"/>
      <sheetName val="Marteru"/>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 val="lead-st"/>
      <sheetName val="ssr-rates"/>
      <sheetName val="m"/>
      <sheetName val="Boq"/>
      <sheetName val="COLUMN"/>
      <sheetName val="Data.F8.BTR"/>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Data.F8.BTR"/>
      <sheetName val="UT Without Drop"/>
      <sheetName val="data1"/>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RMR"/>
      <sheetName val="PUMP_DATA"/>
      <sheetName val="Nspt-smp-final-ORIGINAL"/>
      <sheetName val="Labour"/>
      <sheetName val="Common "/>
      <sheetName val="lead-st"/>
      <sheetName val="rdamdata"/>
      <sheetName val="DATA_PRG"/>
      <sheetName val="r"/>
      <sheetName val="Pile cap"/>
      <sheetName val="Sqn-Abs _G+1"/>
      <sheetName val="Sqn_Abs _G_1"/>
      <sheetName val="DATA-BASE"/>
      <sheetName val="DATA-ABSTRACT"/>
      <sheetName val="Civil Boq"/>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 val="FINAL LEAD"/>
      <sheetName val="mlead"/>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detls"/>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Lead statement"/>
      <sheetName val="Ward areas"/>
      <sheetName val="sluice-PVC"/>
      <sheetName val="Airvalve-HDPE"/>
      <sheetName val="dbl-airvalve-PVC"/>
      <sheetName val="DFjoints"/>
      <sheetName val="VC rate"/>
      <sheetName val="0000000000000"/>
      <sheetName val="Labour"/>
      <sheetName val="WATER-HAMMER"/>
      <sheetName val="Publicbuilding"/>
      <sheetName val="input"/>
      <sheetName val="Nspt-smp-final-ORIGINAL"/>
      <sheetName val="RMR"/>
      <sheetName val="Mahesh"/>
      <sheetName val="Raghuveer"/>
      <sheetName val="Sheet3"/>
      <sheetName val="sluice-HDPE"/>
      <sheetName val="sluice-DI upto 1000"/>
      <sheetName val="scour-DI-CI"/>
      <sheetName val="r"/>
      <sheetName val="Boq"/>
      <sheetName val="Material"/>
      <sheetName val="Basic Rates"/>
      <sheetName val="Rate"/>
      <sheetName val="Data-ELSR"/>
      <sheetName val="airvalve(AC)"/>
      <sheetName val="Caze Estimate "/>
      <sheetName val="Airvalve-DI"/>
      <sheetName val="CD Data"/>
      <sheetName val="Datas"/>
      <sheetName val="design"/>
      <sheetName val="maya"/>
      <sheetName val="data existing_do not delete"/>
      <sheetName val="Legal Risk Analysis"/>
      <sheetName val="Data-Road "/>
      <sheetName val="other rates"/>
      <sheetName val="Hire"/>
      <sheetName val="rdamdata"/>
      <sheetName val="PUMP_DATA"/>
      <sheetName val="hdpe-rates"/>
      <sheetName val="pvc-rates"/>
      <sheetName val="Rates_PVC"/>
      <sheetName val="int-Dia-pvc"/>
      <sheetName val="SSR"/>
      <sheetName val="water-hammar-strenght"/>
      <sheetName val=" data sheet "/>
      <sheetName val="DFjoints 2.11.17"/>
      <sheetName val="1-Pop Proj"/>
      <sheetName val="Sorted"/>
      <sheetName val="Cd"/>
      <sheetName val="Cs"/>
      <sheetName val="CPIPE"/>
      <sheetName val="THK"/>
      <sheetName val="CPIPE 1"/>
      <sheetName val="Main sheet"/>
      <sheetName val="temp-SDData (2)"/>
      <sheetName val="HS (MVS Akumarru)"/>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Iocount"/>
      <sheetName val="20kL-design-final"/>
      <sheetName val="Data- All"/>
      <sheetName val="MS pipe,flange,Dummy"/>
      <sheetName val="Chamber"/>
      <sheetName val="Valves"/>
      <sheetName val="MS Rates"/>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Habcodes"/>
      <sheetName val="HS 1"/>
      <sheetName val="Leads Entry"/>
      <sheetName val="Mortars"/>
      <sheetName val="Road data.PS"/>
      <sheetName val="Gen.Abs."/>
      <sheetName val="boredetails"/>
      <sheetName val="rsf-5ld"/>
      <sheetName val="#REF"/>
      <sheetName val="RSF"/>
      <sheetName val="Data 2"/>
      <sheetName val="pvc_basic"/>
      <sheetName val="Sheet9"/>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 val="Part-A"/>
      <sheetName val="0+655"/>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DATA_PRG"/>
      <sheetName val="v"/>
      <sheetName val="sand"/>
      <sheetName val="Lead"/>
      <sheetName val="Lead statement"/>
      <sheetName val="Rates SSR 2008-09"/>
      <sheetName val="leads"/>
      <sheetName val="Legal Risk Analysis"/>
      <sheetName val="Specification"/>
      <sheetName val="r"/>
      <sheetName val="pvc"/>
      <sheetName val="Data"/>
      <sheetName val="Note"/>
      <sheetName val="WS Data"/>
      <sheetName val="Boq"/>
      <sheetName val="SSR _ NSSR Market final"/>
      <sheetName val="Labour"/>
      <sheetName val="Material"/>
      <sheetName val="Plant &amp;  Machinery"/>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 val="Civil Boq"/>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Road data"/>
      <sheetName val="data-WC"/>
      <sheetName val="Labour"/>
      <sheetName val="ww-march-02"/>
      <sheetName val="DATA_PRG"/>
      <sheetName val="r"/>
      <sheetName val="MRATES"/>
      <sheetName val="LEADS"/>
      <sheetName val="General"/>
      <sheetName val="Nspt-smp-final-ORIGINAL"/>
      <sheetName val="Detailed"/>
      <sheetName val="hdpe weights"/>
      <sheetName val="PVC weights"/>
      <sheetName val="index"/>
      <sheetName val="pop"/>
      <sheetName val="data"/>
      <sheetName val="SSR 2014-15 Rates"/>
      <sheetName val="Lead statement"/>
      <sheetName val="Specification"/>
      <sheetName val="Sheet1 (2)"/>
      <sheetName val="Data_Base"/>
      <sheetName val="Lead"/>
      <sheetName val="stone"/>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Note"/>
      <sheetName val="v"/>
      <sheetName val="Rate"/>
      <sheetName val="BOQ"/>
      <sheetName val="economic PM"/>
      <sheetName val="WATER-HAMMER"/>
      <sheetName val="Data rough"/>
      <sheetName val="hdpe-rates"/>
      <sheetName val="pvc-rates"/>
      <sheetName val="ewst"/>
      <sheetName val="Suppl-data"/>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maya"/>
      <sheetName val="beam-reinft"/>
      <sheetName val="rdamdata"/>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D2_CO"/>
      <sheetName val="Z1_DATA"/>
      <sheetName val="MHNO_LEV"/>
      <sheetName val="int-Dia-hdpe"/>
      <sheetName val="int-Dia-pvc"/>
      <sheetName val="Set"/>
      <sheetName val="C.D.Abs.Est."/>
      <sheetName val="Relig-place"/>
      <sheetName val="Code"/>
      <sheetName val="Habcodes"/>
      <sheetName val=" data sheet "/>
      <sheetName val="labour rates"/>
      <sheetName val="input"/>
      <sheetName val="Lead  RATES"/>
      <sheetName val="zone-2"/>
      <sheetName val="Iocount"/>
      <sheetName val="quarry"/>
      <sheetName val="C-data for paint"/>
      <sheetName val="C-data"/>
      <sheetName val="Civil Boq"/>
      <sheetName val="457 COMP"/>
      <sheetName val="DATA-BASE"/>
      <sheetName val="DATA-ABSTRACT"/>
      <sheetName val="lead-st"/>
      <sheetName val="RAFT"/>
      <sheetName val="R_Det"/>
      <sheetName val="Global_factors"/>
      <sheetName val="Footings"/>
      <sheetName val="Data o"/>
      <sheetName val="SSR 2015-16 Rates"/>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stone"/>
      <sheetName val="index"/>
      <sheetName val="detls"/>
      <sheetName val="Summary"/>
      <sheetName val="Lead statement"/>
      <sheetName val="Usage"/>
      <sheetName val="Labour"/>
      <sheetName val="Nspt-smp-final-ORIGINAL"/>
      <sheetName val="data-WC"/>
      <sheetName val="wordsdata"/>
      <sheetName val="Footings"/>
      <sheetName val="Road data"/>
      <sheetName val="sand"/>
      <sheetName val="Plant &amp;  Machinery"/>
      <sheetName val="RA-markate"/>
      <sheetName val="Note"/>
      <sheetName val="Suppl-data"/>
      <sheetName val="Cover"/>
      <sheetName val="pvc_basic"/>
      <sheetName val="Data_Base"/>
      <sheetName val="Material"/>
      <sheetName val="Road Detail Est."/>
      <sheetName val="maya"/>
      <sheetName val="BTR (2)"/>
      <sheetName val="b asic rates"/>
      <sheetName val="Civil Boq"/>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HDPE-pipe-rates"/>
      <sheetName val="pvc-pipe-rates"/>
      <sheetName val="C-data"/>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Cover"/>
      <sheetName val="2A_2008_09_ABST_GENSCST"/>
      <sheetName val="_x0000_V_x0000_O_x0000_I_x0000_"/>
      <sheetName val="Data_Renuals"/>
      <sheetName val="Proforma -II "/>
      <sheetName val=" Estt."/>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Wordsdata"/>
      <sheetName val="com_st_PM6"/>
      <sheetName val="comst_GM6"/>
      <sheetName val="G_R_P6"/>
      <sheetName val="Specification_report3"/>
      <sheetName val="id"/>
      <sheetName val="_x005f_x005f_x005f_x0000_V_x005f_x005f_x005f_x0000_O_x0"/>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Data"/>
      <sheetName val="Civil-SOR"/>
      <sheetName val="Material"/>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refreshError="1"/>
      <sheetData sheetId="1" refreshError="1">
        <row r="55">
          <cell r="G55">
            <v>173</v>
          </cell>
        </row>
        <row r="296">
          <cell r="G296">
            <v>665</v>
          </cell>
        </row>
        <row r="303">
          <cell r="G303">
            <v>550</v>
          </cell>
        </row>
      </sheetData>
      <sheetData sheetId="2" refreshError="1"/>
      <sheetData sheetId="3" refreshError="1">
        <row r="47">
          <cell r="C47" t="str">
            <v>Add for MA @ 40%</v>
          </cell>
          <cell r="D47">
            <v>0.4</v>
          </cell>
        </row>
        <row r="48">
          <cell r="C48" t="str">
            <v>Overheads &amp; Contractors Profit @ 13.615%</v>
          </cell>
          <cell r="D48">
            <v>0.13614999999999999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refreshError="1"/>
      <sheetData sheetId="1" refreshError="1">
        <row r="20">
          <cell r="G20">
            <v>578</v>
          </cell>
        </row>
        <row r="185">
          <cell r="G185">
            <v>34</v>
          </cell>
        </row>
        <row r="198">
          <cell r="G198">
            <v>456</v>
          </cell>
        </row>
        <row r="200">
          <cell r="G200">
            <v>24</v>
          </cell>
        </row>
        <row r="202">
          <cell r="G202">
            <v>37</v>
          </cell>
        </row>
        <row r="203">
          <cell r="G203">
            <v>6</v>
          </cell>
        </row>
        <row r="293">
          <cell r="G293">
            <v>580</v>
          </cell>
        </row>
        <row r="299">
          <cell r="G299">
            <v>550</v>
          </cell>
        </row>
        <row r="302">
          <cell r="G302">
            <v>550</v>
          </cell>
        </row>
        <row r="307">
          <cell r="G307">
            <v>520</v>
          </cell>
        </row>
        <row r="385">
          <cell r="G385">
            <v>37</v>
          </cell>
        </row>
      </sheetData>
      <sheetData sheetId="2" refreshError="1">
        <row r="81">
          <cell r="G81">
            <v>117</v>
          </cell>
        </row>
      </sheetData>
      <sheetData sheetId="3" refreshError="1">
        <row r="47">
          <cell r="C47" t="str">
            <v>Add for MA @ 40%</v>
          </cell>
          <cell r="D47">
            <v>0.4</v>
          </cell>
        </row>
        <row r="48">
          <cell r="C48" t="str">
            <v>Overheads &amp; Contractors Profit @ 13.615%</v>
          </cell>
          <cell r="D48">
            <v>0.13614999999999999</v>
          </cell>
        </row>
      </sheetData>
      <sheetData sheetId="4" refreshError="1">
        <row r="6">
          <cell r="N6">
            <v>5200</v>
          </cell>
        </row>
        <row r="10">
          <cell r="N10">
            <v>61000</v>
          </cell>
        </row>
        <row r="11">
          <cell r="N11">
            <v>62000</v>
          </cell>
        </row>
        <row r="13">
          <cell r="N13">
            <v>2453.91</v>
          </cell>
        </row>
        <row r="29">
          <cell r="N29">
            <v>2576</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conveyance"/>
      <sheetName val="Input"/>
      <sheetName val="GA1"/>
      <sheetName val="Oxygen pipe line"/>
      <sheetName val="Civil-SOR"/>
      <sheetName val="WS Estimate"/>
      <sheetName val="SP"/>
      <sheetName val="Civil Estimate"/>
      <sheetName val="Elec Est"/>
      <sheetName val="LEAD"/>
      <sheetName val="data-WS "/>
      <sheetName val="Valves"/>
      <sheetName val="Trust blocks-350mm"/>
      <sheetName val="data-HDPE &amp; PVC pipes"/>
      <sheetName val="Pipes data"/>
      <sheetName val="1500 mm 600 pipe (2-3)"/>
      <sheetName val="1500 MH 450 pipe (2-3)"/>
      <sheetName val="1500 MH  300 pipe (2-3)"/>
      <sheetName val="1200 MH 300 pipe (0-2)"/>
      <sheetName val="EW Sew Ws r2"/>
      <sheetName val="GA"/>
      <sheetName val="C-data"/>
      <sheetName val="Joinery"/>
      <sheetName val="E-Data"/>
      <sheetName val="WS-SOR"/>
      <sheetName val="E-Data RE"/>
      <sheetName val="WS Data"/>
      <sheetName val="Qualification"/>
      <sheetName val="CIVIL-DIV"/>
      <sheetName val="WS-DIV"/>
      <sheetName val="Sheet1"/>
      <sheetName val="All E-Data 21-22"/>
      <sheetName val="GA(RE)"/>
      <sheetName val="RE"/>
      <sheetName val="Specification Report"/>
      <sheetName val="Sheet2"/>
    </sheetNames>
    <sheetDataSet>
      <sheetData sheetId="0" refreshError="1"/>
      <sheetData sheetId="1" refreshError="1"/>
      <sheetData sheetId="2" refreshError="1">
        <row r="49">
          <cell r="C49" t="str">
            <v>Add for MA @ 40%</v>
          </cell>
        </row>
        <row r="50">
          <cell r="C50" t="str">
            <v>Overheads &amp; Contractors Profit @ 13.615%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maya"/>
      <sheetName val="detls"/>
      <sheetName val="RMR"/>
      <sheetName val="sand"/>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Lead statement ss5"/>
      <sheetName val="Lead_statement_ss5"/>
      <sheetName val="DATA"/>
      <sheetName val="HDPE"/>
      <sheetName val="DI"/>
      <sheetName val="pvc"/>
      <sheetName val="Lead"/>
      <sheetName val="data existing_do not delete"/>
      <sheetName val="ssr-rates"/>
      <sheetName val="DATA_PRG"/>
      <sheetName val="clvrt_data"/>
      <sheetName val="t_prsr"/>
      <sheetName val="wh"/>
      <sheetName val="Rates-May-14"/>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PROCTOR"/>
      <sheetName val="Rates"/>
      <sheetName val="Ins &amp; Bonds"/>
      <sheetName val="A-3.1"/>
      <sheetName val="Client req"/>
      <sheetName val="PH data"/>
      <sheetName val="Delivery mains"/>
      <sheetName val="bundqty"/>
      <sheetName val="CONST"/>
      <sheetName val="Common "/>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DATA 2021-22"/>
      <sheetName val="Staff Civil o&amp;m draft policy"/>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nodes"/>
      <sheetName val="int-Dia"/>
      <sheetName val="habs-list"/>
      <sheetName val="Exp"/>
      <sheetName val="A 3_7"/>
      <sheetName val="Abs"/>
      <sheetName val="X-2"/>
      <sheetName val="not req 3"/>
      <sheetName val="LEAD S 10-11"/>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 val="Hire"/>
      <sheetName val="Basic data "/>
      <sheetName val="BLK3"/>
      <sheetName val="BLK2"/>
      <sheetName val="E &amp; R"/>
      <sheetName val="radar"/>
      <sheetName val="UG"/>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Leads Entry"/>
      <sheetName val="Plant &amp;  Machinery"/>
      <sheetName val="Specification report"/>
      <sheetName val="_x0000_V_x0000_O_x0000_I_x0000_L_x0000_S_x0000_I_x0000_N_x0000_G_x0000_R_x0000_A_x0000_M_x0000_._x0000_X_x0000_L_x0000_S_x0000_"/>
      <sheetName val=""/>
      <sheetName val="Nspt-smp-final-ORIGINAL"/>
      <sheetName val="Rates-May-14"/>
      <sheetName val="wh_data"/>
      <sheetName val="CPHEEO"/>
      <sheetName val="wh_data_R"/>
      <sheetName val="input"/>
      <sheetName val="data-WC"/>
      <sheetName val="?V?O?I?L?S?I?N?G?R?A?M?.?X?L?S?"/>
      <sheetName val="m"/>
      <sheetName val="DATA_PRG"/>
      <sheetName val="0000000000000"/>
      <sheetName val="MRATES"/>
      <sheetName val="Staff Acco."/>
      <sheetName val="RMR"/>
      <sheetName val="p&amp;m"/>
      <sheetName val="Di_gate-HDPE"/>
      <sheetName val="COLUMN"/>
      <sheetName val="C.D.Abs.Est."/>
      <sheetName val="C-data"/>
      <sheetName val="Cover"/>
      <sheetName val="_5wgdhabfinal00_01"/>
      <sheetName val="WATER-HAMMER"/>
      <sheetName val="not req 3"/>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_V_O_I_L_S_I_N_G_R_A_M_._X_L_S_"/>
      <sheetName val="coverpage"/>
      <sheetName val="R_Det"/>
      <sheetName val="Work_sheet"/>
      <sheetName val="bom"/>
      <sheetName val="abs road"/>
      <sheetName val="Summary"/>
      <sheetName val="t_prsr"/>
      <sheetName val="wh"/>
      <sheetName val="AV-HDPE"/>
      <sheetName val="CC &amp; VC"/>
      <sheetName val="General"/>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final abstract"/>
      <sheetName val="11.Habitations"/>
      <sheetName val="SSR 2014-15 Rates"/>
      <sheetName val="Specification Repoer CC"/>
      <sheetName val="bar bending"/>
      <sheetName val="iocount"/>
      <sheetName val="DATA SHEET"/>
      <sheetName val="Suppl-data"/>
      <sheetName val="Usage"/>
      <sheetName val="Common "/>
      <sheetName val="civ data"/>
      <sheetName val="Bitumen trunk"/>
      <sheetName val="Feeder"/>
      <sheetName val="R99 etc"/>
      <sheetName val="Trunk unpaved"/>
      <sheetName val="_V_O_I_L_S_I_N_G_R_A_M___X_L_S_"/>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 val="Prjt"/>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RATES"/>
      <sheetName val="C-data"/>
      <sheetName val="Material"/>
      <sheetName val="leads"/>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 val="New33KVSS_E3"/>
      <sheetName val="Prop aug of Ex 33KVSS_E3a"/>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55">
          <cell r="F55">
            <v>0</v>
          </cell>
        </row>
      </sheetData>
      <sheetData sheetId="94"/>
      <sheetData sheetId="95"/>
      <sheetData sheetId="96"/>
      <sheetData sheetId="97">
        <row r="55">
          <cell r="F55">
            <v>0</v>
          </cell>
        </row>
      </sheetData>
      <sheetData sheetId="98">
        <row r="55">
          <cell r="F55">
            <v>0</v>
          </cell>
        </row>
      </sheetData>
      <sheetData sheetId="99">
        <row r="55">
          <cell r="F55">
            <v>0</v>
          </cell>
        </row>
      </sheetData>
      <sheetData sheetId="100">
        <row r="55">
          <cell r="F55">
            <v>0</v>
          </cell>
        </row>
      </sheetData>
      <sheetData sheetId="101">
        <row r="55">
          <cell r="F55">
            <v>0</v>
          </cell>
        </row>
      </sheetData>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row r="55">
          <cell r="F55">
            <v>0</v>
          </cell>
        </row>
      </sheetData>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row r="55">
          <cell r="F55">
            <v>0</v>
          </cell>
        </row>
      </sheetData>
      <sheetData sheetId="129">
        <row r="55">
          <cell r="F55">
            <v>0</v>
          </cell>
        </row>
      </sheetData>
      <sheetData sheetId="130">
        <row r="55">
          <cell r="F55">
            <v>0</v>
          </cell>
        </row>
      </sheetData>
      <sheetData sheetId="131">
        <row r="55">
          <cell r="F55">
            <v>0</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SC Cost FEB 03"/>
      <sheetName val="pvc_basic"/>
      <sheetName val="Staff Acco."/>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Gen_Abs"/>
      <sheetName val="factors"/>
      <sheetName val="road detail est."/>
      <sheetName val="Estt"/>
      <sheetName val="GT DUMP"/>
      <sheetName val="sancdump"/>
      <sheetName val="GZL"/>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F8.BTR"/>
      <sheetName val="Abs"/>
      <sheetName val="pvc-pipe-rates"/>
      <sheetName val="t_prsr"/>
      <sheetName val="wh"/>
      <sheetName val="Sheet1"/>
      <sheetName val="data existing_do not delete"/>
      <sheetName val="60-70"/>
      <sheetName val="80-100"/>
      <sheetName val="Emulsion MS"/>
      <sheetName val=" HSD"/>
      <sheetName val="water-hammar-strenght"/>
      <sheetName val="Fee Rate Summary"/>
      <sheetName val="hdpe_basic"/>
      <sheetName val="Labour"/>
      <sheetName val="FORM7"/>
      <sheetName val="Road Detail Est."/>
      <sheetName val="final abstract"/>
      <sheetName val="l"/>
      <sheetName val="PVC_dia"/>
      <sheetName val="detls"/>
      <sheetName val="DATA_PRG"/>
      <sheetName val="civ data"/>
      <sheetName val="sup dat"/>
      <sheetName val="MRMECADAMoad data"/>
      <sheetName val="abs road"/>
      <sheetName val="Road data"/>
      <sheetName val="Sheet2"/>
      <sheetName val="CoverPage"/>
      <sheetName val="0000000000000"/>
      <sheetName val="labour (2)"/>
      <sheetName val="LEAD"/>
      <sheetName val="R_Det"/>
      <sheetName val="Sent NHO"/>
      <sheetName val="Global factors"/>
      <sheetName val="Wss Datas"/>
      <sheetName val="elec-data"/>
      <sheetName val="maya"/>
      <sheetName val="SSR 2014-15 Rate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 val="Desig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PRSH"/>
      <sheetName val="Usage"/>
      <sheetName val="Common "/>
      <sheetName val="General"/>
      <sheetName val="com_st_PM1"/>
      <sheetName val="comst_GM1"/>
      <sheetName val="G_R_P1"/>
      <sheetName val="Lead_statement"/>
      <sheetName val="SPT_vs_PHI"/>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MRATES"/>
      <sheetName val="RMR"/>
      <sheetName val="coverpage"/>
      <sheetName val="R_Det"/>
      <sheetName val="Road data"/>
      <sheetName val=" "/>
      <sheetName val="Estimate "/>
      <sheetName val="leads"/>
      <sheetName val="v"/>
      <sheetName val="r"/>
      <sheetName val="not req 3"/>
      <sheetName val="SPT vs PHI"/>
      <sheetName val="DATA_PRG"/>
      <sheetName val="rdamdata"/>
      <sheetName val="lead-st"/>
      <sheetName val="pvc"/>
      <sheetName val="DATA-2005-06"/>
      <sheetName val="final abstract"/>
      <sheetName val="SSR 2014-15 Rates"/>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 val="Civil-works"/>
      <sheetName val="title"/>
      <sheetName val="pier design"/>
      <sheetName val="Sheet2"/>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civ data"/>
      <sheetName val="PRECAST lightconc-II"/>
      <sheetName val="DATA-BASE"/>
      <sheetName val="DATA-ABSTRACT"/>
      <sheetName val="ewst"/>
      <sheetName val="DATA-2005-06"/>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 val="0000000000000"/>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Config"/>
      <sheetName val="Break Dw"/>
      <sheetName val="MES-SEC"/>
      <sheetName val="Data"/>
      <sheetName val="Analy_7-10"/>
      <sheetName val="INDORAMA Group June 02"/>
      <sheetName val="SPT vs PHI"/>
      <sheetName val="Civil Boq"/>
      <sheetName val="beam-reinft-IIInd floor"/>
      <sheetName val="Design"/>
      <sheetName val="Desgn(zone I)"/>
      <sheetName val="PA- Consutant "/>
      <sheetName val="Debits as on 12.04.08"/>
      <sheetName val="THK"/>
      <sheetName val="FitOutConfCentre"/>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Sheet3 (2)"/>
      <sheetName val="대외공문"/>
      <sheetName val="COST"/>
      <sheetName val="Formulas"/>
      <sheetName val="For Bill-04 PS"/>
      <sheetName val="M B-QtyRecn"/>
      <sheetName val="Quotation"/>
      <sheetName val="Sqn _Main_ Abs"/>
      <sheetName val="Mat.Cost"/>
      <sheetName val="Staff Acco."/>
      <sheetName val="Section Catalogue"/>
      <sheetName val="#REF!"/>
      <sheetName val="lookup"/>
      <sheetName val="Approved MTD Proj #'s"/>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Labour &amp; Plant"/>
      <sheetName val="Flight-1"/>
      <sheetName val="SOR"/>
      <sheetName val="concrete"/>
      <sheetName val="선수금"/>
      <sheetName val="Code"/>
      <sheetName val="Set"/>
      <sheetName val="Summary_Bank"/>
      <sheetName val="Staircase "/>
      <sheetName val="NLD - Assum"/>
      <sheetName val="Capex-fixed"/>
      <sheetName val="schedule nos"/>
      <sheetName val="CPIPE"/>
      <sheetName val="pvc"/>
      <sheetName val="PRECAST lightconc-II"/>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ssr-rates"/>
      <sheetName val="leads"/>
      <sheetName val="DATA-2005-06"/>
      <sheetName val="Register"/>
      <sheetName val="Data.F8.BTR"/>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r"/>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DATA_PRG"/>
      <sheetName val="Pump se_x0000_Ñ"/>
      <sheetName val="BS"/>
      <sheetName val="Capex"/>
      <sheetName val="CIV INV&amp;EXP"/>
      <sheetName val="not req 3"/>
      <sheetName val="220Kv (2)"/>
      <sheetName val="COMPLEXALL"/>
      <sheetName val="Ellis &amp; WS&amp;S"/>
      <sheetName val="Drip mould &amp; Elevation"/>
      <sheetName val="Trussess"/>
      <sheetName val="MRATES"/>
      <sheetName val="Material"/>
      <sheetName val="Lead statement ss5"/>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Abs_CD_2"/>
      <sheetName val="road est"/>
      <sheetName val="ECV"/>
      <sheetName val="wh_data_R"/>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PROCTOR"/>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 val="02"/>
      <sheetName val="03"/>
      <sheetName val="04"/>
      <sheetName val="P.C"/>
      <sheetName val="RAB ABSTRACT-C&amp;B"/>
      <sheetName val="MB-EarthWork"/>
      <sheetName val="Water supply  "/>
      <sheetName val="Nt Item"/>
      <sheetName val="MB-PCC"/>
      <sheetName val="MB-Grade Slab"/>
      <sheetName val="MB-Fdn&amp;RW Ftgs."/>
      <sheetName val="MB-RCC-Walls"/>
      <sheetName val="Chart1"/>
      <sheetName val="Weld mesh"/>
      <sheetName val="BBS"/>
      <sheetName val="MB-RCC-Col.&amp;Ped"/>
      <sheetName val="MB-Ped&amp;Col.-Shut."/>
      <sheetName val="MB-RCC-Deck Slab"/>
      <sheetName val="MB-Wall-Shut."/>
      <sheetName val="MB-RCC-Others"/>
      <sheetName val="MB-Others-Shut."/>
      <sheetName val="MB-Footings Shut"/>
      <sheetName val="MB-Grouting"/>
      <sheetName val="MB-Anchorage"/>
      <sheetName val="MB-Block Work"/>
      <sheetName val="MB-Plastering"/>
      <sheetName val="MB-VDF"/>
      <sheetName val="MB-Insert Plates"/>
      <sheetName val="Basic Rate Summary Steel"/>
      <sheetName val="Basic Rate Summary RMC"/>
      <sheetName val="Elec. Debit"/>
      <sheetName val="Physical Check"/>
      <sheetName val="Man Power"/>
      <sheetName val="Uls"/>
      <sheetName val="SEW4"/>
      <sheetName val="18-misc"/>
      <sheetName val="5-pipe"/>
      <sheetName val="sch-3"/>
      <sheetName val="Staff Acco_"/>
      <sheetName val="HEAD"/>
      <sheetName val="activit-graph  "/>
      <sheetName val="Staff"/>
      <sheetName val="Construction"/>
      <sheetName val="steam outlet"/>
      <sheetName val="Data-Month"/>
      <sheetName val="doq"/>
      <sheetName val="Groupings-final"/>
      <sheetName val="Detail 1A"/>
      <sheetName val="Sched"/>
      <sheetName val="Trial"/>
      <sheetName val="FA_Final"/>
      <sheetName val="Non-Factory"/>
      <sheetName val="cover page"/>
      <sheetName val="REFERANCE_DATA"/>
      <sheetName val="DOOR_WINDOW"/>
      <sheetName val="Roof__PT_beams_"/>
      <sheetName val="Cash_Flow_Working"/>
      <sheetName val="Plant_&amp;__Machinery"/>
      <sheetName val="Beam-design exp"/>
      <sheetName val="PART-I_(2)65"/>
      <sheetName val="final_abstract65"/>
      <sheetName val="Basement_Budget64"/>
      <sheetName val="Fee_Rate_Summary64"/>
      <sheetName val="Rate_analysis64"/>
      <sheetName val="Materials_Cost64"/>
      <sheetName val="10__&amp;_11__Rate_Code_&amp;_BQ64"/>
      <sheetName val="RES_STEEL_TO64"/>
      <sheetName val="Break_up_Sheet64"/>
      <sheetName val="B_&amp;_C_-_M_-_ccp64"/>
      <sheetName val="RMZ_Summary64"/>
      <sheetName val="Fill_this_out_first___64"/>
      <sheetName val="TBAL9697_-group_wise__sdpl64"/>
      <sheetName val="Fin_Sum64"/>
      <sheetName val="Site_Dev_BOQ64"/>
      <sheetName val="Staff_Forecast_spread64"/>
      <sheetName val="Field_Values64"/>
      <sheetName val="Structure_Bills_Qty64"/>
      <sheetName val="Builtup_Area64"/>
      <sheetName val="MASTER_RATE_ANALYSIS64"/>
      <sheetName val="Cop_-VGN64"/>
      <sheetName val="IO_List64"/>
      <sheetName val="BOQ_Direct_selling_cost64"/>
      <sheetName val="Stress_Calculation64"/>
      <sheetName val="Pipe_Supports64"/>
      <sheetName val="Materials_64"/>
      <sheetName val="MN_T_B_64"/>
      <sheetName val="ORDER_BOOKING4"/>
      <sheetName val="Break_Dw64"/>
      <sheetName val="For_Bill-04_PS4"/>
      <sheetName val="RCC,Ret__Wall40"/>
      <sheetName val="RA_4_Challan_Summary_40"/>
      <sheetName val="Labour_productivity40"/>
      <sheetName val="labour_coeff40"/>
      <sheetName val="BOQ_(2)5"/>
      <sheetName val="beam-reinft-IIInd_floor4"/>
      <sheetName val="Bed_Class9"/>
      <sheetName val="PH_data4"/>
      <sheetName val="Details_(3)4"/>
      <sheetName val="Desgn(zone_I)9"/>
      <sheetName val="M_B-QtyRecn6"/>
      <sheetName val="Sqn__Main__Abs4"/>
      <sheetName val="Staff_Acco_4"/>
      <sheetName val="Section_Catalogue4"/>
      <sheetName val="Approved_MTD_Proj_#'s4"/>
      <sheetName val="ACAD_Finishes5"/>
      <sheetName val="Site_Details5"/>
      <sheetName val="Site_Area_Statement5"/>
      <sheetName val="CABLE_DATA4"/>
      <sheetName val="Mat_Cost6"/>
      <sheetName val="GR_slab-reinft4"/>
      <sheetName val="BOQ_civil4"/>
      <sheetName val="NLD_-_Assum4"/>
      <sheetName val="schedule_nos4"/>
      <sheetName val="std_wt_4"/>
      <sheetName val="Column_Steel-R24"/>
      <sheetName val="Staircase_4"/>
      <sheetName val="INPUT_SHEET4"/>
      <sheetName val="M-Book_for_Conc4"/>
      <sheetName val="M-Book_for_FW4"/>
      <sheetName val="Cash_Flows_&amp;_IRR4"/>
      <sheetName val="d-safe_specs4"/>
      <sheetName val="d-safe_DELUXE4"/>
      <sheetName val="Diawise_steel_abstract4"/>
      <sheetName val="Rising_Main4"/>
      <sheetName val="PACK_(B)4"/>
      <sheetName val="Material_4"/>
      <sheetName val="bill_24"/>
      <sheetName val="Estimate_4"/>
      <sheetName val="QS_Name4"/>
      <sheetName val="CANDY_BOQ4"/>
      <sheetName val="CFForecast_detail4"/>
      <sheetName val="Model_(Not_Merged)4"/>
      <sheetName val="Tender_Summary4"/>
      <sheetName val="train_cash4"/>
      <sheetName val="accom_cash4"/>
      <sheetName val="Common_4"/>
      <sheetName val="Meas_-Hotel_Part4"/>
      <sheetName val="3__Elemental_Summary3"/>
      <sheetName val="Material_Rate3"/>
      <sheetName val="Retaing_wall3"/>
      <sheetName val="WORK_TABLE4"/>
      <sheetName val="220_11__BS_4"/>
      <sheetName val="Intro_4"/>
      <sheetName val="Operating_Statistics4"/>
      <sheetName val="except_wiring3"/>
      <sheetName val="CPIPE_13"/>
      <sheetName val="beam-reinft-machine_rm4"/>
      <sheetName val="intr_stool_brkup3"/>
      <sheetName val="Occ,_Other_Rev,_Exp,_Dispo3"/>
      <sheetName val="Vind_-_BtB4"/>
      <sheetName val="SGS_ACQ4"/>
      <sheetName val="Form_64"/>
      <sheetName val="Price_Schedule5"/>
      <sheetName val="Cost_Any_5"/>
      <sheetName val="S_&amp;_A5"/>
      <sheetName val="PointNo_53"/>
      <sheetName val="BOQ_Distribution3"/>
      <sheetName val="A_O_R_3"/>
      <sheetName val="PRECAST_lightconc-II3"/>
      <sheetName val="Detail_In_Door_Stad3"/>
      <sheetName val="P_Well(_RCC)3"/>
      <sheetName val="PO_Summary3"/>
      <sheetName val="BOQ_Summary3"/>
      <sheetName val="Sec_1_Loose_Furniture_18%_GST3"/>
      <sheetName val="Sec_1_Loose_Furniture_12%_GST3"/>
      <sheetName val="Sec_1_Loose_Furniture_5%_GST3"/>
      <sheetName val="Sec_2_Cafeteria_Tables3"/>
      <sheetName val="Sec_3_Cafeteria_Chairs3"/>
      <sheetName val="Sec_4_Work_Floors_-_NT_3"/>
      <sheetName val="Sec_5_LGF_Chairs-NT3"/>
      <sheetName val="Sec_6_Additional_18%_GST_3"/>
      <sheetName val="Sec_6_Additional_12%_GST_3"/>
      <sheetName val="Sec_11-NT_set_33"/>
      <sheetName val="DC_Summary3"/>
      <sheetName val="M_Sheet3"/>
      <sheetName val="RA4_Checklist3"/>
      <sheetName val="PC_Master_List3"/>
      <sheetName val="Project_Details__3"/>
      <sheetName val="Labor_abs-NMR3"/>
      <sheetName val="소상_&quot;1&quot;3"/>
      <sheetName val="M_S_3"/>
      <sheetName val="Discount_&amp;_Margin3"/>
      <sheetName val="Branch_Power3"/>
      <sheetName val="RAJU_ASSO3"/>
      <sheetName val="P-Ins_&amp;_Bonds3"/>
      <sheetName val="2_대외공문3"/>
      <sheetName val="NEW-IDs_Fun_&amp;_Group3"/>
      <sheetName val="LABOUR_SALARY_1"/>
      <sheetName val="Brickwork_1"/>
      <sheetName val="Finishing_items1"/>
      <sheetName val="M-_Rate1"/>
      <sheetName val="August_Construction_Planning__1"/>
      <sheetName val="Internal_Planning1"/>
      <sheetName val="July'2019_Weekly1"/>
      <sheetName val="9__Package_split_-_Cost_1"/>
      <sheetName val="Estimate_10_00_Lakhs_1"/>
      <sheetName val="abs_road1"/>
      <sheetName val="Road_data1"/>
      <sheetName val="Bld_SSR1"/>
      <sheetName val="SSR_-Sani_1"/>
      <sheetName val="Elec_SSR1"/>
      <sheetName val="PH-_SSR1"/>
      <sheetName val="R_&amp;_B_SSR1"/>
      <sheetName val="RCC_Pipes1"/>
      <sheetName val="DI-Pipes_&amp;_Spe1"/>
      <sheetName val="CI_Spe1"/>
      <sheetName val="Bolts&amp;_rings1"/>
      <sheetName val="Dist_Lines-150-old1"/>
      <sheetName val="GA-GVMC_-NW(Com)_1"/>
      <sheetName val="GA-GVMC_-NW_1"/>
      <sheetName val="Dist_Lines-1001"/>
      <sheetName val="Dist-Lines_-5001"/>
      <sheetName val="Dist_Lines-1501"/>
      <sheetName val="GA-GVMC_-NW__(2)1"/>
      <sheetName val="GA-GVMC_-NW__1"/>
      <sheetName val="Dist-Lines_B-1_1"/>
      <sheetName val="Dist-Lines-Final_checked1"/>
      <sheetName val="Pumping_mains-1"/>
      <sheetName val="Feeder_main-old1"/>
      <sheetName val="Dist-Lines_-B-21"/>
      <sheetName val="Dist-Lines_-B-31"/>
      <sheetName val="Dist-Lines_B-41"/>
      <sheetName val="Dist-Lines_B-51"/>
      <sheetName val="Dist-Lines_-B-61"/>
      <sheetName val="Dist-Lines_-B-71"/>
      <sheetName val="Dist-Lines_-B-81"/>
      <sheetName val="Dist-Lines_-B-91"/>
      <sheetName val="Dist-Lines_-B-101"/>
      <sheetName val="Dist-Lines_-B-111"/>
      <sheetName val="Dist-Lines_-B-121"/>
      <sheetName val="Dist-Lines_-B-131"/>
      <sheetName val="Dist-Lines_-B-141"/>
      <sheetName val="Dist-Lines_-B-151"/>
      <sheetName val="Dist-Lines_-B-161"/>
      <sheetName val="Feeder_mains-_11"/>
      <sheetName val="Feeder_mains-_21"/>
      <sheetName val="Feeder_mains-_(1)1"/>
      <sheetName val="Feeder_mains-up_to_8001"/>
      <sheetName val="Pumping_Main-800mm1"/>
      <sheetName val="ELSR-600_KL-Z-21"/>
      <sheetName val="750_KL_GLSR-Z-31"/>
      <sheetName val="ELSR-750_KL-Z-31"/>
      <sheetName val="ELSR-500_KL-Z-41"/>
      <sheetName val="500_KL_GLSR-Z-41"/>
      <sheetName val="ELSR-1850_KL-Z-81"/>
      <sheetName val="1850_KL_GLSR-Z-81"/>
      <sheetName val="800_KL_GLSR-Z-111"/>
      <sheetName val="900_KL_GLSR-Z-121"/>
      <sheetName val="ELSR-2500_KL-Z-131"/>
      <sheetName val="ELSR-2400_KL-Z-141"/>
      <sheetName val="ELSR-1200_KL-Z-151"/>
      <sheetName val="ELSR-2000_KL-Z-161"/>
      <sheetName val="Pumping_Main-500mm-(2)1"/>
      <sheetName val="terrace_parapet_block_work1"/>
      <sheetName val="Canopy-2_RCC11"/>
      <sheetName val="Canopy-2_BBS1"/>
      <sheetName val="Canopy-1_RCC11"/>
      <sheetName val="Canopy-1_BBS1"/>
      <sheetName val="Above_terrace_columns_RCC1"/>
      <sheetName val="Above_terrace_columns_BBS1"/>
      <sheetName val="Parapet_wall_RCC1"/>
      <sheetName val="Parapet_wall_BBS1"/>
      <sheetName val="OHWT_RCC1"/>
      <sheetName val="OHWT_Slab_BBS1"/>
      <sheetName val="OHWT_Beams__BBS1"/>
      <sheetName val="Slab_&amp;_Beam_@_0_00_Lvl1"/>
      <sheetName val="Slab_&amp;_Beam1"/>
      <sheetName val="Lintels_&amp;_Window1"/>
      <sheetName val="Column_Steel_(UBF)1"/>
      <sheetName val="Column_Steel_(SF)1"/>
      <sheetName val="Column_Steel_(1F)1"/>
      <sheetName val="Column_Steel_(2F)1"/>
      <sheetName val="Column_Steel_(3F)1"/>
      <sheetName val="Column_Steel_(4F-6F)1"/>
      <sheetName val="Column_Steel_(7F-9F)1"/>
      <sheetName val="Column_Steel_(10F-12F)1"/>
      <sheetName val="Column_Steel_(13F-15F)1"/>
      <sheetName val="Column_Steel_(16F-17F)1"/>
      <sheetName val="Column_Steel_(18F)1"/>
      <sheetName val="Lift_Steel_(UBF)1"/>
      <sheetName val="Lift_Steel_(SF)1"/>
      <sheetName val="Lift_Steel_(1F-6F)1"/>
      <sheetName val="Lift_Steel_(7F-12F)1"/>
      <sheetName val="Lift_Steel_(13F-18F)1"/>
      <sheetName val="_Staircase_Steel_(UBF)1"/>
      <sheetName val="_Staircase_Steel_(SF)1"/>
      <sheetName val="_Staircase_Steel_(1F-7F)1"/>
      <sheetName val="_Staircase_Steel_(8F-18F)1"/>
      <sheetName val="Beams_Steel_(SF)1"/>
      <sheetName val="Slab_Steel_(SF)1"/>
      <sheetName val="Beams_Steel_(1F)1"/>
      <sheetName val="Slab_Steel_(1F)1"/>
      <sheetName val="Beams_Steel_(2F&amp;3F)1"/>
      <sheetName val="Slab_Steel_(2F&amp;3F)1"/>
      <sheetName val="Beams_Steel_(4F)1"/>
      <sheetName val="Slab_Steel_(4F)1"/>
      <sheetName val="Beams_Steel_(5F-7F)1"/>
      <sheetName val="Slab_Steel_(5F-7F)1"/>
      <sheetName val="Beams_Steel_(8F-15F&amp;18F)1"/>
      <sheetName val="Slab_Steel_(8F-15F&amp;18F)1"/>
      <sheetName val="Beams_Steel_(16F&amp;17F)1"/>
      <sheetName val="Slab_Steel_(16F&amp;17F)1"/>
      <sheetName val="Beams_Steel_(TF)1"/>
      <sheetName val="Slab_Steel_(TF)1"/>
      <sheetName val="100mm_Block_Work1"/>
      <sheetName val="150mm_BLOCKS1"/>
      <sheetName val="200mm_BLOCKS1"/>
      <sheetName val="Internal_Walls_Plastering1"/>
      <sheetName val="Internal_Ceiling_Plastering1"/>
      <sheetName val="External_plaster1"/>
      <sheetName val="Tower-_A_(Abstract)1"/>
      <sheetName val="Canopy-2_RCC2"/>
      <sheetName val="Canopy_-1_RCC1"/>
      <sheetName val="Canaopy-2_steel1"/>
      <sheetName val="Canopy-1_steel1"/>
      <sheetName val="Columns_above_terrace1"/>
      <sheetName val="OHT_bottom_&amp;_walls_1"/>
      <sheetName val="Slab_&amp;_Beam_at_0_00lvl1"/>
      <sheetName val="Slab_&amp;_Beam_at_+3_25lvl1"/>
      <sheetName val="Parapet_slab&amp;beams1"/>
      <sheetName val="Column_Steel(SF_to_TF)1"/>
      <sheetName val="Above_terrace_column_steel1"/>
      <sheetName val="Lift_Wall_-_Stilt_Floor1"/>
      <sheetName val="Lift_Wall_1F-6F1"/>
      <sheetName val="Lift_Wall_7F-12F1"/>
      <sheetName val="Lift_Wall_13F-18F1"/>
      <sheetName val="Lift_wall_terrace_floor1"/>
      <sheetName val="Staircase_-_UBF1"/>
      <sheetName val="Staircase_-_SF1"/>
      <sheetName val="Staircase_-_1F-7F1"/>
      <sheetName val="Staircase_-_8F-18F1"/>
      <sheetName val="Beam_Steel_-_SF1"/>
      <sheetName val="Slab_Steel_-_SF1"/>
      <sheetName val="Beam_Steel-_1F1"/>
      <sheetName val="Slab_Steel_-_1F1"/>
      <sheetName val="Beams_Steel_2F1"/>
      <sheetName val="Slab_steel_2F1"/>
      <sheetName val="Beams_Steel_3F1"/>
      <sheetName val="Slab_steel_3F1"/>
      <sheetName val="Beams_Steel_-_4F1"/>
      <sheetName val="Slab_steel_4F1"/>
      <sheetName val="Beam_steel_5F-7F1"/>
      <sheetName val="Slab_steel_5F-7F1"/>
      <sheetName val="Beam_steel_8F-15F_&amp;_18F1"/>
      <sheetName val="Slab_steel_8F-15F&amp;_18F1"/>
      <sheetName val="Beam_steel_16F_-_17F1"/>
      <sheetName val="Slab_steel_16F_-_17F1"/>
      <sheetName val="Beam_steel_TF1"/>
      <sheetName val="Slab_steel_TF1"/>
      <sheetName val="OHT_Slab_steel_1"/>
      <sheetName val="OHT_beam_steel_1"/>
      <sheetName val="A-_terrace_coping_BBS1"/>
      <sheetName val="Copping_beam_BBS_A_terrace1"/>
      <sheetName val="150_mm_BLOCKS1"/>
      <sheetName val="200_mm_BLOCKS1"/>
      <sheetName val="Pumping_Main-450mm-(3)1"/>
      <sheetName val="Pumping_Main-(4)1"/>
      <sheetName val="350_KL_GLSR1"/>
      <sheetName val="1000_KL_Sump-1"/>
      <sheetName val="1000_KL_MBR1"/>
      <sheetName val="MBR-1000_KL1"/>
      <sheetName val="Pump_room-12x81"/>
      <sheetName val="B_F_Meters1"/>
      <sheetName val="Pump_sets1"/>
      <sheetName val="Pump_sets_(2)1"/>
      <sheetName val="Gen_sets1"/>
      <sheetName val="PR_Valves1"/>
      <sheetName val="W_man_Qrt-1"/>
      <sheetName val="O_&amp;M1"/>
      <sheetName val="Generator_Room-11"/>
      <sheetName val="200_KL_GLSR-6_(2)1"/>
      <sheetName val="500_KL_Sump-(1)1"/>
      <sheetName val="250_KL_Sump-(3)1"/>
      <sheetName val="Office_-_MBR1"/>
      <sheetName val="HSC_(2)1"/>
      <sheetName val="Gen_sets_(2)1"/>
      <sheetName val="DI_pipes1"/>
      <sheetName val="Wt_of_DI_Spe_1"/>
      <sheetName val="HDPE_pipes1"/>
      <sheetName val="RCC_SS1"/>
      <sheetName val="CI_Spe_1"/>
      <sheetName val="data-ELSR_1"/>
      <sheetName val="data-Water_Supply1"/>
      <sheetName val="Sump_&amp;_ST1"/>
      <sheetName val="Bld_Stnd,Data1"/>
      <sheetName val="Bld_up_to_3F1"/>
      <sheetName val="CC_road1"/>
      <sheetName val="Dist_Lines1"/>
      <sheetName val="Feeder_mains-21"/>
      <sheetName val="Gravity_Main-900mm1"/>
      <sheetName val="550_KL_Sump-11"/>
      <sheetName val="550_KL_Sump-21"/>
      <sheetName val="ELSR-1200_KL1"/>
      <sheetName val="650_KL_GLSR_(2)1"/>
      <sheetName val="850_KL_GLSR_1"/>
      <sheetName val="500_KL_sump1"/>
      <sheetName val="200_KL-_ELSR_Yelluru1"/>
      <sheetName val="Dist-Zone-below_500001"/>
      <sheetName val="Data_-O&amp;M1"/>
      <sheetName val="Pumping_main-350mm1"/>
      <sheetName val="Inf_Well1"/>
      <sheetName val="Approah_road_to_MBR1"/>
      <sheetName val="Approach_Roads-Source1"/>
      <sheetName val="400mm-P_Main1"/>
      <sheetName val="13_Mld-WTP1"/>
      <sheetName val="data-Intake_well1"/>
      <sheetName val="Model_GLSR-1"/>
      <sheetName val="Feeder_main-1_(2)1"/>
      <sheetName val="Dist_&amp;_Feeder_mains__(2)1"/>
      <sheetName val="BFlow_meters1"/>
      <sheetName val="O_Nd_M1"/>
      <sheetName val="Pump_room-6_59x6_00m1"/>
      <sheetName val="GA-GVMC_-Raiwada-BWSC1"/>
      <sheetName val="BWSC-Pumping_Main-1200mm1"/>
      <sheetName val="GA-GVMC_-Raiwada1"/>
      <sheetName val="MS-Pumping_Main-1300mm1"/>
      <sheetName val="Thurst-F_mains1"/>
      <sheetName val="Thrust-P_mains1"/>
      <sheetName val="CI_weights1"/>
      <sheetName val="Proforma_-II_1"/>
      <sheetName val="LIST_OF_MAKES1"/>
      <sheetName val="April_Analysts1"/>
      <sheetName val="Basic_Rate1"/>
      <sheetName val="Consumer_Fraud1"/>
      <sheetName val="Avoidance_1"/>
      <sheetName val="Cons_Recov_Rates1"/>
      <sheetName val="Consumer_Supps1"/>
      <sheetName val="Consumer_Outbound1"/>
      <sheetName val="FY_Loss_Frcst1"/>
      <sheetName val="FITZ_MORT_941"/>
      <sheetName val="footing_for_SP1"/>
      <sheetName val="Master_Info1"/>
      <sheetName val="AD_ST1"/>
      <sheetName val="PRECAST_lightconc_II"/>
      <sheetName val="Client_Addressess_"/>
      <sheetName val="Basic_Rates"/>
      <sheetName val="SP_Break_Up"/>
      <sheetName val="Basic Rates - Lab"/>
      <sheetName val="Basic Rates - Assump"/>
      <sheetName val="Mix Design"/>
      <sheetName val="First Floor "/>
      <sheetName val="ltgload"/>
      <sheetName val="Bechtel Norms"/>
      <sheetName val="CS PIPING"/>
      <sheetName val="TECH DATA"/>
      <sheetName val="no."/>
      <sheetName val="Machinery"/>
      <sheetName val="Section_by_layers_old"/>
      <sheetName val="sumary"/>
      <sheetName val="2nd "/>
      <sheetName val="shuttering"/>
      <sheetName val="Sheet7"/>
      <sheetName val="strain"/>
      <sheetName val="dBase"/>
      <sheetName val="L (4)"/>
      <sheetName val="PART-I_(2)66"/>
      <sheetName val="final_abstract66"/>
      <sheetName val="Basement_Budget65"/>
      <sheetName val="Fee_Rate_Summary65"/>
      <sheetName val="Rate_analysis65"/>
      <sheetName val="Break_up_Sheet65"/>
      <sheetName val="TBAL9697_-group_wise__sdpl65"/>
      <sheetName val="B_&amp;_C_-_M_-_ccp65"/>
      <sheetName val="Materials_Cost65"/>
      <sheetName val="10__&amp;_11__Rate_Code_&amp;_BQ65"/>
      <sheetName val="RES_STEEL_TO65"/>
      <sheetName val="RMZ_Summary65"/>
      <sheetName val="Site_Dev_BOQ65"/>
      <sheetName val="Staff_Forecast_spread65"/>
      <sheetName val="Fin_Sum65"/>
      <sheetName val="IO_List65"/>
      <sheetName val="Fill_this_out_first___65"/>
      <sheetName val="Field_Values65"/>
      <sheetName val="INDORAMA_Group_June_0264"/>
      <sheetName val="Structure_Bills_Qty65"/>
      <sheetName val="Builtup_Area65"/>
      <sheetName val="MASTER_RATE_ANALYSIS65"/>
      <sheetName val="Cop_-VGN65"/>
      <sheetName val="Pipe_Supports65"/>
      <sheetName val="Materials_65"/>
      <sheetName val="BOQ_Direct_selling_cost65"/>
      <sheetName val="Stress_Calculation65"/>
      <sheetName val="MN_T_B_65"/>
      <sheetName val="E_&amp;_R64"/>
      <sheetName val="Exp_64"/>
      <sheetName val="INDIGINEOUS_ITEMS_64"/>
      <sheetName val="Break_Dw65"/>
      <sheetName val="Load_Details(B1)64"/>
      <sheetName val="SPT_vs_PHI64"/>
      <sheetName val="Civil_Boq64"/>
      <sheetName val="Debits_as_on_12_04_0864"/>
      <sheetName val="RCC,Ret__Wall41"/>
      <sheetName val="RA_4_Challan_Summary_41"/>
      <sheetName val="Labour_productivity41"/>
      <sheetName val="labour_coeff41"/>
      <sheetName val="BOQ_(2)6"/>
      <sheetName val="GR_slab-reinft5"/>
      <sheetName val="For_Bill-04_PS5"/>
      <sheetName val="ORDER_BOOKING5"/>
      <sheetName val="beam-reinft-IIInd_floor5"/>
      <sheetName val="PA-_Consutant_64"/>
      <sheetName val="Sheet3_(2)64"/>
      <sheetName val="CABLE_DATA5"/>
      <sheetName val="Approved_MTD_Proj_#'s5"/>
      <sheetName val="M_B-QtyRecn7"/>
      <sheetName val="Bed_Class10"/>
      <sheetName val="PH_data5"/>
      <sheetName val="Details_(3)5"/>
      <sheetName val="Desgn(zone_I)10"/>
      <sheetName val="NLD_-_Assum5"/>
      <sheetName val="schedule_nos5"/>
      <sheetName val="Sqn__Main__Abs5"/>
      <sheetName val="Mat_Cost7"/>
      <sheetName val="Staff_Acco_5"/>
      <sheetName val="Section_Catalogue5"/>
      <sheetName val="ACAD_Finishes6"/>
      <sheetName val="Site_Details6"/>
      <sheetName val="Site_Area_Statement6"/>
      <sheetName val="M-Book_for_Conc5"/>
      <sheetName val="M-Book_for_FW5"/>
      <sheetName val="PACK_(B)5"/>
      <sheetName val="BOQ_civil5"/>
      <sheetName val="Staircase_5"/>
      <sheetName val="Material_5"/>
      <sheetName val="Estimate_5"/>
      <sheetName val="bill_25"/>
      <sheetName val="INPUT_SHEET5"/>
      <sheetName val="Rising_Main5"/>
      <sheetName val="d-safe_specs5"/>
      <sheetName val="d-safe_DELUXE5"/>
      <sheetName val="Diawise_steel_abstract5"/>
      <sheetName val="Tender_Summary5"/>
      <sheetName val="std_wt_5"/>
      <sheetName val="Column_Steel-R25"/>
      <sheetName val="Cash_Flows_&amp;_IRR5"/>
      <sheetName val="QS_Name5"/>
      <sheetName val="CANDY_BOQ5"/>
      <sheetName val="CFForecast_detail5"/>
      <sheetName val="Model_(Not_Merged)5"/>
      <sheetName val="SGS_ACQ5"/>
      <sheetName val="train_cash5"/>
      <sheetName val="accom_cash5"/>
      <sheetName val="Common_5"/>
      <sheetName val="Meas_-Hotel_Part5"/>
      <sheetName val="beam-reinft-machine_rm5"/>
      <sheetName val="Vind_-_BtB5"/>
      <sheetName val="WORK_TABLE5"/>
      <sheetName val="220_11__BS_5"/>
      <sheetName val="Intro_5"/>
      <sheetName val="Form_65"/>
      <sheetName val="Operating_Statistics5"/>
      <sheetName val="Material_Rate4"/>
      <sheetName val="Retaing_wall4"/>
      <sheetName val="except_wiring4"/>
      <sheetName val="CPIPE_14"/>
      <sheetName val="intr_stool_brkup4"/>
      <sheetName val="3__Elemental_Summary4"/>
      <sheetName val="Detail_In_Door_Stad4"/>
      <sheetName val="M_S_4"/>
      <sheetName val="RAJU_ASSO4"/>
      <sheetName val="Price_Schedule6"/>
      <sheetName val="Cost_Any_6"/>
      <sheetName val="S_&amp;_A6"/>
      <sheetName val="PointNo_54"/>
      <sheetName val="BOQ_Distribution4"/>
      <sheetName val="A_O_R_4"/>
      <sheetName val="PRECAST_lightconc-II4"/>
      <sheetName val="PO_Summary4"/>
      <sheetName val="BOQ_Summary4"/>
      <sheetName val="Sec_1_Loose_Furniture_18%_GST4"/>
      <sheetName val="Sec_1_Loose_Furniture_12%_GST4"/>
      <sheetName val="Sec_1_Loose_Furniture_5%_GST4"/>
      <sheetName val="Sec_2_Cafeteria_Tables4"/>
      <sheetName val="Sec_3_Cafeteria_Chairs4"/>
      <sheetName val="Sec_4_Work_Floors_-_NT_4"/>
      <sheetName val="Sec_5_LGF_Chairs-NT4"/>
      <sheetName val="Sec_6_Additional_18%_GST_4"/>
      <sheetName val="Sec_6_Additional_12%_GST_4"/>
      <sheetName val="Sec_11-NT_set_34"/>
      <sheetName val="DC_Summary4"/>
      <sheetName val="M_Sheet4"/>
      <sheetName val="RA4_Checklist4"/>
      <sheetName val="Occ,_Other_Rev,_Exp,_Dispo4"/>
      <sheetName val="Cleaning_&amp;_Grubbing2"/>
      <sheetName val="Labor_abs-NMR4"/>
      <sheetName val="water_prop_2"/>
      <sheetName val="Name_List2"/>
      <sheetName val="Abs_PMRL2"/>
      <sheetName val="DOOR-WINDOW_SCHEDULE2"/>
      <sheetName val="BLOCK_WORK-GRD_FLR2"/>
      <sheetName val="P_Well(_RCC)4"/>
      <sheetName val="소상_&quot;1&quot;4"/>
      <sheetName val="Discount_&amp;_Margin4"/>
      <sheetName val="Branch_Power4"/>
      <sheetName val="Japan_Reco2"/>
      <sheetName val="_Block_work2"/>
      <sheetName val="Flooring_&amp;_Road2"/>
      <sheetName val="BOM_2"/>
      <sheetName val="SUBMITED_bISS2"/>
      <sheetName val="TOTAL_SUMMARY2"/>
      <sheetName val="P-Ins_&amp;_Bonds4"/>
      <sheetName val="PC_Master_List4"/>
      <sheetName val="Project_Details__4"/>
      <sheetName val="2_대외공문4"/>
      <sheetName val="NEW-IDs_Fun_&amp;_Group4"/>
      <sheetName val="Labour_&amp;_Plant2"/>
      <sheetName val="4_Annex_1_Basic_rate2"/>
      <sheetName val="Door_Qty2"/>
      <sheetName val="Win_Qty2"/>
      <sheetName val="220Kv_(2)2"/>
      <sheetName val="Capital_Structure2"/>
      <sheetName val="Mar_Roster2"/>
      <sheetName val="costing_sheet2"/>
      <sheetName val="Project_Budget_Worksheet2"/>
      <sheetName val="All_Components_Report2"/>
      <sheetName val="R_A_2"/>
      <sheetName val="Recap_2"/>
      <sheetName val="Schedule_A12"/>
      <sheetName val="Abstract_(Buyback)2"/>
      <sheetName val="Civil_RA2"/>
      <sheetName val="Plumbing_RA2"/>
      <sheetName val="Electrical__RA2"/>
      <sheetName val="ELV_RA2"/>
      <sheetName val="FFTG_RA2"/>
      <sheetName val="HVAC_RA2"/>
      <sheetName val="Furniture_RA2"/>
      <sheetName val="Kichen_Equi__RA2"/>
      <sheetName val="Price_Comparison2"/>
      <sheetName val="BLOCK-A_(MEA_SHEET)2"/>
      <sheetName val="India_F&amp;S_Template2"/>
      <sheetName val="DETAILED__BOQ2"/>
      <sheetName val="BASIS_-DEC_082"/>
      <sheetName val="_2"/>
      <sheetName val="BUD_07-082"/>
      <sheetName val="UNP-NCW_2"/>
      <sheetName val="Final_Basic_rate2"/>
      <sheetName val="Step_12"/>
      <sheetName val="Source_Ref_2"/>
      <sheetName val="Elect_2"/>
      <sheetName val="Bill_1-BOQ-Civil_Works2"/>
      <sheetName val="old_boq2"/>
      <sheetName val="2_1_受電設備棟2"/>
      <sheetName val="2_2_受・防火水槽2"/>
      <sheetName val="2_3_排水処理設備棟2"/>
      <sheetName val="2_4_倉庫棟2"/>
      <sheetName val="2_5_守衛棟2"/>
      <sheetName val="Global_Assmptions2"/>
      <sheetName val="9__Package_split_-_Cost_2"/>
      <sheetName val="FITZ_MORT_942"/>
      <sheetName val="CABLENOS_2"/>
      <sheetName val="August_Construction_Planning__2"/>
      <sheetName val="Internal_Planning2"/>
      <sheetName val="July'2019_Weekly2"/>
      <sheetName val="M-_Rate2"/>
      <sheetName val="Works_-_Quote_Sheet2"/>
      <sheetName val="Lead_statement2"/>
      <sheetName val="Data_F8_BTR2"/>
      <sheetName val="Main_Sheet1"/>
      <sheetName val="Lookup_data1"/>
      <sheetName val="Sheet1_(2)2"/>
      <sheetName val="site_fab&amp;ernstr2"/>
      <sheetName val="13__Steel_-_Ratio1"/>
      <sheetName val="Bld_SSR2"/>
      <sheetName val="SSR_-Sani_2"/>
      <sheetName val="Elec_SSR2"/>
      <sheetName val="PH-_SSR2"/>
      <sheetName val="R_&amp;_B_SSR2"/>
      <sheetName val="RCC_Pipes2"/>
      <sheetName val="DI-Pipes_&amp;_Spe2"/>
      <sheetName val="CI_Spe2"/>
      <sheetName val="Bolts&amp;_rings2"/>
      <sheetName val="Dist_Lines-150-old2"/>
      <sheetName val="GA-GVMC_-NW(Com)_2"/>
      <sheetName val="GA-GVMC_-NW_2"/>
      <sheetName val="Dist_Lines-1002"/>
      <sheetName val="Dist-Lines_-5002"/>
      <sheetName val="Dist_Lines-1502"/>
      <sheetName val="GA-GVMC_-NW__(2)2"/>
      <sheetName val="GA-GVMC_-NW__2"/>
      <sheetName val="Dist-Lines_B-1_2"/>
      <sheetName val="Dist-Lines-Final_checked2"/>
      <sheetName val="Pumping_mains-2"/>
      <sheetName val="Feeder_main-old2"/>
      <sheetName val="Dist-Lines_-B-22"/>
      <sheetName val="Dist-Lines_-B-32"/>
      <sheetName val="Dist-Lines_B-42"/>
      <sheetName val="Dist-Lines_B-52"/>
      <sheetName val="Dist-Lines_-B-62"/>
      <sheetName val="Dist-Lines_-B-72"/>
      <sheetName val="Dist-Lines_-B-82"/>
      <sheetName val="Dist-Lines_-B-92"/>
      <sheetName val="Dist-Lines_-B-102"/>
      <sheetName val="Dist-Lines_-B-112"/>
      <sheetName val="Dist-Lines_-B-122"/>
      <sheetName val="Dist-Lines_-B-132"/>
      <sheetName val="Dist-Lines_-B-142"/>
      <sheetName val="Dist-Lines_-B-152"/>
      <sheetName val="Dist-Lines_-B-162"/>
      <sheetName val="Feeder_mains-_12"/>
      <sheetName val="Feeder_mains-_22"/>
      <sheetName val="Feeder_mains-_(1)2"/>
      <sheetName val="Feeder_mains-up_to_8002"/>
      <sheetName val="Pumping_Main-800mm2"/>
      <sheetName val="ELSR-600_KL-Z-22"/>
      <sheetName val="750_KL_GLSR-Z-32"/>
      <sheetName val="ELSR-750_KL-Z-32"/>
      <sheetName val="ELSR-500_KL-Z-42"/>
      <sheetName val="500_KL_GLSR-Z-42"/>
      <sheetName val="ELSR-1850_KL-Z-82"/>
      <sheetName val="1850_KL_GLSR-Z-82"/>
      <sheetName val="800_KL_GLSR-Z-112"/>
      <sheetName val="900_KL_GLSR-Z-122"/>
      <sheetName val="ELSR-2500_KL-Z-132"/>
      <sheetName val="ELSR-2400_KL-Z-142"/>
      <sheetName val="ELSR-1200_KL-Z-152"/>
      <sheetName val="ELSR-2000_KL-Z-162"/>
      <sheetName val="CIV_INV&amp;EXP1"/>
      <sheetName val="Pumping_Main-500mm-(2)2"/>
      <sheetName val="Pumping_Main-450mm-(3)2"/>
      <sheetName val="Pumping_Main-(4)2"/>
      <sheetName val="350_KL_GLSR2"/>
      <sheetName val="Proforma_-II_2"/>
      <sheetName val="Road_data2"/>
      <sheetName val="Master_Info2"/>
      <sheetName val="NRC_Rationalisation2"/>
      <sheetName val="Labour_Rate_2"/>
      <sheetName val="Material_List_2"/>
      <sheetName val="Data_sheet2"/>
      <sheetName val="foot-slab_reinft2"/>
      <sheetName val="Core_Data1"/>
      <sheetName val="1000_KL_Sump-2"/>
      <sheetName val="1000_KL_MBR2"/>
      <sheetName val="MBR-1000_KL2"/>
      <sheetName val="Pump_room-12x82"/>
      <sheetName val="B_F_Meters2"/>
      <sheetName val="Estimate_10_00_Lakhs_2"/>
      <sheetName val="abs_road2"/>
      <sheetName val="Pump_sets2"/>
      <sheetName val="Pump_sets_(2)2"/>
      <sheetName val="Gen_sets2"/>
      <sheetName val="PR_Valves2"/>
      <sheetName val="W_man_Qrt-2"/>
      <sheetName val="O_&amp;M2"/>
      <sheetName val="Generator_Room-12"/>
      <sheetName val="200_KL_GLSR-6_(2)2"/>
      <sheetName val="500_KL_Sump-(1)2"/>
      <sheetName val="250_KL_Sump-(3)2"/>
      <sheetName val="Office_-_MBR2"/>
      <sheetName val="HSC_(2)2"/>
      <sheetName val="Gen_sets_(2)2"/>
      <sheetName val="DI_pipes2"/>
      <sheetName val="Wt_of_DI_Spe_2"/>
      <sheetName val="HDPE_pipes2"/>
      <sheetName val="RCC_SS2"/>
      <sheetName val="CI_Spe_2"/>
      <sheetName val="data-ELSR_2"/>
      <sheetName val="data-Water_Supply2"/>
      <sheetName val="Sump_&amp;_ST2"/>
      <sheetName val="Bld_Stnd,Data2"/>
      <sheetName val="Bld_up_to_3F2"/>
      <sheetName val="CC_road2"/>
      <sheetName val="Dist_Lines2"/>
      <sheetName val="Feeder_mains-22"/>
      <sheetName val="Gravity_Main-900mm2"/>
      <sheetName val="550_KL_Sump-12"/>
      <sheetName val="550_KL_Sump-22"/>
      <sheetName val="ELSR-1200_KL2"/>
      <sheetName val="650_KL_GLSR_(2)2"/>
      <sheetName val="850_KL_GLSR_2"/>
      <sheetName val="500_KL_sump2"/>
      <sheetName val="200_KL-_ELSR_Yelluru2"/>
      <sheetName val="Dist-Zone-below_500002"/>
      <sheetName val="Data_-O&amp;M2"/>
      <sheetName val="Pumping_main-350mm2"/>
      <sheetName val="Inf_Well2"/>
      <sheetName val="Approah_road_to_MBR2"/>
      <sheetName val="Approach_Roads-Source2"/>
      <sheetName val="400mm-P_Main2"/>
      <sheetName val="13_Mld-WTP2"/>
      <sheetName val="data-Intake_well2"/>
      <sheetName val="Model_GLSR-2"/>
      <sheetName val="Feeder_main-1_(2)2"/>
      <sheetName val="Dist_&amp;_Feeder_mains__(2)2"/>
      <sheetName val="BFlow_meters2"/>
      <sheetName val="O_Nd_M2"/>
      <sheetName val="Pump_room-6_59x6_00m2"/>
      <sheetName val="GA-GVMC_-Raiwada-BWSC2"/>
      <sheetName val="BWSC-Pumping_Main-1200mm2"/>
      <sheetName val="GA-GVMC_-Raiwada2"/>
      <sheetName val="MS-Pumping_Main-1300mm2"/>
      <sheetName val="Thurst-F_mains2"/>
      <sheetName val="Thrust-P_mains2"/>
      <sheetName val="CI_weights2"/>
      <sheetName val="FLCB_List1"/>
      <sheetName val="LABOUR_SALARY_2"/>
      <sheetName val="Brickwork_2"/>
      <sheetName val="Finishing_items2"/>
      <sheetName val="terrace_parapet_block_work2"/>
      <sheetName val="Canopy-2_RCC12"/>
      <sheetName val="Canopy-2_BBS2"/>
      <sheetName val="Canopy-1_RCC12"/>
      <sheetName val="Canopy-1_BBS2"/>
      <sheetName val="Above_terrace_columns_RCC2"/>
      <sheetName val="Above_terrace_columns_BBS2"/>
      <sheetName val="Parapet_wall_RCC2"/>
      <sheetName val="Parapet_wall_BBS2"/>
      <sheetName val="OHWT_RCC2"/>
      <sheetName val="OHWT_Slab_BBS2"/>
      <sheetName val="OHWT_Beams__BBS2"/>
      <sheetName val="Slab_&amp;_Beam_@_0_00_Lvl2"/>
      <sheetName val="Slab_&amp;_Beam2"/>
      <sheetName val="Lintels_&amp;_Window2"/>
      <sheetName val="Column_Steel_(UBF)2"/>
      <sheetName val="Column_Steel_(SF)2"/>
      <sheetName val="Column_Steel_(1F)2"/>
      <sheetName val="Column_Steel_(2F)2"/>
      <sheetName val="Column_Steel_(3F)2"/>
      <sheetName val="Column_Steel_(4F-6F)2"/>
      <sheetName val="Column_Steel_(7F-9F)2"/>
      <sheetName val="Column_Steel_(10F-12F)2"/>
      <sheetName val="Column_Steel_(13F-15F)2"/>
      <sheetName val="Column_Steel_(16F-17F)2"/>
      <sheetName val="Column_Steel_(18F)2"/>
      <sheetName val="Lift_Steel_(UBF)2"/>
      <sheetName val="Lift_Steel_(SF)2"/>
      <sheetName val="Lift_Steel_(1F-6F)2"/>
      <sheetName val="Lift_Steel_(7F-12F)2"/>
      <sheetName val="Lift_Steel_(13F-18F)2"/>
      <sheetName val="_Staircase_Steel_(UBF)2"/>
      <sheetName val="_Staircase_Steel_(SF)2"/>
      <sheetName val="_Staircase_Steel_(1F-7F)2"/>
      <sheetName val="_Staircase_Steel_(8F-18F)2"/>
      <sheetName val="Beams_Steel_(SF)2"/>
      <sheetName val="Slab_Steel_(SF)2"/>
      <sheetName val="Beams_Steel_(1F)2"/>
      <sheetName val="Slab_Steel_(1F)2"/>
      <sheetName val="Beams_Steel_(2F&amp;3F)2"/>
      <sheetName val="Slab_Steel_(2F&amp;3F)2"/>
      <sheetName val="Beams_Steel_(4F)2"/>
      <sheetName val="Slab_Steel_(4F)2"/>
      <sheetName val="Beams_Steel_(5F-7F)2"/>
      <sheetName val="Slab_Steel_(5F-7F)2"/>
      <sheetName val="Beams_Steel_(8F-15F&amp;18F)2"/>
      <sheetName val="Slab_Steel_(8F-15F&amp;18F)2"/>
      <sheetName val="Beams_Steel_(16F&amp;17F)2"/>
      <sheetName val="Slab_Steel_(16F&amp;17F)2"/>
      <sheetName val="Beams_Steel_(TF)2"/>
      <sheetName val="Slab_Steel_(TF)2"/>
      <sheetName val="100mm_Block_Work2"/>
      <sheetName val="150mm_BLOCKS2"/>
      <sheetName val="200mm_BLOCKS2"/>
      <sheetName val="Internal_Walls_Plastering2"/>
      <sheetName val="Internal_Ceiling_Plastering2"/>
      <sheetName val="External_plaster2"/>
      <sheetName val="Tower-_A_(Abstract)2"/>
      <sheetName val="Canopy-2_RCC3"/>
      <sheetName val="Canopy_-1_RCC2"/>
      <sheetName val="Canaopy-2_steel2"/>
      <sheetName val="Canopy-1_steel2"/>
      <sheetName val="Columns_above_terrace2"/>
      <sheetName val="OHT_bottom_&amp;_walls_2"/>
      <sheetName val="Slab_&amp;_Beam_at_0_00lvl2"/>
      <sheetName val="Slab_&amp;_Beam_at_+3_25lvl2"/>
      <sheetName val="Parapet_slab&amp;beams2"/>
      <sheetName val="Column_Steel(SF_to_TF)2"/>
      <sheetName val="Above_terrace_column_steel2"/>
      <sheetName val="Lift_Wall_-_Stilt_Floor2"/>
      <sheetName val="Lift_Wall_1F-6F2"/>
      <sheetName val="Lift_Wall_7F-12F2"/>
      <sheetName val="Lift_Wall_13F-18F2"/>
      <sheetName val="Lift_wall_terrace_floor2"/>
      <sheetName val="Staircase_-_UBF2"/>
      <sheetName val="Staircase_-_SF2"/>
      <sheetName val="Staircase_-_1F-7F2"/>
      <sheetName val="Staircase_-_8F-18F2"/>
      <sheetName val="Beam_Steel_-_SF2"/>
      <sheetName val="Slab_Steel_-_SF2"/>
      <sheetName val="Beam_Steel-_1F2"/>
      <sheetName val="Slab_Steel_-_1F2"/>
      <sheetName val="Beams_Steel_2F2"/>
      <sheetName val="Slab_steel_2F2"/>
      <sheetName val="Beams_Steel_3F2"/>
      <sheetName val="Slab_steel_3F2"/>
      <sheetName val="Beams_Steel_-_4F2"/>
      <sheetName val="Slab_steel_4F2"/>
      <sheetName val="Beam_steel_5F-7F2"/>
      <sheetName val="Slab_steel_5F-7F2"/>
      <sheetName val="Beam_steel_8F-15F_&amp;_18F2"/>
      <sheetName val="Slab_steel_8F-15F&amp;_18F2"/>
      <sheetName val="Beam_steel_16F_-_17F2"/>
      <sheetName val="Slab_steel_16F_-_17F2"/>
      <sheetName val="Beam_steel_TF2"/>
      <sheetName val="Slab_steel_TF2"/>
      <sheetName val="OHT_Slab_steel_2"/>
      <sheetName val="OHT_beam_steel_2"/>
      <sheetName val="A-_terrace_coping_BBS2"/>
      <sheetName val="Copping_beam_BBS_A_terrace2"/>
      <sheetName val="150_mm_BLOCKS2"/>
      <sheetName val="200_mm_BLOCKS2"/>
      <sheetName val="LIST_OF_MAKES2"/>
      <sheetName val="April_Analysts2"/>
      <sheetName val="Basic_Rate2"/>
      <sheetName val="Consumer_Fraud2"/>
      <sheetName val="Avoidance_2"/>
      <sheetName val="Cons_Recov_Rates2"/>
      <sheetName val="Consumer_Supps2"/>
      <sheetName val="Consumer_Outbound2"/>
      <sheetName val="FY_Loss_Frcst2"/>
      <sheetName val="footing_for_SP2"/>
      <sheetName val="AD_ST2"/>
      <sheetName val="Inc_St_-Link1"/>
      <sheetName val="Sales_&amp;_Prod"/>
      <sheetName val="Exim_FCL"/>
      <sheetName val="Civil_Works1"/>
      <sheetName val="August_TB1"/>
      <sheetName val="2000_MOR1"/>
      <sheetName val="Fx_DATA"/>
      <sheetName val="PRECAST_lightconc_II1"/>
      <sheetName val="Roof__PT_beams_1"/>
      <sheetName val="Client_Addressess_1"/>
      <sheetName val="Basic_Rates1"/>
      <sheetName val="SP_Break_Up1"/>
      <sheetName val="PMV_Data"/>
      <sheetName val="TORRENT_CEMENT"/>
      <sheetName val="02_10_06"/>
      <sheetName val="DATA_INPU_KN_(1)"/>
      <sheetName val="DATA_INPU_KN"/>
      <sheetName val="SPEC_SHEET"/>
      <sheetName val="cubes_M25_Nov-03"/>
      <sheetName val="GM_&amp;_TA"/>
      <sheetName val="ABS_Sec_C"/>
      <sheetName val="HR_&amp;_Admin"/>
      <sheetName val="Pile_cap"/>
      <sheetName val="Boq_(Main_Building)"/>
      <sheetName val="Annexue_B"/>
      <sheetName val="7_Other_Costs"/>
      <sheetName val="Staff_Acco_6"/>
      <sheetName val="activit-graph__"/>
      <sheetName val="Schedule_v1"/>
      <sheetName val="LOCAL_RATES"/>
      <sheetName val="2_Pardi"/>
      <sheetName val="Meas_-Tender"/>
      <sheetName val="Extra_item"/>
      <sheetName val="1_MPB_Conveyer_Pit"/>
      <sheetName val="2_Boiler_Pit"/>
      <sheetName val="3__SWRC"/>
      <sheetName val="Diaphragm_"/>
      <sheetName val="Pump_se"/>
      <sheetName val="Pump_seÑ"/>
      <sheetName val="Ellis_&amp;_WS&amp;S"/>
      <sheetName val="Drip_mould_&amp;_Elevation"/>
      <sheetName val="not_req_3"/>
      <sheetName val="Lead_statement_ss5"/>
      <sheetName val="MaterfÙG"/>
      <sheetName val="MRoad_data"/>
      <sheetName val="steam_outlet"/>
      <sheetName val="ETC_Plant_Cost"/>
      <sheetName val="P_C"/>
      <sheetName val="RAB_ABSTRACT-C&amp;B"/>
      <sheetName val="Water_supply__"/>
      <sheetName val="Nt_Item"/>
      <sheetName val="MB-Grade_Slab"/>
      <sheetName val="MB-Fdn&amp;RW_Ftgs_"/>
      <sheetName val="Weld_mesh"/>
      <sheetName val="MB-RCC-Col_&amp;Ped"/>
      <sheetName val="MB-Ped&amp;Col_-Shut_"/>
      <sheetName val="MB-RCC-Deck_Slab"/>
      <sheetName val="MB-Wall-Shut_"/>
      <sheetName val="MB-Others-Shut_"/>
      <sheetName val="MB-Footings_Shut"/>
      <sheetName val="MB-Block_Work"/>
      <sheetName val="MB-Insert_Plates"/>
      <sheetName val="Basic_Rate_Summary_Steel"/>
      <sheetName val="Basic_Rate_Summary_RMC"/>
      <sheetName val="Elec__Debit"/>
      <sheetName val="Physical_Check"/>
      <sheetName val="Man_Power"/>
      <sheetName val="BUILT UP BBM"/>
      <sheetName val="Background"/>
      <sheetName val="Sectors"/>
      <sheetName val="Assmpns"/>
      <sheetName val="PRL"/>
      <sheetName val="BOQ - Plaster"/>
      <sheetName val="BOQ - Gypsum"/>
      <sheetName val="BOQ - Waterproofing"/>
      <sheetName val="Podium Finishing"/>
      <sheetName val="Mezzanine Floor Beam"/>
      <sheetName val="Ground Floor Slab"/>
      <sheetName val="storm water1"/>
      <sheetName val="Col up to plinth"/>
      <sheetName val="Footing"/>
      <sheetName val="CASH-FLOW"/>
      <sheetName val="EEV(Prilim)"/>
      <sheetName val="(M+L)"/>
      <sheetName val="Dura Board"/>
      <sheetName val="Milestone Corr"/>
      <sheetName val="Staircase"/>
      <sheetName val="Plinth Beam "/>
      <sheetName val="Dtype-Civil"/>
      <sheetName val="Reinf Constants"/>
      <sheetName val="TPL-Ceiling_OB"/>
      <sheetName val="TPL-Ceiling_DH"/>
      <sheetName val="S1-DH+OB"/>
      <sheetName val="Room Data"/>
      <sheetName val="M1"/>
      <sheetName val="M2"/>
      <sheetName val="M3"/>
      <sheetName val="M4"/>
      <sheetName val="M5"/>
      <sheetName val="M6"/>
      <sheetName val="M7"/>
      <sheetName val="TPL-Room_OB"/>
      <sheetName val="TPL-Wall_OB_New"/>
      <sheetName val="TPL-Wall_DH_New"/>
      <sheetName val="IDCCALHYD_GOO"/>
      <sheetName val="0000000000000"/>
      <sheetName val="title"/>
      <sheetName val="pier desig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row r="52">
          <cell r="B52" t="str">
            <v>Main Panel</v>
          </cell>
        </row>
      </sheetData>
      <sheetData sheetId="194">
        <row r="52">
          <cell r="B52" t="str">
            <v>Main Panel</v>
          </cell>
        </row>
      </sheetData>
      <sheetData sheetId="195">
        <row r="52">
          <cell r="B52" t="str">
            <v>Main Panel</v>
          </cell>
        </row>
      </sheetData>
      <sheetData sheetId="196">
        <row r="52">
          <cell r="B52" t="str">
            <v>Main Panel</v>
          </cell>
        </row>
      </sheetData>
      <sheetData sheetId="197">
        <row r="52">
          <cell r="B52" t="str">
            <v>Main Panel</v>
          </cell>
        </row>
      </sheetData>
      <sheetData sheetId="198">
        <row r="52">
          <cell r="B52" t="str">
            <v>Main Panel</v>
          </cell>
        </row>
      </sheetData>
      <sheetData sheetId="199">
        <row r="52">
          <cell r="B52" t="str">
            <v>Main Panel</v>
          </cell>
        </row>
      </sheetData>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row r="52">
          <cell r="B52" t="str">
            <v>Main Panel</v>
          </cell>
        </row>
      </sheetData>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ow r="52">
          <cell r="B52" t="str">
            <v>Main Panel</v>
          </cell>
        </row>
      </sheetData>
      <sheetData sheetId="228">
        <row r="52">
          <cell r="B52" t="str">
            <v>Main Panel</v>
          </cell>
        </row>
      </sheetData>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ow r="52">
          <cell r="B52" t="str">
            <v>Main Panel</v>
          </cell>
        </row>
      </sheetData>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row r="52">
          <cell r="B52" t="str">
            <v>Main Panel</v>
          </cell>
        </row>
      </sheetData>
      <sheetData sheetId="970">
        <row r="52">
          <cell r="B52" t="str">
            <v>Main Panel</v>
          </cell>
        </row>
      </sheetData>
      <sheetData sheetId="971">
        <row r="52">
          <cell r="B52" t="str">
            <v>Main Panel</v>
          </cell>
        </row>
      </sheetData>
      <sheetData sheetId="972">
        <row r="52">
          <cell r="B52" t="str">
            <v>Main Panel</v>
          </cell>
        </row>
      </sheetData>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row r="52">
          <cell r="B52" t="str">
            <v>Main Panel</v>
          </cell>
        </row>
      </sheetData>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row r="52">
          <cell r="B52" t="str">
            <v>Main Panel</v>
          </cell>
        </row>
      </sheetData>
      <sheetData sheetId="2472">
        <row r="52">
          <cell r="B52" t="str">
            <v>Main Panel</v>
          </cell>
        </row>
      </sheetData>
      <sheetData sheetId="2473">
        <row r="52">
          <cell r="B52" t="str">
            <v>Main Panel</v>
          </cell>
        </row>
      </sheetData>
      <sheetData sheetId="2474">
        <row r="52">
          <cell r="B52" t="str">
            <v>Main Panel</v>
          </cell>
        </row>
      </sheetData>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row r="52">
          <cell r="B52" t="str">
            <v>Main Panel</v>
          </cell>
        </row>
      </sheetData>
      <sheetData sheetId="2862">
        <row r="52">
          <cell r="B52" t="str">
            <v>Main Panel</v>
          </cell>
        </row>
      </sheetData>
      <sheetData sheetId="2863">
        <row r="52">
          <cell r="B52" t="str">
            <v>Main Panel</v>
          </cell>
        </row>
      </sheetData>
      <sheetData sheetId="2864">
        <row r="52">
          <cell r="B52" t="str">
            <v>Main Panel</v>
          </cell>
        </row>
      </sheetData>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ow r="52">
          <cell r="B52" t="str">
            <v>Main Panel</v>
          </cell>
        </row>
      </sheetData>
      <sheetData sheetId="3426">
        <row r="52">
          <cell r="B52" t="str">
            <v>Main Panel</v>
          </cell>
        </row>
      </sheetData>
      <sheetData sheetId="3427">
        <row r="52">
          <cell r="B52" t="str">
            <v>Main Panel</v>
          </cell>
        </row>
      </sheetData>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ow r="52">
          <cell r="B52" t="str">
            <v>Main Panel</v>
          </cell>
        </row>
      </sheetData>
      <sheetData sheetId="4346">
        <row r="52">
          <cell r="B52" t="str">
            <v>Main Panel</v>
          </cell>
        </row>
      </sheetData>
      <sheetData sheetId="4347">
        <row r="52">
          <cell r="B52" t="str">
            <v>Main Panel</v>
          </cell>
        </row>
      </sheetData>
      <sheetData sheetId="4348">
        <row r="52">
          <cell r="B52" t="str">
            <v>Main Panel</v>
          </cell>
        </row>
      </sheetData>
      <sheetData sheetId="4349" refreshError="1"/>
      <sheetData sheetId="4350">
        <row r="52">
          <cell r="B52" t="str">
            <v>Main Panel</v>
          </cell>
        </row>
      </sheetData>
      <sheetData sheetId="4351">
        <row r="52">
          <cell r="B52" t="str">
            <v>Main Panel</v>
          </cell>
        </row>
      </sheetData>
      <sheetData sheetId="4352">
        <row r="52">
          <cell r="B52" t="str">
            <v>Main Panel</v>
          </cell>
        </row>
      </sheetData>
      <sheetData sheetId="4353">
        <row r="52">
          <cell r="B52" t="str">
            <v>Main Panel</v>
          </cell>
        </row>
      </sheetData>
      <sheetData sheetId="4354">
        <row r="52">
          <cell r="B52" t="str">
            <v>Main Panel</v>
          </cell>
        </row>
      </sheetData>
      <sheetData sheetId="4355">
        <row r="52">
          <cell r="B52" t="str">
            <v>Main Panel</v>
          </cell>
        </row>
      </sheetData>
      <sheetData sheetId="4356">
        <row r="52">
          <cell r="B52" t="str">
            <v>Main Panel</v>
          </cell>
        </row>
      </sheetData>
      <sheetData sheetId="4357">
        <row r="52">
          <cell r="B52" t="str">
            <v>Main Panel</v>
          </cell>
        </row>
      </sheetData>
      <sheetData sheetId="4358">
        <row r="52">
          <cell r="B52" t="str">
            <v>Main Panel</v>
          </cell>
        </row>
      </sheetData>
      <sheetData sheetId="4359">
        <row r="52">
          <cell r="B52" t="str">
            <v>Main Panel</v>
          </cell>
        </row>
      </sheetData>
      <sheetData sheetId="4360">
        <row r="52">
          <cell r="B52" t="str">
            <v>Main Panel</v>
          </cell>
        </row>
      </sheetData>
      <sheetData sheetId="4361">
        <row r="52">
          <cell r="B52" t="str">
            <v>Main Panel</v>
          </cell>
        </row>
      </sheetData>
      <sheetData sheetId="4362">
        <row r="52">
          <cell r="B52" t="str">
            <v>Main Panel</v>
          </cell>
        </row>
      </sheetData>
      <sheetData sheetId="4363">
        <row r="52">
          <cell r="B52" t="str">
            <v>Main Panel</v>
          </cell>
        </row>
      </sheetData>
      <sheetData sheetId="4364">
        <row r="52">
          <cell r="B52" t="str">
            <v>Main Panel</v>
          </cell>
        </row>
      </sheetData>
      <sheetData sheetId="4365">
        <row r="52">
          <cell r="B52" t="str">
            <v>Main Panel</v>
          </cell>
        </row>
      </sheetData>
      <sheetData sheetId="4366">
        <row r="52">
          <cell r="B52" t="str">
            <v>Main Panel</v>
          </cell>
        </row>
      </sheetData>
      <sheetData sheetId="4367">
        <row r="52">
          <cell r="B52" t="str">
            <v>Main Panel</v>
          </cell>
        </row>
      </sheetData>
      <sheetData sheetId="4368">
        <row r="52">
          <cell r="B52" t="str">
            <v>Main Panel</v>
          </cell>
        </row>
      </sheetData>
      <sheetData sheetId="4369">
        <row r="52">
          <cell r="B52" t="str">
            <v>Main Panel</v>
          </cell>
        </row>
      </sheetData>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ow r="52">
          <cell r="B52" t="str">
            <v>Main Panel</v>
          </cell>
        </row>
      </sheetData>
      <sheetData sheetId="4391">
        <row r="52">
          <cell r="B52" t="str">
            <v>Main Panel</v>
          </cell>
        </row>
      </sheetData>
      <sheetData sheetId="4392" refreshError="1"/>
      <sheetData sheetId="4393">
        <row r="52">
          <cell r="B52" t="str">
            <v>Main Panel</v>
          </cell>
        </row>
      </sheetData>
      <sheetData sheetId="4394">
        <row r="52">
          <cell r="B52" t="str">
            <v>Main Panel</v>
          </cell>
        </row>
      </sheetData>
      <sheetData sheetId="4395" refreshError="1"/>
      <sheetData sheetId="4396">
        <row r="52">
          <cell r="B52" t="str">
            <v>Main Panel</v>
          </cell>
        </row>
      </sheetData>
      <sheetData sheetId="4397">
        <row r="52">
          <cell r="B52" t="str">
            <v>Main Panel</v>
          </cell>
        </row>
      </sheetData>
      <sheetData sheetId="4398">
        <row r="52">
          <cell r="B52" t="str">
            <v>Main Panel</v>
          </cell>
        </row>
      </sheetData>
      <sheetData sheetId="4399">
        <row r="52">
          <cell r="B52" t="str">
            <v>Main Panel</v>
          </cell>
        </row>
      </sheetData>
      <sheetData sheetId="4400">
        <row r="52">
          <cell r="B52" t="str">
            <v>Main Panel</v>
          </cell>
        </row>
      </sheetData>
      <sheetData sheetId="4401">
        <row r="52">
          <cell r="B52" t="str">
            <v>Main Panel</v>
          </cell>
        </row>
      </sheetData>
      <sheetData sheetId="4402">
        <row r="52">
          <cell r="B52" t="str">
            <v>Main Panel</v>
          </cell>
        </row>
      </sheetData>
      <sheetData sheetId="4403">
        <row r="52">
          <cell r="B52" t="str">
            <v>Main Panel</v>
          </cell>
        </row>
      </sheetData>
      <sheetData sheetId="4404">
        <row r="52">
          <cell r="B52" t="str">
            <v>Main Panel</v>
          </cell>
        </row>
      </sheetData>
      <sheetData sheetId="4405">
        <row r="52">
          <cell r="B52" t="str">
            <v>Main Panel</v>
          </cell>
        </row>
      </sheetData>
      <sheetData sheetId="4406">
        <row r="52">
          <cell r="B52" t="str">
            <v>Main Panel</v>
          </cell>
        </row>
      </sheetData>
      <sheetData sheetId="4407">
        <row r="52">
          <cell r="B52" t="str">
            <v>Main Panel</v>
          </cell>
        </row>
      </sheetData>
      <sheetData sheetId="4408">
        <row r="52">
          <cell r="B52" t="str">
            <v>Main Panel</v>
          </cell>
        </row>
      </sheetData>
      <sheetData sheetId="4409">
        <row r="52">
          <cell r="B52" t="str">
            <v>Main Panel</v>
          </cell>
        </row>
      </sheetData>
      <sheetData sheetId="4410">
        <row r="52">
          <cell r="B52" t="str">
            <v>Main Panel</v>
          </cell>
        </row>
      </sheetData>
      <sheetData sheetId="4411">
        <row r="52">
          <cell r="B52" t="str">
            <v>Main Panel</v>
          </cell>
        </row>
      </sheetData>
      <sheetData sheetId="4412">
        <row r="52">
          <cell r="B52" t="str">
            <v>Main Panel</v>
          </cell>
        </row>
      </sheetData>
      <sheetData sheetId="4413">
        <row r="52">
          <cell r="B52" t="str">
            <v>Main Panel</v>
          </cell>
        </row>
      </sheetData>
      <sheetData sheetId="4414">
        <row r="52">
          <cell r="B52" t="str">
            <v>Main Panel</v>
          </cell>
        </row>
      </sheetData>
      <sheetData sheetId="4415">
        <row r="52">
          <cell r="B52" t="str">
            <v>Main Panel</v>
          </cell>
        </row>
      </sheetData>
      <sheetData sheetId="4416">
        <row r="52">
          <cell r="B52" t="str">
            <v>Main Panel</v>
          </cell>
        </row>
      </sheetData>
      <sheetData sheetId="4417">
        <row r="52">
          <cell r="B52" t="str">
            <v>Main Panel</v>
          </cell>
        </row>
      </sheetData>
      <sheetData sheetId="4418">
        <row r="52">
          <cell r="B52" t="str">
            <v>Main Panel</v>
          </cell>
        </row>
      </sheetData>
      <sheetData sheetId="4419">
        <row r="52">
          <cell r="B52" t="str">
            <v>Main Panel</v>
          </cell>
        </row>
      </sheetData>
      <sheetData sheetId="4420">
        <row r="52">
          <cell r="B52" t="str">
            <v>Main Panel</v>
          </cell>
        </row>
      </sheetData>
      <sheetData sheetId="4421">
        <row r="52">
          <cell r="B52" t="str">
            <v>Main Panel</v>
          </cell>
        </row>
      </sheetData>
      <sheetData sheetId="4422">
        <row r="52">
          <cell r="B52" t="str">
            <v>Main Panel</v>
          </cell>
        </row>
      </sheetData>
      <sheetData sheetId="4423">
        <row r="52">
          <cell r="B52" t="str">
            <v>Main Panel</v>
          </cell>
        </row>
      </sheetData>
      <sheetData sheetId="4424">
        <row r="52">
          <cell r="B52" t="str">
            <v>Main Panel</v>
          </cell>
        </row>
      </sheetData>
      <sheetData sheetId="4425">
        <row r="52">
          <cell r="B52" t="str">
            <v>Main Panel</v>
          </cell>
        </row>
      </sheetData>
      <sheetData sheetId="4426">
        <row r="52">
          <cell r="B52" t="str">
            <v>Main Panel</v>
          </cell>
        </row>
      </sheetData>
      <sheetData sheetId="4427">
        <row r="52">
          <cell r="B52" t="str">
            <v>Main Panel</v>
          </cell>
        </row>
      </sheetData>
      <sheetData sheetId="4428">
        <row r="52">
          <cell r="B52" t="str">
            <v>Main Panel</v>
          </cell>
        </row>
      </sheetData>
      <sheetData sheetId="4429">
        <row r="52">
          <cell r="B52" t="str">
            <v>Main Panel</v>
          </cell>
        </row>
      </sheetData>
      <sheetData sheetId="4430">
        <row r="52">
          <cell r="B52" t="str">
            <v>Main Panel</v>
          </cell>
        </row>
      </sheetData>
      <sheetData sheetId="4431">
        <row r="52">
          <cell r="B52" t="str">
            <v>Main Panel</v>
          </cell>
        </row>
      </sheetData>
      <sheetData sheetId="4432">
        <row r="52">
          <cell r="B52" t="str">
            <v>Main Panel</v>
          </cell>
        </row>
      </sheetData>
      <sheetData sheetId="4433">
        <row r="52">
          <cell r="B52" t="str">
            <v>Main Panel</v>
          </cell>
        </row>
      </sheetData>
      <sheetData sheetId="4434">
        <row r="52">
          <cell r="B52" t="str">
            <v>Main Panel</v>
          </cell>
        </row>
      </sheetData>
      <sheetData sheetId="4435">
        <row r="52">
          <cell r="B52" t="str">
            <v>Main Panel</v>
          </cell>
        </row>
      </sheetData>
      <sheetData sheetId="4436">
        <row r="52">
          <cell r="B52" t="str">
            <v>Main Panel</v>
          </cell>
        </row>
      </sheetData>
      <sheetData sheetId="4437">
        <row r="52">
          <cell r="B52" t="str">
            <v>Main Panel</v>
          </cell>
        </row>
      </sheetData>
      <sheetData sheetId="4438">
        <row r="52">
          <cell r="B52" t="str">
            <v>Main Panel</v>
          </cell>
        </row>
      </sheetData>
      <sheetData sheetId="4439">
        <row r="52">
          <cell r="B52" t="str">
            <v>Main Panel</v>
          </cell>
        </row>
      </sheetData>
      <sheetData sheetId="4440">
        <row r="52">
          <cell r="B52" t="str">
            <v>Main Panel</v>
          </cell>
        </row>
      </sheetData>
      <sheetData sheetId="4441">
        <row r="52">
          <cell r="B52" t="str">
            <v>Main Panel</v>
          </cell>
        </row>
      </sheetData>
      <sheetData sheetId="4442">
        <row r="52">
          <cell r="B52" t="str">
            <v>Main Panel</v>
          </cell>
        </row>
      </sheetData>
      <sheetData sheetId="4443">
        <row r="52">
          <cell r="B52" t="str">
            <v>Main Panel</v>
          </cell>
        </row>
      </sheetData>
      <sheetData sheetId="4444">
        <row r="52">
          <cell r="B52" t="str">
            <v>Main Panel</v>
          </cell>
        </row>
      </sheetData>
      <sheetData sheetId="4445">
        <row r="52">
          <cell r="B52" t="str">
            <v>Main Panel</v>
          </cell>
        </row>
      </sheetData>
      <sheetData sheetId="4446">
        <row r="52">
          <cell r="B52" t="str">
            <v>Main Panel</v>
          </cell>
        </row>
      </sheetData>
      <sheetData sheetId="4447">
        <row r="52">
          <cell r="B52" t="str">
            <v>Main Panel</v>
          </cell>
        </row>
      </sheetData>
      <sheetData sheetId="4448">
        <row r="52">
          <cell r="B52" t="str">
            <v>Main Panel</v>
          </cell>
        </row>
      </sheetData>
      <sheetData sheetId="4449">
        <row r="52">
          <cell r="B52" t="str">
            <v>Main Panel</v>
          </cell>
        </row>
      </sheetData>
      <sheetData sheetId="4450">
        <row r="52">
          <cell r="B52" t="str">
            <v>Main Panel</v>
          </cell>
        </row>
      </sheetData>
      <sheetData sheetId="4451">
        <row r="52">
          <cell r="B52" t="str">
            <v>Main Panel</v>
          </cell>
        </row>
      </sheetData>
      <sheetData sheetId="4452">
        <row r="52">
          <cell r="B52" t="str">
            <v>Main Panel</v>
          </cell>
        </row>
      </sheetData>
      <sheetData sheetId="4453">
        <row r="52">
          <cell r="B52" t="str">
            <v>Main Panel</v>
          </cell>
        </row>
      </sheetData>
      <sheetData sheetId="4454">
        <row r="52">
          <cell r="B52" t="str">
            <v>Main Panel</v>
          </cell>
        </row>
      </sheetData>
      <sheetData sheetId="4455"/>
      <sheetData sheetId="4456">
        <row r="52">
          <cell r="B52" t="str">
            <v>Main Panel</v>
          </cell>
        </row>
      </sheetData>
      <sheetData sheetId="4457">
        <row r="52">
          <cell r="B52" t="str">
            <v>Main Panel</v>
          </cell>
        </row>
      </sheetData>
      <sheetData sheetId="4458">
        <row r="52">
          <cell r="B52" t="str">
            <v>Main Panel</v>
          </cell>
        </row>
      </sheetData>
      <sheetData sheetId="4459">
        <row r="52">
          <cell r="B52" t="str">
            <v>Main Panel</v>
          </cell>
        </row>
      </sheetData>
      <sheetData sheetId="4460">
        <row r="52">
          <cell r="B52" t="str">
            <v>Main Panel</v>
          </cell>
        </row>
      </sheetData>
      <sheetData sheetId="4461">
        <row r="52">
          <cell r="B52" t="str">
            <v>Main Panel</v>
          </cell>
        </row>
      </sheetData>
      <sheetData sheetId="4462">
        <row r="52">
          <cell r="B52" t="str">
            <v>Main Panel</v>
          </cell>
        </row>
      </sheetData>
      <sheetData sheetId="4463">
        <row r="52">
          <cell r="B52" t="str">
            <v>Main Panel</v>
          </cell>
        </row>
      </sheetData>
      <sheetData sheetId="4464">
        <row r="52">
          <cell r="B52" t="str">
            <v>Main Panel</v>
          </cell>
        </row>
      </sheetData>
      <sheetData sheetId="4465">
        <row r="52">
          <cell r="B52" t="str">
            <v>Main Panel</v>
          </cell>
        </row>
      </sheetData>
      <sheetData sheetId="4466">
        <row r="52">
          <cell r="B52" t="str">
            <v>Main Panel</v>
          </cell>
        </row>
      </sheetData>
      <sheetData sheetId="4467">
        <row r="52">
          <cell r="B52" t="str">
            <v>Main Panel</v>
          </cell>
        </row>
      </sheetData>
      <sheetData sheetId="4468">
        <row r="52">
          <cell r="B52" t="str">
            <v>Main Panel</v>
          </cell>
        </row>
      </sheetData>
      <sheetData sheetId="4469">
        <row r="52">
          <cell r="B52" t="str">
            <v>Main Panel</v>
          </cell>
        </row>
      </sheetData>
      <sheetData sheetId="4470">
        <row r="52">
          <cell r="B52" t="str">
            <v>Main Panel</v>
          </cell>
        </row>
      </sheetData>
      <sheetData sheetId="4471">
        <row r="52">
          <cell r="B52" t="str">
            <v>Main Panel</v>
          </cell>
        </row>
      </sheetData>
      <sheetData sheetId="4472">
        <row r="52">
          <cell r="B52" t="str">
            <v>Main Panel</v>
          </cell>
        </row>
      </sheetData>
      <sheetData sheetId="4473">
        <row r="52">
          <cell r="B52" t="str">
            <v>Main Panel</v>
          </cell>
        </row>
      </sheetData>
      <sheetData sheetId="4474">
        <row r="52">
          <cell r="B52" t="str">
            <v>Main Panel</v>
          </cell>
        </row>
      </sheetData>
      <sheetData sheetId="4475">
        <row r="52">
          <cell r="B52" t="str">
            <v>Main Panel</v>
          </cell>
        </row>
      </sheetData>
      <sheetData sheetId="4476">
        <row r="52">
          <cell r="B52" t="str">
            <v>Main Panel</v>
          </cell>
        </row>
      </sheetData>
      <sheetData sheetId="4477">
        <row r="52">
          <cell r="B52" t="str">
            <v>Main Panel</v>
          </cell>
        </row>
      </sheetData>
      <sheetData sheetId="4478">
        <row r="52">
          <cell r="B52" t="str">
            <v>Main Panel</v>
          </cell>
        </row>
      </sheetData>
      <sheetData sheetId="4479">
        <row r="52">
          <cell r="B52" t="str">
            <v>Main Panel</v>
          </cell>
        </row>
      </sheetData>
      <sheetData sheetId="4480">
        <row r="52">
          <cell r="B52" t="str">
            <v>Main Panel</v>
          </cell>
        </row>
      </sheetData>
      <sheetData sheetId="4481">
        <row r="52">
          <cell r="B52" t="str">
            <v>Main Panel</v>
          </cell>
        </row>
      </sheetData>
      <sheetData sheetId="4482">
        <row r="52">
          <cell r="B52" t="str">
            <v>Main Panel</v>
          </cell>
        </row>
      </sheetData>
      <sheetData sheetId="4483">
        <row r="52">
          <cell r="B52" t="str">
            <v>Main Panel</v>
          </cell>
        </row>
      </sheetData>
      <sheetData sheetId="4484">
        <row r="52">
          <cell r="B52" t="str">
            <v>Main Panel</v>
          </cell>
        </row>
      </sheetData>
      <sheetData sheetId="4485">
        <row r="52">
          <cell r="B52" t="str">
            <v>Main Panel</v>
          </cell>
        </row>
      </sheetData>
      <sheetData sheetId="4486">
        <row r="52">
          <cell r="B52" t="str">
            <v>Main Panel</v>
          </cell>
        </row>
      </sheetData>
      <sheetData sheetId="4487">
        <row r="52">
          <cell r="B52" t="str">
            <v>Main Panel</v>
          </cell>
        </row>
      </sheetData>
      <sheetData sheetId="4488">
        <row r="52">
          <cell r="B52" t="str">
            <v>Main Panel</v>
          </cell>
        </row>
      </sheetData>
      <sheetData sheetId="4489">
        <row r="52">
          <cell r="B52" t="str">
            <v>Main Panel</v>
          </cell>
        </row>
      </sheetData>
      <sheetData sheetId="4490">
        <row r="52">
          <cell r="B52" t="str">
            <v>Main Panel</v>
          </cell>
        </row>
      </sheetData>
      <sheetData sheetId="4491">
        <row r="52">
          <cell r="B52" t="str">
            <v>Main Panel</v>
          </cell>
        </row>
      </sheetData>
      <sheetData sheetId="4492">
        <row r="52">
          <cell r="B52" t="str">
            <v>Main Panel</v>
          </cell>
        </row>
      </sheetData>
      <sheetData sheetId="4493">
        <row r="52">
          <cell r="B52" t="str">
            <v>Main Panel</v>
          </cell>
        </row>
      </sheetData>
      <sheetData sheetId="4494">
        <row r="52">
          <cell r="B52" t="str">
            <v>Main Panel</v>
          </cell>
        </row>
      </sheetData>
      <sheetData sheetId="4495">
        <row r="52">
          <cell r="B52" t="str">
            <v>Main Panel</v>
          </cell>
        </row>
      </sheetData>
      <sheetData sheetId="4496">
        <row r="52">
          <cell r="B52" t="str">
            <v>Main Panel</v>
          </cell>
        </row>
      </sheetData>
      <sheetData sheetId="4497">
        <row r="52">
          <cell r="B52" t="str">
            <v>Main Panel</v>
          </cell>
        </row>
      </sheetData>
      <sheetData sheetId="4498">
        <row r="52">
          <cell r="B52" t="str">
            <v>Main Panel</v>
          </cell>
        </row>
      </sheetData>
      <sheetData sheetId="4499">
        <row r="52">
          <cell r="B52" t="str">
            <v>Main Panel</v>
          </cell>
        </row>
      </sheetData>
      <sheetData sheetId="4500">
        <row r="52">
          <cell r="B52" t="str">
            <v>Main Panel</v>
          </cell>
        </row>
      </sheetData>
      <sheetData sheetId="4501">
        <row r="52">
          <cell r="B52" t="str">
            <v>Main Panel</v>
          </cell>
        </row>
      </sheetData>
      <sheetData sheetId="4502">
        <row r="52">
          <cell r="B52" t="str">
            <v>Main Panel</v>
          </cell>
        </row>
      </sheetData>
      <sheetData sheetId="4503">
        <row r="52">
          <cell r="B52" t="str">
            <v>Main Panel</v>
          </cell>
        </row>
      </sheetData>
      <sheetData sheetId="4504">
        <row r="52">
          <cell r="B52" t="str">
            <v>Main Panel</v>
          </cell>
        </row>
      </sheetData>
      <sheetData sheetId="4505">
        <row r="52">
          <cell r="B52" t="str">
            <v>Main Panel</v>
          </cell>
        </row>
      </sheetData>
      <sheetData sheetId="4506">
        <row r="52">
          <cell r="B52" t="str">
            <v>Main Panel</v>
          </cell>
        </row>
      </sheetData>
      <sheetData sheetId="4507">
        <row r="52">
          <cell r="B52" t="str">
            <v>Main Panel</v>
          </cell>
        </row>
      </sheetData>
      <sheetData sheetId="4508">
        <row r="52">
          <cell r="B52" t="str">
            <v>Main Panel</v>
          </cell>
        </row>
      </sheetData>
      <sheetData sheetId="4509">
        <row r="52">
          <cell r="B52" t="str">
            <v>Main Panel</v>
          </cell>
        </row>
      </sheetData>
      <sheetData sheetId="4510">
        <row r="52">
          <cell r="B52" t="str">
            <v>Main Panel</v>
          </cell>
        </row>
      </sheetData>
      <sheetData sheetId="4511">
        <row r="52">
          <cell r="B52" t="str">
            <v>Main Panel</v>
          </cell>
        </row>
      </sheetData>
      <sheetData sheetId="4512">
        <row r="52">
          <cell r="B52" t="str">
            <v>Main Panel</v>
          </cell>
        </row>
      </sheetData>
      <sheetData sheetId="4513">
        <row r="52">
          <cell r="B52" t="str">
            <v>Main Panel</v>
          </cell>
        </row>
      </sheetData>
      <sheetData sheetId="4514">
        <row r="52">
          <cell r="B52" t="str">
            <v>Main Panel</v>
          </cell>
        </row>
      </sheetData>
      <sheetData sheetId="4515">
        <row r="52">
          <cell r="B52" t="str">
            <v>Main Panel</v>
          </cell>
        </row>
      </sheetData>
      <sheetData sheetId="4516">
        <row r="52">
          <cell r="B52" t="str">
            <v>Main Panel</v>
          </cell>
        </row>
      </sheetData>
      <sheetData sheetId="4517">
        <row r="52">
          <cell r="B52" t="str">
            <v>Main Panel</v>
          </cell>
        </row>
      </sheetData>
      <sheetData sheetId="4518">
        <row r="52">
          <cell r="B52" t="str">
            <v>Main Panel</v>
          </cell>
        </row>
      </sheetData>
      <sheetData sheetId="4519">
        <row r="52">
          <cell r="B52" t="str">
            <v>Main Panel</v>
          </cell>
        </row>
      </sheetData>
      <sheetData sheetId="4520">
        <row r="52">
          <cell r="B52" t="str">
            <v>Main Panel</v>
          </cell>
        </row>
      </sheetData>
      <sheetData sheetId="4521">
        <row r="52">
          <cell r="B52" t="str">
            <v>Main Panel</v>
          </cell>
        </row>
      </sheetData>
      <sheetData sheetId="4522">
        <row r="52">
          <cell r="B52" t="str">
            <v>Main Panel</v>
          </cell>
        </row>
      </sheetData>
      <sheetData sheetId="4523">
        <row r="52">
          <cell r="B52" t="str">
            <v>Main Panel</v>
          </cell>
        </row>
      </sheetData>
      <sheetData sheetId="4524">
        <row r="52">
          <cell r="B52" t="str">
            <v>Main Panel</v>
          </cell>
        </row>
      </sheetData>
      <sheetData sheetId="4525">
        <row r="52">
          <cell r="B52" t="str">
            <v>Main Panel</v>
          </cell>
        </row>
      </sheetData>
      <sheetData sheetId="4526">
        <row r="52">
          <cell r="B52" t="str">
            <v>Main Panel</v>
          </cell>
        </row>
      </sheetData>
      <sheetData sheetId="4527">
        <row r="52">
          <cell r="B52" t="str">
            <v>Main Panel</v>
          </cell>
        </row>
      </sheetData>
      <sheetData sheetId="4528">
        <row r="52">
          <cell r="B52" t="str">
            <v>Main Panel</v>
          </cell>
        </row>
      </sheetData>
      <sheetData sheetId="4529">
        <row r="52">
          <cell r="B52" t="str">
            <v>Main Panel</v>
          </cell>
        </row>
      </sheetData>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row r="52">
          <cell r="B52" t="str">
            <v>Main Panel</v>
          </cell>
        </row>
      </sheetData>
      <sheetData sheetId="4632">
        <row r="52">
          <cell r="B52" t="str">
            <v>Main Panel</v>
          </cell>
        </row>
      </sheetData>
      <sheetData sheetId="4633"/>
      <sheetData sheetId="4634"/>
      <sheetData sheetId="4635"/>
      <sheetData sheetId="4636"/>
      <sheetData sheetId="4637"/>
      <sheetData sheetId="4638"/>
      <sheetData sheetId="4639"/>
      <sheetData sheetId="4640"/>
      <sheetData sheetId="4641"/>
      <sheetData sheetId="4642"/>
      <sheetData sheetId="4643">
        <row r="52">
          <cell r="B52" t="str">
            <v>Main Panel</v>
          </cell>
        </row>
      </sheetData>
      <sheetData sheetId="4644">
        <row r="52">
          <cell r="B52" t="str">
            <v>Main Panel</v>
          </cell>
        </row>
      </sheetData>
      <sheetData sheetId="4645">
        <row r="52">
          <cell r="B52" t="str">
            <v>Main Panel</v>
          </cell>
        </row>
      </sheetData>
      <sheetData sheetId="4646"/>
      <sheetData sheetId="4647"/>
      <sheetData sheetId="4648"/>
      <sheetData sheetId="4649"/>
      <sheetData sheetId="4650"/>
      <sheetData sheetId="4651"/>
      <sheetData sheetId="4652"/>
      <sheetData sheetId="4653"/>
      <sheetData sheetId="4654"/>
      <sheetData sheetId="4655"/>
      <sheetData sheetId="4656">
        <row r="52">
          <cell r="B52" t="str">
            <v>Main Panel</v>
          </cell>
        </row>
      </sheetData>
      <sheetData sheetId="4657">
        <row r="52">
          <cell r="B52" t="str">
            <v>Main Panel</v>
          </cell>
        </row>
      </sheetData>
      <sheetData sheetId="4658">
        <row r="52">
          <cell r="B52" t="str">
            <v>Main Panel</v>
          </cell>
        </row>
      </sheetData>
      <sheetData sheetId="4659"/>
      <sheetData sheetId="4660"/>
      <sheetData sheetId="4661"/>
      <sheetData sheetId="4662"/>
      <sheetData sheetId="4663">
        <row r="52">
          <cell r="B52" t="str">
            <v>Main Panel</v>
          </cell>
        </row>
      </sheetData>
      <sheetData sheetId="4664">
        <row r="52">
          <cell r="B52" t="str">
            <v>Main Panel</v>
          </cell>
        </row>
      </sheetData>
      <sheetData sheetId="4665"/>
      <sheetData sheetId="4666"/>
      <sheetData sheetId="4667"/>
      <sheetData sheetId="4668"/>
      <sheetData sheetId="4669"/>
      <sheetData sheetId="4670"/>
      <sheetData sheetId="4671"/>
      <sheetData sheetId="4672"/>
      <sheetData sheetId="4673"/>
      <sheetData sheetId="4674"/>
      <sheetData sheetId="4675"/>
      <sheetData sheetId="4676">
        <row r="52">
          <cell r="B52" t="str">
            <v>Main Panel</v>
          </cell>
        </row>
      </sheetData>
      <sheetData sheetId="4677">
        <row r="52">
          <cell r="B52" t="str">
            <v>Main Panel</v>
          </cell>
        </row>
      </sheetData>
      <sheetData sheetId="4678"/>
      <sheetData sheetId="4679"/>
      <sheetData sheetId="4680"/>
      <sheetData sheetId="4681"/>
      <sheetData sheetId="4682"/>
      <sheetData sheetId="4683"/>
      <sheetData sheetId="4684">
        <row r="52">
          <cell r="B52" t="str">
            <v>Main Panel</v>
          </cell>
        </row>
      </sheetData>
      <sheetData sheetId="4685">
        <row r="52">
          <cell r="B52" t="str">
            <v>Main Panel</v>
          </cell>
        </row>
      </sheetData>
      <sheetData sheetId="4686">
        <row r="52">
          <cell r="B52" t="str">
            <v>Main Panel</v>
          </cell>
        </row>
      </sheetData>
      <sheetData sheetId="4687">
        <row r="52">
          <cell r="B52" t="str">
            <v>Main Panel</v>
          </cell>
        </row>
      </sheetData>
      <sheetData sheetId="4688"/>
      <sheetData sheetId="4689"/>
      <sheetData sheetId="4690"/>
      <sheetData sheetId="4691"/>
      <sheetData sheetId="4692">
        <row r="52">
          <cell r="B52" t="str">
            <v>Main Panel</v>
          </cell>
        </row>
      </sheetData>
      <sheetData sheetId="4693"/>
      <sheetData sheetId="4694">
        <row r="52">
          <cell r="B52" t="str">
            <v>Main Panel</v>
          </cell>
        </row>
      </sheetData>
      <sheetData sheetId="4695">
        <row r="52">
          <cell r="B52" t="str">
            <v>Main Panel</v>
          </cell>
        </row>
      </sheetData>
      <sheetData sheetId="4696">
        <row r="52">
          <cell r="B52" t="str">
            <v>Main Panel</v>
          </cell>
        </row>
      </sheetData>
      <sheetData sheetId="4697">
        <row r="52">
          <cell r="B52" t="str">
            <v>Main Panel</v>
          </cell>
        </row>
      </sheetData>
      <sheetData sheetId="4698">
        <row r="52">
          <cell r="B52" t="str">
            <v>Main Panel</v>
          </cell>
        </row>
      </sheetData>
      <sheetData sheetId="4699">
        <row r="52">
          <cell r="B52" t="str">
            <v>Main Panel</v>
          </cell>
        </row>
      </sheetData>
      <sheetData sheetId="4700">
        <row r="52">
          <cell r="B52" t="str">
            <v>Main Panel</v>
          </cell>
        </row>
      </sheetData>
      <sheetData sheetId="4701"/>
      <sheetData sheetId="4702"/>
      <sheetData sheetId="4703"/>
      <sheetData sheetId="4704"/>
      <sheetData sheetId="4705">
        <row r="52">
          <cell r="B52" t="str">
            <v>Main Panel</v>
          </cell>
        </row>
      </sheetData>
      <sheetData sheetId="4706"/>
      <sheetData sheetId="4707">
        <row r="52">
          <cell r="B52" t="str">
            <v>Main Panel</v>
          </cell>
        </row>
      </sheetData>
      <sheetData sheetId="4708">
        <row r="52">
          <cell r="B52" t="str">
            <v>Main Panel</v>
          </cell>
        </row>
      </sheetData>
      <sheetData sheetId="4709">
        <row r="52">
          <cell r="B52" t="str">
            <v>Main Panel</v>
          </cell>
        </row>
      </sheetData>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row r="52">
          <cell r="B52" t="str">
            <v>Main Panel</v>
          </cell>
        </row>
      </sheetData>
      <sheetData sheetId="4751">
        <row r="52">
          <cell r="B52" t="str">
            <v>Main Panel</v>
          </cell>
        </row>
      </sheetData>
      <sheetData sheetId="4752">
        <row r="52">
          <cell r="B52" t="str">
            <v>Main Panel</v>
          </cell>
        </row>
      </sheetData>
      <sheetData sheetId="4753"/>
      <sheetData sheetId="4754"/>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sheetData sheetId="4793"/>
      <sheetData sheetId="4794"/>
      <sheetData sheetId="4795"/>
      <sheetData sheetId="4796"/>
      <sheetData sheetId="4797"/>
      <sheetData sheetId="4798"/>
      <sheetData sheetId="4799"/>
      <sheetData sheetId="4800"/>
      <sheetData sheetId="4801"/>
      <sheetData sheetId="4802"/>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row r="52">
          <cell r="B52" t="str">
            <v>Main Panel</v>
          </cell>
        </row>
      </sheetData>
      <sheetData sheetId="4905">
        <row r="52">
          <cell r="B52" t="str">
            <v>Main Panel</v>
          </cell>
        </row>
      </sheetData>
      <sheetData sheetId="4906">
        <row r="52">
          <cell r="B52" t="str">
            <v>Main Panel</v>
          </cell>
        </row>
      </sheetData>
      <sheetData sheetId="4907">
        <row r="52">
          <cell r="B52" t="str">
            <v>Main Panel</v>
          </cell>
        </row>
      </sheetData>
      <sheetData sheetId="4908">
        <row r="52">
          <cell r="B52" t="str">
            <v>Main Panel</v>
          </cell>
        </row>
      </sheetData>
      <sheetData sheetId="4909">
        <row r="52">
          <cell r="B52" t="str">
            <v>Main Panel</v>
          </cell>
        </row>
      </sheetData>
      <sheetData sheetId="4910">
        <row r="52">
          <cell r="B52" t="str">
            <v>Main Panel</v>
          </cell>
        </row>
      </sheetData>
      <sheetData sheetId="4911">
        <row r="52">
          <cell r="B52" t="str">
            <v>Main Panel</v>
          </cell>
        </row>
      </sheetData>
      <sheetData sheetId="4912">
        <row r="52">
          <cell r="B52" t="str">
            <v>Main Panel</v>
          </cell>
        </row>
      </sheetData>
      <sheetData sheetId="4913">
        <row r="52">
          <cell r="B52" t="str">
            <v>Main Panel</v>
          </cell>
        </row>
      </sheetData>
      <sheetData sheetId="4914">
        <row r="52">
          <cell r="B52" t="str">
            <v>Main Panel</v>
          </cell>
        </row>
      </sheetData>
      <sheetData sheetId="4915">
        <row r="52">
          <cell r="B52" t="str">
            <v>Main Panel</v>
          </cell>
        </row>
      </sheetData>
      <sheetData sheetId="4916">
        <row r="52">
          <cell r="B52" t="str">
            <v>Main Panel</v>
          </cell>
        </row>
      </sheetData>
      <sheetData sheetId="4917">
        <row r="52">
          <cell r="B52" t="str">
            <v>Main Panel</v>
          </cell>
        </row>
      </sheetData>
      <sheetData sheetId="4918">
        <row r="52">
          <cell r="B52" t="str">
            <v>Main Panel</v>
          </cell>
        </row>
      </sheetData>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row r="52">
          <cell r="B52" t="str">
            <v>Main Panel</v>
          </cell>
        </row>
      </sheetData>
      <sheetData sheetId="4933"/>
      <sheetData sheetId="4934">
        <row r="52">
          <cell r="B52" t="str">
            <v>Main Panel</v>
          </cell>
        </row>
      </sheetData>
      <sheetData sheetId="4935">
        <row r="52">
          <cell r="B52" t="str">
            <v>Main Panel</v>
          </cell>
        </row>
      </sheetData>
      <sheetData sheetId="4936"/>
      <sheetData sheetId="4937"/>
      <sheetData sheetId="4938"/>
      <sheetData sheetId="4939"/>
      <sheetData sheetId="4940"/>
      <sheetData sheetId="4941"/>
      <sheetData sheetId="4942">
        <row r="52">
          <cell r="B52" t="str">
            <v>Main Panel</v>
          </cell>
        </row>
      </sheetData>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row r="52">
          <cell r="B52" t="str">
            <v>Main Panel</v>
          </cell>
        </row>
      </sheetData>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row r="52">
          <cell r="B52" t="str">
            <v>Main Panel</v>
          </cell>
        </row>
      </sheetData>
      <sheetData sheetId="4991"/>
      <sheetData sheetId="4992"/>
      <sheetData sheetId="4993"/>
      <sheetData sheetId="4994"/>
      <sheetData sheetId="4995"/>
      <sheetData sheetId="4996"/>
      <sheetData sheetId="4997"/>
      <sheetData sheetId="4998">
        <row r="52">
          <cell r="B52" t="str">
            <v>Main Panel</v>
          </cell>
        </row>
      </sheetData>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row r="52">
          <cell r="B52" t="str">
            <v>Main Panel</v>
          </cell>
        </row>
      </sheetData>
      <sheetData sheetId="5062">
        <row r="52">
          <cell r="B52" t="str">
            <v>Main Panel</v>
          </cell>
        </row>
      </sheetData>
      <sheetData sheetId="5063">
        <row r="52">
          <cell r="B52" t="str">
            <v>Main Panel</v>
          </cell>
        </row>
      </sheetData>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row r="52">
          <cell r="B52" t="str">
            <v>Main Panel</v>
          </cell>
        </row>
      </sheetData>
      <sheetData sheetId="5135"/>
      <sheetData sheetId="5136">
        <row r="52">
          <cell r="B52" t="str">
            <v>Main Panel</v>
          </cell>
        </row>
      </sheetData>
      <sheetData sheetId="5137">
        <row r="52">
          <cell r="B52" t="str">
            <v>Main Panel</v>
          </cell>
        </row>
      </sheetData>
      <sheetData sheetId="5138">
        <row r="52">
          <cell r="B52" t="str">
            <v>Main Panel</v>
          </cell>
        </row>
      </sheetData>
      <sheetData sheetId="5139">
        <row r="52">
          <cell r="B52" t="str">
            <v>Main Panel</v>
          </cell>
        </row>
      </sheetData>
      <sheetData sheetId="5140">
        <row r="52">
          <cell r="B52" t="str">
            <v>Main Panel</v>
          </cell>
        </row>
      </sheetData>
      <sheetData sheetId="5141">
        <row r="52">
          <cell r="B52" t="str">
            <v>Main Panel</v>
          </cell>
        </row>
      </sheetData>
      <sheetData sheetId="5142">
        <row r="52">
          <cell r="B52" t="str">
            <v>Main Panel</v>
          </cell>
        </row>
      </sheetData>
      <sheetData sheetId="5143">
        <row r="52">
          <cell r="B52" t="str">
            <v>Main Panel</v>
          </cell>
        </row>
      </sheetData>
      <sheetData sheetId="5144">
        <row r="52">
          <cell r="B52" t="str">
            <v>Main Panel</v>
          </cell>
        </row>
      </sheetData>
      <sheetData sheetId="5145">
        <row r="52">
          <cell r="B52" t="str">
            <v>Main Panel</v>
          </cell>
        </row>
      </sheetData>
      <sheetData sheetId="5146">
        <row r="52">
          <cell r="B52" t="str">
            <v>Main Panel</v>
          </cell>
        </row>
      </sheetData>
      <sheetData sheetId="5147">
        <row r="52">
          <cell r="B52" t="str">
            <v>Main Panel</v>
          </cell>
        </row>
      </sheetData>
      <sheetData sheetId="5148">
        <row r="52">
          <cell r="B52" t="str">
            <v>Main Panel</v>
          </cell>
        </row>
      </sheetData>
      <sheetData sheetId="5149">
        <row r="52">
          <cell r="B52" t="str">
            <v>Main Panel</v>
          </cell>
        </row>
      </sheetData>
      <sheetData sheetId="5150">
        <row r="52">
          <cell r="B52" t="str">
            <v>Main Panel</v>
          </cell>
        </row>
      </sheetData>
      <sheetData sheetId="5151">
        <row r="52">
          <cell r="B52" t="str">
            <v>Main Panel</v>
          </cell>
        </row>
      </sheetData>
      <sheetData sheetId="5152">
        <row r="52">
          <cell r="B52" t="str">
            <v>Main Panel</v>
          </cell>
        </row>
      </sheetData>
      <sheetData sheetId="5153">
        <row r="52">
          <cell r="B52" t="str">
            <v>Main Panel</v>
          </cell>
        </row>
      </sheetData>
      <sheetData sheetId="5154">
        <row r="52">
          <cell r="B52" t="str">
            <v>Main Panel</v>
          </cell>
        </row>
      </sheetData>
      <sheetData sheetId="5155">
        <row r="52">
          <cell r="B52" t="str">
            <v>Main Panel</v>
          </cell>
        </row>
      </sheetData>
      <sheetData sheetId="5156">
        <row r="52">
          <cell r="B52" t="str">
            <v>Main Panel</v>
          </cell>
        </row>
      </sheetData>
      <sheetData sheetId="5157">
        <row r="52">
          <cell r="B52" t="str">
            <v>Main Panel</v>
          </cell>
        </row>
      </sheetData>
      <sheetData sheetId="5158">
        <row r="52">
          <cell r="B52" t="str">
            <v>Main Panel</v>
          </cell>
        </row>
      </sheetData>
      <sheetData sheetId="5159">
        <row r="52">
          <cell r="B52" t="str">
            <v>Main Panel</v>
          </cell>
        </row>
      </sheetData>
      <sheetData sheetId="5160">
        <row r="52">
          <cell r="B52" t="str">
            <v>Main Panel</v>
          </cell>
        </row>
      </sheetData>
      <sheetData sheetId="5161">
        <row r="52">
          <cell r="B52" t="str">
            <v>Main Panel</v>
          </cell>
        </row>
      </sheetData>
      <sheetData sheetId="5162">
        <row r="52">
          <cell r="B52" t="str">
            <v>Main Panel</v>
          </cell>
        </row>
      </sheetData>
      <sheetData sheetId="5163">
        <row r="52">
          <cell r="B52" t="str">
            <v>Main Panel</v>
          </cell>
        </row>
      </sheetData>
      <sheetData sheetId="5164">
        <row r="52">
          <cell r="B52" t="str">
            <v>Main Panel</v>
          </cell>
        </row>
      </sheetData>
      <sheetData sheetId="5165">
        <row r="52">
          <cell r="B52" t="str">
            <v>Main Panel</v>
          </cell>
        </row>
      </sheetData>
      <sheetData sheetId="5166">
        <row r="52">
          <cell r="B52" t="str">
            <v>Main Panel</v>
          </cell>
        </row>
      </sheetData>
      <sheetData sheetId="5167">
        <row r="52">
          <cell r="B52" t="str">
            <v>Main Panel</v>
          </cell>
        </row>
      </sheetData>
      <sheetData sheetId="5168">
        <row r="52">
          <cell r="B52" t="str">
            <v>Main Panel</v>
          </cell>
        </row>
      </sheetData>
      <sheetData sheetId="5169">
        <row r="52">
          <cell r="B52" t="str">
            <v>Main Panel</v>
          </cell>
        </row>
      </sheetData>
      <sheetData sheetId="5170">
        <row r="52">
          <cell r="B52" t="str">
            <v>Main Panel</v>
          </cell>
        </row>
      </sheetData>
      <sheetData sheetId="5171">
        <row r="52">
          <cell r="B52" t="str">
            <v>Main Panel</v>
          </cell>
        </row>
      </sheetData>
      <sheetData sheetId="5172">
        <row r="52">
          <cell r="B52" t="str">
            <v>Main Panel</v>
          </cell>
        </row>
      </sheetData>
      <sheetData sheetId="5173">
        <row r="52">
          <cell r="B52" t="str">
            <v>Main Panel</v>
          </cell>
        </row>
      </sheetData>
      <sheetData sheetId="5174">
        <row r="52">
          <cell r="B52" t="str">
            <v>Main Panel</v>
          </cell>
        </row>
      </sheetData>
      <sheetData sheetId="5175">
        <row r="52">
          <cell r="B52" t="str">
            <v>Main Panel</v>
          </cell>
        </row>
      </sheetData>
      <sheetData sheetId="5176">
        <row r="52">
          <cell r="B52" t="str">
            <v>Main Panel</v>
          </cell>
        </row>
      </sheetData>
      <sheetData sheetId="5177">
        <row r="52">
          <cell r="B52" t="str">
            <v>Main Panel</v>
          </cell>
        </row>
      </sheetData>
      <sheetData sheetId="5178">
        <row r="52">
          <cell r="B52" t="str">
            <v>Main Panel</v>
          </cell>
        </row>
      </sheetData>
      <sheetData sheetId="5179">
        <row r="52">
          <cell r="B52" t="str">
            <v>Main Panel</v>
          </cell>
        </row>
      </sheetData>
      <sheetData sheetId="5180">
        <row r="52">
          <cell r="B52" t="str">
            <v>Main Panel</v>
          </cell>
        </row>
      </sheetData>
      <sheetData sheetId="5181">
        <row r="52">
          <cell r="B52" t="str">
            <v>Main Panel</v>
          </cell>
        </row>
      </sheetData>
      <sheetData sheetId="5182">
        <row r="52">
          <cell r="B52" t="str">
            <v>Main Panel</v>
          </cell>
        </row>
      </sheetData>
      <sheetData sheetId="5183">
        <row r="52">
          <cell r="B52" t="str">
            <v>Main Panel</v>
          </cell>
        </row>
      </sheetData>
      <sheetData sheetId="5184">
        <row r="52">
          <cell r="B52" t="str">
            <v>Main Panel</v>
          </cell>
        </row>
      </sheetData>
      <sheetData sheetId="5185">
        <row r="52">
          <cell r="B52" t="str">
            <v>Main Panel</v>
          </cell>
        </row>
      </sheetData>
      <sheetData sheetId="5186">
        <row r="52">
          <cell r="B52" t="str">
            <v>Main Panel</v>
          </cell>
        </row>
      </sheetData>
      <sheetData sheetId="5187">
        <row r="52">
          <cell r="B52" t="str">
            <v>Main Panel</v>
          </cell>
        </row>
      </sheetData>
      <sheetData sheetId="5188">
        <row r="52">
          <cell r="B52" t="str">
            <v>Main Panel</v>
          </cell>
        </row>
      </sheetData>
      <sheetData sheetId="5189">
        <row r="52">
          <cell r="B52" t="str">
            <v>Main Panel</v>
          </cell>
        </row>
      </sheetData>
      <sheetData sheetId="5190">
        <row r="52">
          <cell r="B52" t="str">
            <v>Main Panel</v>
          </cell>
        </row>
      </sheetData>
      <sheetData sheetId="5191">
        <row r="52">
          <cell r="B52" t="str">
            <v>Main Panel</v>
          </cell>
        </row>
      </sheetData>
      <sheetData sheetId="5192">
        <row r="52">
          <cell r="B52" t="str">
            <v>Main Panel</v>
          </cell>
        </row>
      </sheetData>
      <sheetData sheetId="5193"/>
      <sheetData sheetId="5194"/>
      <sheetData sheetId="5195"/>
      <sheetData sheetId="5196"/>
      <sheetData sheetId="5197">
        <row r="52">
          <cell r="B52" t="str">
            <v>Main Panel</v>
          </cell>
        </row>
      </sheetData>
      <sheetData sheetId="5198">
        <row r="52">
          <cell r="B52" t="str">
            <v>Main Panel</v>
          </cell>
        </row>
      </sheetData>
      <sheetData sheetId="5199">
        <row r="52">
          <cell r="B52" t="str">
            <v>Main Panel</v>
          </cell>
        </row>
      </sheetData>
      <sheetData sheetId="5200">
        <row r="52">
          <cell r="B52" t="str">
            <v>Main Panel</v>
          </cell>
        </row>
      </sheetData>
      <sheetData sheetId="5201">
        <row r="52">
          <cell r="B52" t="str">
            <v>Main Panel</v>
          </cell>
        </row>
      </sheetData>
      <sheetData sheetId="5202">
        <row r="52">
          <cell r="B52" t="str">
            <v>Main Panel</v>
          </cell>
        </row>
      </sheetData>
      <sheetData sheetId="5203">
        <row r="52">
          <cell r="B52" t="str">
            <v>Main Panel</v>
          </cell>
        </row>
      </sheetData>
      <sheetData sheetId="5204">
        <row r="52">
          <cell r="B52" t="str">
            <v>Main Panel</v>
          </cell>
        </row>
      </sheetData>
      <sheetData sheetId="5205">
        <row r="52">
          <cell r="B52" t="str">
            <v>Main Panel</v>
          </cell>
        </row>
      </sheetData>
      <sheetData sheetId="5206">
        <row r="52">
          <cell r="B52" t="str">
            <v>Main Panel</v>
          </cell>
        </row>
      </sheetData>
      <sheetData sheetId="5207">
        <row r="52">
          <cell r="B52" t="str">
            <v>Main Panel</v>
          </cell>
        </row>
      </sheetData>
      <sheetData sheetId="5208">
        <row r="52">
          <cell r="B52" t="str">
            <v>Main Panel</v>
          </cell>
        </row>
      </sheetData>
      <sheetData sheetId="5209">
        <row r="52">
          <cell r="B52" t="str">
            <v>Main Panel</v>
          </cell>
        </row>
      </sheetData>
      <sheetData sheetId="5210">
        <row r="52">
          <cell r="B52" t="str">
            <v>Main Panel</v>
          </cell>
        </row>
      </sheetData>
      <sheetData sheetId="5211">
        <row r="52">
          <cell r="B52" t="str">
            <v>Main Panel</v>
          </cell>
        </row>
      </sheetData>
      <sheetData sheetId="5212">
        <row r="52">
          <cell r="B52" t="str">
            <v>Main Panel</v>
          </cell>
        </row>
      </sheetData>
      <sheetData sheetId="5213">
        <row r="52">
          <cell r="B52" t="str">
            <v>Main Panel</v>
          </cell>
        </row>
      </sheetData>
      <sheetData sheetId="5214">
        <row r="52">
          <cell r="B52" t="str">
            <v>Main Panel</v>
          </cell>
        </row>
      </sheetData>
      <sheetData sheetId="5215">
        <row r="52">
          <cell r="B52" t="str">
            <v>Main Panel</v>
          </cell>
        </row>
      </sheetData>
      <sheetData sheetId="5216">
        <row r="52">
          <cell r="B52" t="str">
            <v>Main Panel</v>
          </cell>
        </row>
      </sheetData>
      <sheetData sheetId="5217">
        <row r="52">
          <cell r="B52" t="str">
            <v>Main Panel</v>
          </cell>
        </row>
      </sheetData>
      <sheetData sheetId="5218">
        <row r="52">
          <cell r="B52" t="str">
            <v>Main Panel</v>
          </cell>
        </row>
      </sheetData>
      <sheetData sheetId="5219">
        <row r="52">
          <cell r="B52" t="str">
            <v>Main Panel</v>
          </cell>
        </row>
      </sheetData>
      <sheetData sheetId="5220">
        <row r="52">
          <cell r="B52" t="str">
            <v>Main Panel</v>
          </cell>
        </row>
      </sheetData>
      <sheetData sheetId="5221">
        <row r="52">
          <cell r="B52" t="str">
            <v>Main Panel</v>
          </cell>
        </row>
      </sheetData>
      <sheetData sheetId="5222">
        <row r="52">
          <cell r="B52" t="str">
            <v>Main Panel</v>
          </cell>
        </row>
      </sheetData>
      <sheetData sheetId="5223">
        <row r="52">
          <cell r="B52" t="str">
            <v>Main Panel</v>
          </cell>
        </row>
      </sheetData>
      <sheetData sheetId="5224"/>
      <sheetData sheetId="5225"/>
      <sheetData sheetId="5226"/>
      <sheetData sheetId="5227"/>
      <sheetData sheetId="5228"/>
      <sheetData sheetId="5229"/>
      <sheetData sheetId="5230"/>
      <sheetData sheetId="5231"/>
      <sheetData sheetId="5232"/>
      <sheetData sheetId="5233">
        <row r="52">
          <cell r="B52" t="str">
            <v>Main Panel</v>
          </cell>
        </row>
      </sheetData>
      <sheetData sheetId="5234">
        <row r="52">
          <cell r="B52" t="str">
            <v>Main Panel</v>
          </cell>
        </row>
      </sheetData>
      <sheetData sheetId="5235">
        <row r="52">
          <cell r="B52" t="str">
            <v>Main Panel</v>
          </cell>
        </row>
      </sheetData>
      <sheetData sheetId="5236"/>
      <sheetData sheetId="5237"/>
      <sheetData sheetId="5238"/>
      <sheetData sheetId="5239">
        <row r="52">
          <cell r="B52" t="str">
            <v>Main Panel</v>
          </cell>
        </row>
      </sheetData>
      <sheetData sheetId="5240">
        <row r="52">
          <cell r="B52" t="str">
            <v>Main Panel</v>
          </cell>
        </row>
      </sheetData>
      <sheetData sheetId="5241">
        <row r="52">
          <cell r="B52" t="str">
            <v>Main Panel</v>
          </cell>
        </row>
      </sheetData>
      <sheetData sheetId="5242">
        <row r="52">
          <cell r="B52" t="str">
            <v>Main Panel</v>
          </cell>
        </row>
      </sheetData>
      <sheetData sheetId="5243">
        <row r="52">
          <cell r="B52" t="str">
            <v>Main Panel</v>
          </cell>
        </row>
      </sheetData>
      <sheetData sheetId="5244">
        <row r="52">
          <cell r="B52" t="str">
            <v>Main Panel</v>
          </cell>
        </row>
      </sheetData>
      <sheetData sheetId="5245"/>
      <sheetData sheetId="5246"/>
      <sheetData sheetId="5247">
        <row r="52">
          <cell r="B52" t="str">
            <v>Main Panel</v>
          </cell>
        </row>
      </sheetData>
      <sheetData sheetId="5248">
        <row r="52">
          <cell r="B52" t="str">
            <v>Main Panel</v>
          </cell>
        </row>
      </sheetData>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SPT vs PHI"/>
      <sheetName val="Cover"/>
      <sheetName val="Input"/>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 sheetId="18" refreshError="1"/>
      <sheetData sheetId="1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HDPE-pipe-rates"/>
      <sheetName val="pvc-pipe-rates"/>
      <sheetName val="m1"/>
      <sheetName val="v"/>
      <sheetName val="Rate"/>
      <sheetName val="cover-Akoly"/>
      <sheetName val="cover-oorta"/>
      <sheetName val="ewcal-korti_(2)1"/>
      <sheetName val="int-Diá-pvc"/>
      <sheetName val="Analy_7-10"/>
      <sheetName val="DataInput"/>
      <sheetName val="DataInput-1"/>
      <sheetName val="DI Rate Analysis"/>
      <sheetName val="Lead statement ss5"/>
      <sheetName val="SUMP1420KL@HW"/>
      <sheetName val="Sheet2"/>
      <sheetName val="MRMECADAMoad data"/>
      <sheetName val="Design"/>
      <sheetName val="Process"/>
      <sheetName val="abs_(2)akoli2"/>
      <sheetName val="Cd_nam2"/>
      <sheetName val="cd_namnoor_12"/>
      <sheetName val="ewcal_(2)-akoli2"/>
      <sheetName val="abs_(2)ko2"/>
      <sheetName val="ewcal-korta_(2)2"/>
      <sheetName val="Data_F8_BTR1"/>
      <sheetName val="Common_"/>
      <sheetName val="data_existing_do_not_delete"/>
      <sheetName val="DATA_PRG"/>
      <sheetName val="sg-clay(d)"/>
      <sheetName val="Main sheet"/>
      <sheetName val="stone"/>
      <sheetName val="R_Det"/>
      <sheetName val="ABS"/>
      <sheetName val="p&amp;m"/>
      <sheetName val="Boq (Main Building)"/>
      <sheetName val="ewst"/>
      <sheetName val="Convey"/>
      <sheetName val="PRECAST lightconc-II"/>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ssr-rates"/>
      <sheetName val="hdpe_rates"/>
      <sheetName val="hdpe_wt-r"/>
      <sheetName val="pvc-rates"/>
      <sheetName val="PVC weights"/>
      <sheetName val="index"/>
      <sheetName val="pop"/>
      <sheetName val="HS 30.04.2015.Final"/>
      <sheetName val="Rates SSR 2008-09"/>
      <sheetName val="moments-table(tri)"/>
      <sheetName val="HPs HPs"/>
      <sheetName val="nodes"/>
      <sheetName val="int-Dia"/>
      <sheetName val="JAWAHAR-hyd-original"/>
      <sheetName val="detls"/>
      <sheetName val="pumping main"/>
      <sheetName val="hdpe weights"/>
      <sheetName val=" data sheet "/>
      <sheetName val="HS 1"/>
      <sheetName val="0000000000000"/>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nandipet intra"/>
      <sheetName val="hdpe-rates"/>
      <sheetName val="Quarry"/>
      <sheetName val="Line"/>
      <sheetName val="CRUST"/>
      <sheetName val="QDTS"/>
      <sheetName val="C.D.Abs.Est."/>
      <sheetName val="boredetails"/>
      <sheetName val="Valves"/>
      <sheetName val="MS Rates"/>
      <sheetName val="CS "/>
      <sheetName val="_5wgdhabfinal00_01"/>
      <sheetName val="Z1_DATA"/>
      <sheetName val="PM&amp;GM"/>
      <sheetName val="AV-PVC"/>
      <sheetName val="DI gate-DI"/>
      <sheetName val="DIgate_PVC "/>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Challan"/>
      <sheetName val="dump"/>
      <sheetName val="CC Road"/>
      <sheetName val="ultmom"/>
      <sheetName val="sup dat"/>
      <sheetName val="MTC-estimate"/>
      <sheetName val="ESTIMATE"/>
      <sheetName val="Masonry"/>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 val="Economic RisingMain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lead"/>
      <sheetName val="splmidata"/>
      <sheetName val="ppraodata"/>
      <sheetName val="CONST"/>
      <sheetName val="m"/>
      <sheetName val="MRoad data"/>
      <sheetName val="AV-HDPE"/>
      <sheetName val="Di_gate-HDPE"/>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WATER-HAMMER"/>
      <sheetName val="abs road"/>
      <sheetName val="Abs_CD_2"/>
      <sheetName val="coverpage"/>
      <sheetName val="road est"/>
      <sheetName val="ECV"/>
      <sheetName val="id"/>
      <sheetName val="WITH STACKING CHARGES"/>
      <sheetName val="Main sheet"/>
      <sheetName val="Legal Risk Analysis"/>
      <sheetName val="Data_Base"/>
      <sheetName val="G F  (2)"/>
      <sheetName val="R_Det"/>
      <sheetName val="ROADS"/>
      <sheetName val="GT DUMP"/>
      <sheetName val="sancdump"/>
      <sheetName val="TS memo"/>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road detail est."/>
      <sheetName val="strong stylecolor blueDate Wise"/>
      <sheetName val="Global factors"/>
      <sheetName val="Table10"/>
      <sheetName val="Table11"/>
      <sheetName val="Table12"/>
      <sheetName val="Rates-May-14"/>
      <sheetName val="final data"/>
      <sheetName val="data r-i 1"/>
      <sheetName val="pop"/>
      <sheetName val="m1"/>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lead-st"/>
      <sheetName val="rdamdata"/>
      <sheetName val="segments-details"/>
      <sheetName val="habs-list"/>
      <sheetName val="int-Dia-hdpe"/>
      <sheetName val="int-Dia-pvc"/>
      <sheetName val="Labour"/>
      <sheetName val="Plant &amp;  Machinery"/>
      <sheetName val="Sheet1 (2)"/>
      <sheetName val="Sheet2"/>
      <sheetName val="pvc-pipe-rates"/>
      <sheetName val="ESTIMATE"/>
      <sheetName val="1-Pop Proj"/>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Work_sheet"/>
      <sheetName val="Common "/>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segments-details"/>
      <sheetName val="int-Dia-hdpe"/>
      <sheetName val="habs-list"/>
      <sheetName val="int-Dia-pvc"/>
      <sheetName val="Lead statement ss5"/>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LS"/>
      <sheetName val="SPT vs PHI"/>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SR 2015-16"/>
      <sheetName val="DATA SHEET FOR 2012 - 13"/>
      <sheetName val="Main sheet"/>
      <sheetName val="Nspt-smp-final-ORIGINAL"/>
      <sheetName val="Sorted"/>
      <sheetName val="ABS"/>
      <sheetName val="SUMP1420KL@HW"/>
      <sheetName val="Sheet2"/>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Rates"/>
      <sheetName val="Data-ELSR"/>
      <sheetName val=" Data -Valves"/>
      <sheetName val="zone-8"/>
      <sheetName val="MHNO_LEV"/>
      <sheetName val="gen"/>
      <sheetName val="Sheet9"/>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REF"/>
      <sheetName val="checked"/>
      <sheetName val="pop"/>
      <sheetName val="l"/>
      <sheetName val="ssr-rates"/>
      <sheetName val="1-Pop Proj"/>
      <sheetName val="sand"/>
      <sheetName val="stone"/>
      <sheetName val="Hyd_Stmt"/>
      <sheetName val="Quarry"/>
      <sheetName val="CRUST"/>
      <sheetName val="QDTS"/>
      <sheetName val="nandipet intra"/>
      <sheetName val="Detailed"/>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Sheet3"/>
      <sheetName val="dump"/>
      <sheetName val="factors"/>
      <sheetName val="data-WC"/>
      <sheetName val="foundation(V)"/>
      <sheetName val="Main"/>
      <sheetName val="Road data-TDR"/>
      <sheetName val="sup dat"/>
      <sheetName val="DATA SHEET FOR 2014-15"/>
      <sheetName val="SSR 2016-17"/>
      <sheetName val="TCS_Schedule (2)"/>
      <sheetName val="137-140"/>
      <sheetName val="141-142"/>
      <sheetName val="ElectricalSSR"/>
      <sheetName val="Earthwork MCW"/>
      <sheetName val="TCS Propos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F7-1v1000-0_(3)"/>
      <sheetName val="ABST(PART_B)_"/>
      <sheetName val="F6-Gnrl_Abstrt"/>
      <sheetName val="Cover-MEstt_"/>
      <sheetName val="Road Detail Est."/>
      <sheetName val="Road data"/>
      <sheetName val="detls"/>
      <sheetName val="Levels"/>
      <sheetName val="r"/>
      <sheetName val="cert"/>
      <sheetName val="R/ad Detail Est."/>
      <sheetName val="F7-1v1000-0_(3)1"/>
      <sheetName val="ABST(PART_B)_1"/>
      <sheetName val="F6-Gnrl_Abstrt1"/>
      <sheetName val="Cover-MEstt_1"/>
      <sheetName val="Road_Detail_Est_"/>
      <sheetName val="Road_data"/>
      <sheetName val="rdamdata"/>
      <sheetName val="leads"/>
      <sheetName val="R_ad Detail Est."/>
      <sheetName val="int-Dia-pvc"/>
      <sheetName val="pvc-pipe-rates"/>
      <sheetName val="Specification"/>
      <sheetName val="Input"/>
      <sheetName val="Plant &amp;  Machinery"/>
      <sheetName val="sch"/>
      <sheetName val="RMR"/>
      <sheetName val="ssr-rates"/>
      <sheetName val="0000000000000"/>
      <sheetName val="R_Det"/>
      <sheetName val="Material"/>
      <sheetName val="Labour"/>
      <sheetName val="MRATES"/>
      <sheetName val="t_prsr"/>
      <sheetName val="wh"/>
      <sheetName val="quarry"/>
      <sheetName val="Rate"/>
      <sheetName val="[Yamanapalli to Mahamutharam (M"/>
      <sheetName val="lead-st"/>
      <sheetName val=" data sheet "/>
      <sheetName val="PVC_dia"/>
      <sheetName val="Bitumen trunk"/>
      <sheetName val="Feeder"/>
      <sheetName val="R99 etc"/>
      <sheetName val="Trunk unpaved"/>
      <sheetName val="Cd"/>
      <sheetName val="Cs"/>
      <sheetName val="CPIPE"/>
      <sheetName val="THK"/>
      <sheetName val="CPIPE 1"/>
      <sheetName val="CABLE DATA"/>
      <sheetName val="LEAD STATEMENT"/>
      <sheetName val="m1"/>
      <sheetName val="_Yamanapalli to Mahamutharam (M"/>
      <sheetName val="temp-SDData (2)"/>
      <sheetName val="coverpage"/>
      <sheetName val="Sheet1"/>
      <sheetName val="BWSCPlt"/>
      <sheetName val="CI"/>
      <sheetName val="DI"/>
      <sheetName val="G.R.P"/>
      <sheetName val="HDPE"/>
      <sheetName val="PSC REVISED"/>
      <sheetName val="pvc"/>
      <sheetName val="DATA SHEET"/>
      <sheetName val="PVC weights"/>
      <sheetName val="l"/>
      <sheetName val="maya"/>
      <sheetName val="1-Pop Proj"/>
      <sheetName val="1V of 2m slab"/>
      <sheetName val="2V of 3.0Mslab"/>
      <sheetName val="Sheet2"/>
      <sheetName val="Common "/>
      <sheetName val="Boq"/>
      <sheetName val="1V800"/>
      <sheetName val="F7-1v1000-0_(3)2"/>
      <sheetName val="ABST(PART_B)_2"/>
      <sheetName val="F6-Gnrl_Abstrt2"/>
      <sheetName val="Cover-MEstt_2"/>
      <sheetName val="Road_Detail_Est_1"/>
      <sheetName val="Road_data1"/>
      <sheetName val="R/ad_Detail_Est_"/>
      <sheetName val="R_ad_Detail_Est_"/>
      <sheetName val="Plant_&amp;__Machinery"/>
      <sheetName val="sand"/>
      <sheetName val="stone"/>
      <sheetName val="index"/>
      <sheetName val="pvc-rates"/>
      <sheetName val="_Yamanapalli_to_Mahamutharam__2"/>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JAWAHAR-hyd-original"/>
      <sheetName val="LEAD (2)"/>
      <sheetName val="HS 1"/>
      <sheetName val="wh_data"/>
      <sheetName val="wh_data_R"/>
      <sheetName val="CPHEEO"/>
      <sheetName val="Sheet1 (2)"/>
      <sheetName val="ewst"/>
      <sheetName val="mas_hab"/>
      <sheetName val="11.habitations"/>
      <sheetName val="AV-HDPE"/>
      <sheetName val="Di_gate-HDPE"/>
      <sheetName val="habs-details"/>
      <sheetName val="int-Dia"/>
      <sheetName val="habs-list"/>
      <sheetName val="pop"/>
      <sheetName val="Data "/>
      <sheetName val="PM&amp;GM"/>
      <sheetName val="mroad data"/>
      <sheetName val="abs"/>
      <sheetName val="PUMP_DATA"/>
      <sheetName val="int-Dia-hdpe"/>
      <sheetName val="CBL_SIZE"/>
      <sheetName val="Load List"/>
      <sheetName val="CBL_OD"/>
      <sheetName val="FORM7"/>
      <sheetName val="AV_AC"/>
      <sheetName val="di_Gate_AC"/>
      <sheetName val="Digate-BWSCP-MS"/>
      <sheetName val="DI_gate_di"/>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 val="Sheet9"/>
      <sheetName val="Main sheet"/>
      <sheetName val="BLD-ELEC-13-4"/>
      <sheetName val="Data-ELSR"/>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Data.F8.BTR"/>
      <sheetName val="m"/>
      <sheetName val="DATA-BASE"/>
      <sheetName val="DATA-ABSTRACT"/>
      <sheetName val="LEAD"/>
      <sheetName val="Lead statement"/>
      <sheetName val="SSR 2010-11 Rates"/>
      <sheetName val="wh_data_R"/>
      <sheetName val="GF SB Ok "/>
      <sheetName val="DATA"/>
      <sheetName val="Rates"/>
      <sheetName val="Labour"/>
      <sheetName val="Material"/>
      <sheetName val="Plant &amp;  Machinery"/>
      <sheetName val="HDPE"/>
      <sheetName val="DI"/>
      <sheetName val="pvc"/>
      <sheetName val="IDCCALHYD_GOO"/>
      <sheetName val="hdpe_basic"/>
      <sheetName val="pvc_basic"/>
      <sheetName val="abs road"/>
      <sheetName val="C.D.Abs.Est."/>
      <sheetName val="Dormito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 val="Usage"/>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rdamdata"/>
      <sheetName val="lead-st"/>
      <sheetName val="v"/>
      <sheetName val="r"/>
      <sheetName val="wh_data_R"/>
      <sheetName val="data"/>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Estimate "/>
      <sheetName val="GROUND FLOOR"/>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final abstract"/>
      <sheetName val="civ data"/>
      <sheetName val="Lead Sheet1"/>
      <sheetName val="C-data"/>
      <sheetName val="Design"/>
      <sheetName val="Plant &amp;  Machinery"/>
      <sheetName val="data existing_do not delete"/>
      <sheetName val="P "/>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DIgate_PVC"/>
      <sheetName val="MS "/>
      <sheetName val="Line estimates"/>
      <sheetName val="PUMP_DATA"/>
      <sheetName val="zone-8"/>
      <sheetName val="MHNO_LEV"/>
      <sheetName val="HS 30.04.2015.Final"/>
      <sheetName val="Bed Class"/>
      <sheetName val="Cd"/>
      <sheetName val="SPT vs PHI"/>
      <sheetName val="co_5"/>
      <sheetName val="DATA SHEET"/>
      <sheetName val="Sheet5"/>
      <sheetName val="SCHEDULE"/>
      <sheetName val="schedule nos"/>
      <sheetName val="Database"/>
      <sheetName val="Trunk Main"/>
      <sheetName val="Basis"/>
      <sheetName val="Detail In Door Stad"/>
      <sheetName val="CAT_5"/>
      <sheetName val="mas_hab"/>
      <sheetName val="MEXICO-C"/>
      <sheetName val="VALV"/>
      <sheetName val="BTR"/>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Sheet3"/>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Works"/>
      <sheetName val="General"/>
      <sheetName val="SSR 2010-11 Rates"/>
      <sheetName val="PROCTOR"/>
      <sheetName val="pt-cw"/>
      <sheetName val="Bridge Data 2005-06"/>
      <sheetName val="SSR 2014-15 Rates"/>
      <sheetName val="Leads Entry"/>
      <sheetName val="est"/>
      <sheetName val="1v_1000_PC"/>
      <sheetName val="CD abs"/>
      <sheetName val="2v_1000_PC"/>
      <sheetName val="GenAbst"/>
      <sheetName val="Road-furniture"/>
      <sheetName val="1v_600_PC"/>
      <sheetName val="Retaining-wall"/>
      <sheetName val="6v_1000_RDVENTS"/>
      <sheetName val="road est"/>
      <sheetName val="ewst"/>
      <sheetName val="HDPE-pipe-rates"/>
      <sheetName val="pvc-pipe-rates"/>
      <sheetName val="sand"/>
      <sheetName val="stone"/>
      <sheetName val="TOP SLAB-beams"/>
      <sheetName val="Common "/>
      <sheetName val="Gen Abs"/>
      <sheetName val="Conveayance charges"/>
      <sheetName val="Conveyance"/>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 val="Aug,0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sr-rates"/>
      <sheetName val="Plant &amp;  Machinery"/>
      <sheetName val="Material"/>
      <sheetName val="Labour"/>
      <sheetName val="LEADS"/>
      <sheetName val="Road data"/>
      <sheetName val="pvc-pipe-rates"/>
      <sheetName val="Lead statement"/>
      <sheetName val="m"/>
      <sheetName val="Lead"/>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other rates"/>
      <sheetName val="data1"/>
      <sheetName val="bldg"/>
      <sheetName val="Data.F8.BTR"/>
      <sheetName val="Road Detail Est."/>
      <sheetName val="rdamdata"/>
      <sheetName val="rates"/>
      <sheetName val="Sheet1"/>
      <sheetName val="SSR"/>
      <sheetName val="temp-SDData (2)"/>
      <sheetName val="id"/>
      <sheetName val="Main sheet"/>
      <sheetName val="Bridge Data 2005-06"/>
      <sheetName val="Road data "/>
      <sheetName val="SPECS"/>
      <sheetName val="Sheet9"/>
      <sheetName val="DATA_PRG"/>
      <sheetName val="cer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MRoad data"/>
      <sheetName val="Convey"/>
      <sheetName val="FINAL LEAD"/>
      <sheetName val="select items_PMW"/>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Aug,02"/>
      <sheetName val="Part-A"/>
      <sheetName val="Dn SLRB (R2)"/>
      <sheetName val="Data_"/>
      <sheetName val="Sheet1 (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basic-data"/>
      <sheetName val="Hydraulic Design (Pipe)"/>
      <sheetName val="Sub -  Analysis"/>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 val="Lead statement ss5"/>
      <sheetName val="section"/>
      <sheetName val="FT-05-02IsoB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 val="QTY"/>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Lead statement ss5"/>
      <sheetName val="DATA-BASE"/>
      <sheetName val="DATA-ABSTRACT"/>
      <sheetName val="v"/>
      <sheetName val="r"/>
      <sheetName val="Abstrct_"/>
      <sheetName val="Part_A"/>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abs road"/>
      <sheetName val="coverpage"/>
      <sheetName val="Road data"/>
      <sheetName val="TS memo"/>
      <sheetName val="CD Data"/>
      <sheetName val="CD_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nodes"/>
      <sheetName val="int-Dia"/>
      <sheetName val="Convey"/>
      <sheetName val="Pop"/>
      <sheetName val="EDWise"/>
      <sheetName val="Bill-12"/>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Iocount"/>
      <sheetName val="Staff Acco."/>
      <sheetName val="Summary"/>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 val="sg-clay(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Lead"/>
      <sheetName val="Usage"/>
      <sheetName val="Common "/>
      <sheetName val="General"/>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Plant &amp;  Machinery"/>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MRATES"/>
      <sheetName val="Boq"/>
      <sheetName val="v"/>
      <sheetName val="data existing_do not delete"/>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Lɥad"/>
      <sheetName val="Main sheet"/>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SECPROP"/>
      <sheetName val="CABLENOS."/>
      <sheetName val="DATA_PRG"/>
      <sheetName val="Sheet1"/>
      <sheetName val="Mactan"/>
      <sheetName val="Mandaue"/>
      <sheetName val="wh"/>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Cover"/>
      <sheetName val="Convey"/>
      <sheetName val="Bed Class"/>
      <sheetName val="CPIPE"/>
      <sheetName val="CPIPE2"/>
      <sheetName val="Cs"/>
      <sheetName val="DVALUE"/>
      <sheetName val="THK"/>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hdpe_basic"/>
      <sheetName val="TOP SLAB-beams"/>
      <sheetName val="20kL-design-final"/>
      <sheetName val="wh_data"/>
      <sheetName val="wh_data_R"/>
      <sheetName val="CPHEEO"/>
      <sheetName val="input"/>
      <sheetName val="Sheet5"/>
      <sheetName val="ABS"/>
      <sheetName val="Data o"/>
      <sheetName val="GF SB Ok "/>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Bed Fall"/>
      <sheetName val="Title"/>
      <sheetName val="Ventway Calculations"/>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MS Rates"/>
      <sheetName val="Main"/>
      <sheetName val="CPIPE 1"/>
      <sheetName val="TOS-F"/>
      <sheetName val="ewst"/>
      <sheetName val="Leads Entry"/>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 val="Transfer"/>
      <sheetName val="Elec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temp-SDData (2)"/>
      <sheetName val="Material"/>
      <sheetName val="Plant &amp;  Machinery"/>
      <sheetName val="Basicrates"/>
      <sheetName val="Met"/>
      <sheetName val="sup dat"/>
      <sheetName val="Road data"/>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t_prsr"/>
      <sheetName val="id"/>
      <sheetName val="maya"/>
      <sheetName val="DATA"/>
      <sheetName val="Boq Block A"/>
      <sheetName val="BWSCPlt"/>
      <sheetName val="CI"/>
      <sheetName val="DI"/>
      <sheetName val="G.R.P"/>
      <sheetName val="HDPE"/>
      <sheetName val="PSC REVISED"/>
      <sheetName val="pvc"/>
      <sheetName val="Sheet1"/>
      <sheetName val="data existing_do not delete"/>
      <sheetName val="1-Pop Proj"/>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DetEst"/>
      <sheetName val="RMR"/>
      <sheetName val="Staff Acco."/>
      <sheetName val="ssr-rates"/>
      <sheetName val="Global factors"/>
      <sheetName val="Detailed"/>
      <sheetName val="basic-data"/>
      <sheetName val="mem-property"/>
      <sheetName val="airvalve-AC PN 1.60"/>
      <sheetName val="Soft-sluice-AC,GRP PN 1.6"/>
      <sheetName val="soft-sluice-BWSC-MS"/>
      <sheetName val="DI sluice valve"/>
      <sheetName val="SCHEDULE"/>
      <sheetName val="Database"/>
      <sheetName val="schedule nos"/>
      <sheetName val="Bitumen trunk"/>
      <sheetName val="Feeder"/>
      <sheetName val="R99 etc"/>
      <sheetName val="Trunk unpaved"/>
      <sheetName val="HS 30.04.2015.Final"/>
      <sheetName val="RATES"/>
      <sheetName val="Sheet9"/>
      <sheetName val="Quarry"/>
      <sheetName val="Line"/>
      <sheetName val="CRUST"/>
      <sheetName val="QDTS"/>
      <sheetName val="Summary"/>
      <sheetName val="ww-march-02"/>
      <sheetName val="hdpe weights"/>
      <sheetName val="PVC weights"/>
      <sheetName val="detls"/>
      <sheetName val="hdpe-rates"/>
      <sheetName val="pvc-rates"/>
      <sheetName val="water-hammar-strenght"/>
      <sheetName val="Watersoft (2)"/>
      <sheetName val="FORM7"/>
      <sheetName val="Lead Distance"/>
      <sheetName val="D2_CO"/>
      <sheetName val="LABOUR RATE"/>
      <sheetName val="Material Rate"/>
      <sheetName val="Bed Class"/>
      <sheetName val="Cd"/>
      <sheetName val="zone-8"/>
      <sheetName val="MHNO_LEV"/>
      <sheetName val="Pop"/>
      <sheetName val="Rate"/>
      <sheetName val="Work_sheet"/>
      <sheetName val="Elect."/>
      <sheetName val="Hyd_Stmt"/>
      <sheetName val="m1"/>
      <sheetName val="Lead statement ss5"/>
      <sheetName val="rdamdata"/>
      <sheetName val="lead-st"/>
      <sheetName val="mas_hab"/>
      <sheetName val="l"/>
      <sheetName val="abs road"/>
      <sheetName val="HS final- 23.07.19 Se Aprd"/>
      <sheetName val="Usage"/>
      <sheetName val="Common "/>
      <sheetName val="Attributes"/>
      <sheetName val="C.D.Abs.Est."/>
      <sheetName val="mlead"/>
      <sheetName val="01"/>
      <sheetName val="banilad"/>
      <sheetName val="Mactan"/>
      <sheetName val="Mandaue"/>
      <sheetName val="Works"/>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Build-up"/>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bom"/>
      <sheetName val="R2"/>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ow r="9">
          <cell r="C9">
            <v>350</v>
          </cell>
        </row>
      </sheetData>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Line"/>
      <sheetName val="GenAbst"/>
      <sheetName val="Rates"/>
      <sheetName val="abs road"/>
      <sheetName val="RMR"/>
      <sheetName val="R_Det"/>
      <sheetName val="0000000000000"/>
      <sheetName val="mlead"/>
      <sheetName val="other rates"/>
      <sheetName val="Gen Info"/>
      <sheetName val="basdat"/>
      <sheetName val="hdpe_basic"/>
      <sheetName val="Boq Block A"/>
      <sheetName val="sand"/>
      <sheetName val="Specification"/>
      <sheetName val="leads"/>
      <sheetName val="Intput"/>
      <sheetName val="Well"/>
      <sheetName val="Load"/>
      <sheetName val="DATA-BASE"/>
      <sheetName val="DATA-ABSTRACT"/>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Red oxide Primer Paint grade-II"/>
      <sheetName val="HDPE"/>
      <sheetName val="DI"/>
      <sheetName val="pvc"/>
      <sheetName val="EDWise"/>
      <sheetName val="MRATES"/>
      <sheetName val="lead-st"/>
      <sheetName val="data"/>
      <sheetName val="Sheet1 (2)"/>
      <sheetName val="Material"/>
      <sheetName val="Plant &amp;  Machinery"/>
      <sheetName val="RMR"/>
      <sheetName val="Levels"/>
      <sheetName val="Road Detail Est."/>
      <sheetName val="Road data"/>
      <sheetName val="Sheet1"/>
      <sheetName val="Cover"/>
      <sheetName val="int-Dia-hdpe"/>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heet2"/>
      <sheetName val="Design"/>
      <sheetName val="not req 3"/>
      <sheetName val="sup dat"/>
      <sheetName val="DATA_PRG"/>
      <sheetName val="Work_sheet"/>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FINAL DATA"/>
      <sheetName val="m"/>
      <sheetName val="pvc_basic"/>
      <sheetName val="MRoad data"/>
      <sheetName val="civ data"/>
      <sheetName val="RA"/>
      <sheetName val="road safety datas"/>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 val="SPT vs PHI"/>
      <sheetName val="Lead statement"/>
      <sheetName val="SSR 2014-15 Rate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t_prsr"/>
      <sheetName val="id"/>
      <sheetName val="sch"/>
      <sheetName val="Material"/>
      <sheetName val="BWSCPlt"/>
      <sheetName val="CI"/>
      <sheetName val="DI"/>
      <sheetName val="G.R.P"/>
      <sheetName val="HDPE"/>
      <sheetName val="PSC REVISED"/>
      <sheetName val="pvc"/>
      <sheetName val="Main sheet"/>
      <sheetName val="Legal Risk Analysis"/>
      <sheetName val="CC Road"/>
      <sheetName val="Lead statement"/>
      <sheetName val="PH High Lift Sump@SS.Tank-D"/>
      <sheetName val="Road Detail Es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Abs"/>
      <sheetName val="C&amp;S monthwise"/>
      <sheetName val="WT AVG LEAD"/>
      <sheetName val="EDWise"/>
      <sheetName val="maya"/>
      <sheetName val="sup dat"/>
      <sheetName val="Sheet3"/>
      <sheetName val="CCTV_EST1"/>
      <sheetName val="habs-list"/>
      <sheetName val="C&amp;S"/>
      <sheetName val="Materials"/>
      <sheetName val="final abstract"/>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SSR"/>
      <sheetName val="DATA-2005-06"/>
      <sheetName val="_5wgdhabfinal00_01"/>
      <sheetName val="CI"/>
      <sheetName val="G.R.P"/>
      <sheetName val="PSC REVISED"/>
      <sheetName val="MRATES"/>
      <sheetName val="Suppl-data"/>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Staff Acco_"/>
      <sheetName val="Boq (Main Building)"/>
      <sheetName val="Mactan"/>
      <sheetName val="Mandaue"/>
      <sheetName val="C&amp;S monthwise"/>
      <sheetName val="General"/>
      <sheetName val="Boq"/>
      <sheetName val="BWSCPlt"/>
      <sheetName val="CI"/>
      <sheetName val="DI"/>
      <sheetName val="G.R.P"/>
      <sheetName val="HDPE"/>
      <sheetName val="PSC REVISED"/>
      <sheetName val="pvc"/>
      <sheetName val="Data-Road "/>
      <sheetName val="Side Drains"/>
      <sheetName val="DATA-CD "/>
      <sheetName val="Retaining walls "/>
      <sheetName val="Staff Acco."/>
      <sheetName val="banil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segments-details"/>
      <sheetName val="int-Dia-hdpe"/>
      <sheetName val="habs-list"/>
      <sheetName val="int-Dia-pvc"/>
      <sheetName val="TBAL9697 -group wise  sdpl"/>
      <sheetName val="p&amp;m"/>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wh_data_R"/>
      <sheetName val="gen"/>
      <sheetName val="leads"/>
      <sheetName val="DATA_PRG"/>
      <sheetName val="WATER-HAMMER"/>
      <sheetName val="DATA-BASE"/>
      <sheetName val="DATA-ABSTRACT"/>
      <sheetName val="3405-2014"/>
      <sheetName val="Qty"/>
      <sheetName val="Lead Distance"/>
      <sheetName val="hdpe weights"/>
      <sheetName val="C-data"/>
      <sheetName val="pvc_basic"/>
      <sheetName val="hdpe_basic"/>
      <sheetName val="Staff Acco."/>
      <sheetName val="data existing_do not delete"/>
      <sheetName val="Material"/>
      <sheetName val="Main sheet"/>
      <sheetName val="data-WS &amp; Sanitary-18-19."/>
      <sheetName val="TBAL9697 -group wise  sdpl"/>
      <sheetName val="PVC_dia"/>
      <sheetName val="p&amp;m"/>
      <sheetName val="PH data"/>
      <sheetName val="Work_sheet"/>
      <sheetName val="wh"/>
      <sheetName val="pumping main"/>
      <sheetName val="AV-HDPE"/>
      <sheetName val="Di_gate-HDPE"/>
      <sheetName val="zone-8"/>
      <sheetName val="MHNO_LEV"/>
      <sheetName val="nodes"/>
      <sheetName val="int-Dia"/>
      <sheetName val="co_5"/>
      <sheetName val="Building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Labour"/>
      <sheetName val="inWords"/>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HPC Bill (1) 1st"/>
      <sheetName val="m"/>
      <sheetName val="Estimate"/>
      <sheetName val="pop"/>
      <sheetName val="JAWAHAR-hyd-original"/>
      <sheetName val="labour rates"/>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DISCOUNT"/>
      <sheetName val="economic PM"/>
      <sheetName val="Mp-team 1"/>
      <sheetName val="VC rate"/>
      <sheetName val="PM&amp;GM"/>
      <sheetName val="AV-DI"/>
      <sheetName val="DIgate_PVC "/>
      <sheetName val="scour-DI-CI"/>
      <sheetName val="scour-pvc-hdpe-psc-bwsc"/>
      <sheetName val="mlead"/>
      <sheetName val="1V800"/>
      <sheetName val="HEAD"/>
      <sheetName val="maya"/>
      <sheetName val="I-CO"/>
      <sheetName val="Bridge Data 2005-06"/>
      <sheetName val="Sheet3"/>
      <sheetName val="comp-st(GEN)"/>
      <sheetName val="CD_Data"/>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Road data"/>
      <sheetName val="Work_sheet"/>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Labour"/>
      <sheetName val="Main sheet"/>
      <sheetName val="data existing_do not delete"/>
      <sheetName val="0000000000000"/>
      <sheetName val="Civil Works"/>
      <sheetName val="m"/>
      <sheetName val="Abs Estimate CIVIL (2)"/>
      <sheetName val="gen"/>
      <sheetName val="Civil (2)"/>
      <sheetName val="coverpage"/>
      <sheetName val="PH data"/>
      <sheetName val="DataInput"/>
      <sheetName val="DataInput-1"/>
      <sheetName val="Leads"/>
      <sheetName val="DI Rate Analysis"/>
      <sheetName val="Economic RisingMain  Ph-I"/>
      <sheetName val="Data rough"/>
      <sheetName val="Common "/>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Material"/>
      <sheetName val="labour rates"/>
      <sheetName val="Lookup"/>
      <sheetName val="Estimate "/>
      <sheetName val="Plant &amp;  Machinery"/>
      <sheetName val="abs road"/>
      <sheetName val="R_Det"/>
      <sheetName val="mlead"/>
      <sheetName val="HDPE-pipe-rates"/>
      <sheetName val="pvc-pipe-rates"/>
      <sheetName val="mas_hab"/>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Common "/>
      <sheetName val="maya"/>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Bridge Data 2005-06"/>
      <sheetName val="v"/>
      <sheetName val="LEADS"/>
      <sheetName val="Plant &amp;  Machinery"/>
      <sheetName val="Material"/>
      <sheetName val="DATA-BASE"/>
      <sheetName val="DATA-ABSTRACT"/>
      <sheetName val="Bitumen trunk"/>
      <sheetName val="Feeder"/>
      <sheetName val="R99 etc"/>
      <sheetName val="Trunk unpaved"/>
      <sheetName val="SSR 2014-15 Rates"/>
      <sheetName val="Lead statement"/>
      <sheetName val="C-data"/>
      <sheetName val="Lead statement ss5"/>
      <sheetName val="CPI"/>
      <sheetName val="WPI C"/>
      <sheetName val="WPI all"/>
      <sheetName val="WPI HM"/>
      <sheetName val="WPI S"/>
      <sheetName val="maya"/>
      <sheetName val="dBase"/>
      <sheetName val="Data-ELSR"/>
      <sheetName val="Mortars"/>
      <sheetName val=" Data -Valves"/>
      <sheetName val="Staff Acco."/>
      <sheetName val="DATA_PRG"/>
      <sheetName val="Work_sheet"/>
      <sheetName val="inWords"/>
      <sheetName val="Datas"/>
      <sheetName val="Data.F8.BTR"/>
      <sheetName val="General"/>
      <sheetName val="PUMP_DATA"/>
      <sheetName val="Relig-place"/>
      <sheetName val="factors"/>
      <sheetName val="Main sheet"/>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1V800"/>
      <sheetName val="abst"/>
      <sheetName val="design"/>
      <sheetName val="BWSCPlt"/>
      <sheetName val="CI"/>
      <sheetName val="G.R.P"/>
      <sheetName val="PSC REVISED"/>
      <sheetName val="data-WS &amp; Sanitary-17-18."/>
      <sheetName val="PH data"/>
      <sheetName val="MRMECADAMoad data"/>
      <sheetName val="Masonry"/>
      <sheetName val="l"/>
      <sheetName val="BTR"/>
      <sheetName val="GROUND FLOOR"/>
      <sheetName val="Levels"/>
      <sheetName val="MASTER_RATE ANALYSIS"/>
      <sheetName val="GenAbst"/>
      <sheetName val="Basicrates"/>
      <sheetName val="Bed Class"/>
      <sheetName val="CPIPE"/>
      <sheetName val="CPIPE2"/>
      <sheetName val="Cs"/>
      <sheetName val="DVALUE"/>
      <sheetName val="THK"/>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Lead statement ss5"/>
      <sheetName val="#REF"/>
      <sheetName val="v"/>
      <sheetName val="r"/>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Main sheet"/>
      <sheetName val="Quotes"/>
      <sheetName val="work_sheet"/>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Valves"/>
      <sheetName val="MS Rates"/>
      <sheetName val="Plant &amp;  Machinery"/>
      <sheetName val="clvrt_data"/>
      <sheetName val="m"/>
      <sheetName val="bom"/>
      <sheetName val="MRoad data"/>
      <sheetName val="C.D.Abs.Est."/>
      <sheetName val="t_prsr"/>
      <sheetName val="id"/>
      <sheetName val="PRECAST lightconc-II"/>
      <sheetName val="ONLINE DUMP"/>
      <sheetName val="sancdump"/>
      <sheetName val="wh"/>
      <sheetName val="PVC_dia"/>
      <sheetName val="Rate"/>
      <sheetName val="BTR"/>
      <sheetName val="DISCOUNT"/>
      <sheetName val="Road Detail Est."/>
      <sheetName val="wh_data"/>
      <sheetName val="CPHEEO"/>
      <sheetName val="wh_data_R"/>
      <sheetName val="HDPE-pipe-rates"/>
      <sheetName val="pvc-pipe-rates"/>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row r="1">
          <cell r="B1">
            <v>0</v>
          </cell>
        </row>
      </sheetData>
      <sheetData sheetId="42">
        <row r="1">
          <cell r="B1">
            <v>0</v>
          </cell>
        </row>
      </sheetData>
      <sheetData sheetId="43">
        <row r="1">
          <cell r="B1">
            <v>0</v>
          </cell>
        </row>
      </sheetData>
      <sheetData sheetId="44">
        <row r="1">
          <cell r="B1">
            <v>0</v>
          </cell>
        </row>
      </sheetData>
      <sheetData sheetId="45"/>
      <sheetData sheetId="46">
        <row r="1">
          <cell r="B1">
            <v>0</v>
          </cell>
        </row>
      </sheetData>
      <sheetData sheetId="47">
        <row r="1">
          <cell r="B1">
            <v>0</v>
          </cell>
        </row>
      </sheetData>
      <sheetData sheetId="48"/>
      <sheetData sheetId="49">
        <row r="1">
          <cell r="B1">
            <v>0</v>
          </cell>
        </row>
      </sheetData>
      <sheetData sheetId="50">
        <row r="1">
          <cell r="B1">
            <v>0</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GF I-BEAM.F"/>
      <sheetName val="labour coeff"/>
      <sheetName val="DATA-BASE"/>
      <sheetName val="DATA-ABSTRACT"/>
      <sheetName val="Data"/>
    </sheetNames>
    <sheetDataSet>
      <sheetData sheetId="0"/>
      <sheetData sheetId="1" refreshError="1"/>
      <sheetData sheetId="2" refreshError="1"/>
      <sheetData sheetId="3" refreshError="1"/>
      <sheetData sheetId="4"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vc_basic"/>
      <sheetName val="leads"/>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Plant &amp;  Machinery"/>
      <sheetName val="Sheet2"/>
      <sheetName val="Material"/>
      <sheetName val="pvc_basic"/>
      <sheetName val="GF SB Ok "/>
      <sheetName val="p&amp;m"/>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C-data"/>
      <sheetName val="Common "/>
      <sheetName val="boredetails"/>
      <sheetName val="DATA-BASE"/>
      <sheetName val="segments-details"/>
      <sheetName val="int-Dia-hdpe"/>
      <sheetName val="habs-list"/>
      <sheetName val="detls"/>
      <sheetName val="DATA-ABSTRACT"/>
      <sheetName val="Di_gate-HDPE"/>
      <sheetName val="sand"/>
      <sheetName val="stone"/>
      <sheetName val="Sheet9"/>
      <sheetName val="WATER-HAMMER"/>
      <sheetName val="m"/>
      <sheetName val="PUMP_DATA"/>
      <sheetName val="int-Dia"/>
      <sheetName val="nodes"/>
      <sheetName val="Lead"/>
      <sheetName val="p&amp;m"/>
      <sheetName val="BWSCPlt"/>
      <sheetName val="G.R.P"/>
      <sheetName val="PSC REVISED"/>
      <sheetName val="BM-HOOP"/>
      <sheetName val="3405-2014"/>
      <sheetName val="Watersoft (2)"/>
      <sheetName val="hdpe_basic"/>
      <sheetName val="water-hammar-strenght"/>
      <sheetName val="AV-HDPE"/>
      <sheetName val="census91"/>
      <sheetName val="Lead statement ss5"/>
      <sheetName val="Habcodes"/>
      <sheetName val="SSR 2014-15 Rates"/>
      <sheetName val="Lead statement"/>
      <sheetName val="FF WRK"/>
      <sheetName val="Works"/>
      <sheetName val="RMR"/>
      <sheetName val="General"/>
      <sheetName val="Estimate "/>
      <sheetName val="RAFT"/>
      <sheetName val="wh_data_R"/>
      <sheetName val="CPHEEO"/>
      <sheetName val="final abstract"/>
      <sheetName val="Basicdata-f"/>
      <sheetName val="Scour-f"/>
      <sheetName val="ABS"/>
      <sheetName val="Main sheet"/>
      <sheetName val="Revised rates(SSR 2015-16)"/>
      <sheetName val="Sump_cal"/>
      <sheetName val="11.Habitations"/>
      <sheetName val="ww-march-02"/>
      <sheetName val="SEGMENTS-nodes"/>
      <sheetName val="wh_data"/>
      <sheetName val="input"/>
      <sheetName val="v"/>
      <sheetName val="Staff Acco."/>
      <sheetName val="Analy_7-10"/>
      <sheetName val="CABLE"/>
      <sheetName val="Data-2010-11"/>
      <sheetName val="table"/>
      <sheetName val="sg-clay(d)"/>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data existing_do not delete"/>
      <sheetName val="Wall W3"/>
      <sheetName val="Cover"/>
      <sheetName val="Work_sheet"/>
      <sheetName val="PRECAST lightconc-II"/>
      <sheetName val="1V800"/>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other rates"/>
      <sheetName val="Qty"/>
      <sheetName val="MRoad data"/>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Lead"/>
      <sheetName val="sup dat"/>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Bridge Data 2005-06"/>
      <sheetName val="Plant &amp;  Machinery"/>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sup dat"/>
      <sheetName val="Common "/>
      <sheetName val="Nspt-smp-final-ORIGINAL"/>
      <sheetName val="Work_sheet"/>
      <sheetName val="Sheet1 (2)"/>
      <sheetName val="GN-ST-10"/>
      <sheetName val="Class IV Qtr. Ele"/>
      <sheetName val="data existing_do not delete"/>
      <sheetName val="habs-list"/>
      <sheetName val="nodes"/>
      <sheetName val="other rates"/>
      <sheetName val="Part-A"/>
      <sheetName val="Sheet2"/>
      <sheetName val="in Put sheet"/>
      <sheetName val="Data.F8.BTR"/>
      <sheetName val="Bitumen trunk"/>
      <sheetName val="R99 etc"/>
      <sheetName val="Trunk unpaved"/>
      <sheetName val="mas_hab"/>
      <sheetName val="RMR"/>
      <sheetName val="Specification report"/>
      <sheetName val="ssr-rates"/>
      <sheetName val="final abstract"/>
      <sheetName val="Rates2"/>
      <sheetName val="clvrt_data"/>
      <sheetName val="Sheet9"/>
      <sheetName val="Plant_㫨__Machinery"/>
      <sheetName val="Plant 㫨  Machinery"/>
      <sheetName val="l"/>
      <sheetName val="HDPE"/>
      <sheetName val="DI"/>
      <sheetName val="pvc"/>
      <sheetName val="hdpe_basic"/>
      <sheetName val="pvc_basic"/>
      <sheetName val="Fie,d Data"/>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
      <sheetName val="Usage"/>
      <sheetName val="General"/>
      <sheetName val="PRECAST lightconc-II"/>
      <sheetName val="CD_Data"/>
      <sheetName val="sch"/>
      <sheetName val="Gen Abs"/>
      <sheetName val="entitlements"/>
      <sheetName val="fnote"/>
      <sheetName val="QDTS"/>
      <sheetName val="Line"/>
      <sheetName val="Road data"/>
      <sheetName val="Conv. 13-14"/>
      <sheetName val="GEN-ABS Del"/>
      <sheetName val="BTR"/>
      <sheetName val="1V800"/>
      <sheetName val="Road Detail Est."/>
      <sheetName val="water-hammar-strenght"/>
      <sheetName val="AV-HDPE"/>
      <sheetName val="Di_gate-HDPE"/>
      <sheetName val="index"/>
      <sheetName val="Rates SSR 2008-09"/>
      <sheetName val="int-Dia"/>
      <sheetName val="sand"/>
      <sheetName val="stone"/>
      <sheetName val="GBW"/>
      <sheetName val="Boq"/>
      <sheetName val="Usage "/>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id"/>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COVERPAGE"/>
      <sheetName val="LOCAL RATES"/>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Feeder"/>
      <sheetName val="slab"/>
      <sheetName val="Staff Acco."/>
      <sheetName val="t_prsr"/>
      <sheetName val="wh"/>
      <sheetName val="Sump_cal"/>
      <sheetName val="pumping main"/>
      <sheetName val="co_5"/>
      <sheetName val="p&amp;m"/>
      <sheetName val="ultmom"/>
      <sheetName val="INPUT-DATA"/>
      <sheetName val="Flanged Beams"/>
      <sheetName val="SALIENT"/>
      <sheetName val="Rectangular Beam"/>
      <sheetName val="Input"/>
      <sheetName val="Global factors"/>
      <sheetName val="BWSCPlt"/>
      <sheetName val="G.R.P"/>
      <sheetName val="PSC REVISED"/>
      <sheetName val="section"/>
      <sheetName val="P "/>
      <sheetName val="iocount"/>
      <sheetName val="FORM7"/>
      <sheetName val="wh_data_R"/>
      <sheetName val="#REF"/>
      <sheetName val="Design"/>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 val="IDCCALHYD_GOO"/>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leads"/>
      <sheetName val="Rate"/>
      <sheetName val="maya"/>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detls"/>
      <sheetName val="Sheet2"/>
      <sheetName val="DATA-BASE"/>
      <sheetName val="DATA-ABSTRACT"/>
      <sheetName val="Road data"/>
      <sheetName val="MRATES"/>
      <sheetName val="MRoad data"/>
      <sheetName val="Summary"/>
      <sheetName val="v"/>
      <sheetName val="Boq"/>
      <sheetName val="Sheet9"/>
      <sheetName val="GF SB Ok "/>
      <sheetName val="Iocount"/>
      <sheetName val="Sheet5"/>
      <sheetName val="Sheet3"/>
      <sheetName val="m"/>
      <sheetName val="Class IV Qtr. Ele"/>
      <sheetName val="r"/>
      <sheetName val="pvc_basic"/>
      <sheetName val="final abstract"/>
      <sheetName val="DATA_PRG"/>
      <sheetName val="sup dat"/>
      <sheetName val="labour coeff"/>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HDPE-pipe-rates"/>
      <sheetName val="pvc-pipe-rates"/>
      <sheetName val="Mp-team 1"/>
      <sheetName val="Rates"/>
      <sheetName val="BTR"/>
      <sheetName val="Common "/>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DATA-BASE"/>
      <sheetName val="DATA-ABSTRACT"/>
      <sheetName val="ewst"/>
      <sheetName val="Common "/>
      <sheetName val="Mp-team 1"/>
      <sheetName val="0000000000000"/>
      <sheetName val="Lead"/>
      <sheetName val="Main sheet"/>
      <sheetName val="wh_data"/>
      <sheetName val="wh_data_R"/>
      <sheetName val="CPHEEO"/>
      <sheetName val="input"/>
      <sheetName val="GBW"/>
      <sheetName val="Lead statement"/>
      <sheetName val="MRoad data"/>
      <sheetName val="Road Detail Est."/>
      <sheetName val="table"/>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 val="Valves"/>
      <sheetName val="MS Rates"/>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m1"/>
      <sheetName val="DATA"/>
      <sheetName val="Detailed"/>
      <sheetName val="FIRE ESTIMATE"/>
      <sheetName val="Road Detail Est."/>
      <sheetName val="Labour"/>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m"/>
      <sheetName val="Mactan"/>
      <sheetName val="Mandaue"/>
      <sheetName val="Data-Road "/>
      <sheetName val="Side Drains"/>
      <sheetName val="DATA-CD "/>
      <sheetName val="Retaining walls "/>
      <sheetName val="data_existing_do_not_delete"/>
      <sheetName val="Road_Detail_Est_"/>
      <sheetName val="FIRE_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data"/>
      <sheetName val="sectorwise"/>
      <sheetName val="Data.F8.BTR"/>
      <sheetName val="v"/>
      <sheetName val="data existing_do not delete"/>
      <sheetName val="Plant &amp;  Machinery"/>
      <sheetName val="Det. Secty bld"/>
      <sheetName val="MRATES"/>
      <sheetName val="TBAL9697 -group wise  sdpl"/>
      <sheetName val="r"/>
      <sheetName val="Rates SSR 2008-09"/>
      <sheetName val="m1"/>
      <sheetName val="Marteru"/>
      <sheetName val="beam-reinft"/>
      <sheetName val="wh_data_R"/>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MR"/>
      <sheetName val="Sheet1"/>
      <sheetName val="Lead statement"/>
      <sheetName val="Rates"/>
      <sheetName val="Rubber Gaskets"/>
      <sheetName val="Data o"/>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General"/>
      <sheetName val="road est"/>
      <sheetName val="Data_Bit_I"/>
      <sheetName val="comp-st(GEN)"/>
      <sheetName val="mlead"/>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Lead"/>
      <sheetName val="Pop"/>
      <sheetName val="WATER-HAMMER"/>
      <sheetName val="Sheet2"/>
      <sheetName val="bom"/>
      <sheetName val="BOQ"/>
      <sheetName val="pumping main"/>
      <sheetName val="HS 30.04.2015.Final"/>
      <sheetName val="ID"/>
      <sheetName val="Sorted"/>
      <sheetName val="Detailed"/>
      <sheetName val="Sheet9"/>
      <sheetName val="nandipet intra"/>
      <sheetName val="HS final-2"/>
      <sheetName val="Z1_DATA"/>
      <sheetName val="MHNO_LEV"/>
      <sheetName val="hdpe_basic"/>
      <sheetName val="ewst"/>
      <sheetName val="GF Columns"/>
      <sheetName val="mp-team 1"/>
      <sheetName val="TBAL9697 -group wise  sdpl"/>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habs-list"/>
      <sheetName val="Data_Bit_I"/>
      <sheetName val="Estimate"/>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Global factors"/>
      <sheetName val="m"/>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General"/>
      <sheetName val="Lead statement"/>
      <sheetName val="hab-details"/>
      <sheetName val="EDWise"/>
      <sheetName val="economic PM"/>
      <sheetName val="HDPE-pipe-rates"/>
      <sheetName val="int-Dia"/>
      <sheetName val="pvc-pipe-rates"/>
      <sheetName val="DATA_PRG"/>
      <sheetName val="water-hammar-strenght"/>
      <sheetName val="Data_"/>
      <sheetName val="Rate"/>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v"/>
      <sheetName val="BM-HOOP"/>
      <sheetName val=" data sheet "/>
      <sheetName val="mas_hab"/>
      <sheetName val="SPT vs PHI"/>
      <sheetName val="JAWAHAR-hyd-original"/>
      <sheetName val="Sorted"/>
      <sheetName val="PLAN_FEB97"/>
      <sheetName val="FORM7"/>
      <sheetName val="Labour &amp; Plant"/>
      <sheetName val="20kL-design-final"/>
      <sheetName val="zone-2"/>
      <sheetName val="co_5"/>
      <sheetName val="b asic rates"/>
      <sheetName val="beam-reinft"/>
      <sheetName val="cover1"/>
      <sheetName val="RevenueInput"/>
      <sheetName val="inpro"/>
      <sheetName val="mdl"/>
      <sheetName val="comp"/>
      <sheetName val="Abs"/>
      <sheetName val="labour &amp; Centering"/>
      <sheetName val="comp-st(GEN)"/>
      <sheetName val="data-WC"/>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 val="Main sheet"/>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hdpe-rates"/>
      <sheetName val="hdpe weights"/>
      <sheetName val="ssr-rates"/>
      <sheetName val="pvc-rates"/>
      <sheetName val="PVC weights"/>
      <sheetName val="m1"/>
      <sheetName val="Material"/>
      <sheetName val="Labour"/>
      <sheetName val="Sheet2"/>
      <sheetName val="m"/>
      <sheetName val="General"/>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 val="Main sheet"/>
      <sheetName val="Elc.Stnd.Data-19-20"/>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3405-2014"/>
      <sheetName val="labour rates"/>
      <sheetName val="index"/>
      <sheetName val="Abs"/>
      <sheetName val="FORM7"/>
      <sheetName val="Data Road"/>
      <sheetName val="detls"/>
      <sheetName val="mas_hab"/>
      <sheetName val="int-Dia"/>
      <sheetName val="20kL-design-final"/>
      <sheetName val="Civil Boq"/>
      <sheetName val="ww-march-02"/>
      <sheetName val="SCHEDULE"/>
      <sheetName val="Database"/>
      <sheetName val="schedule nos"/>
      <sheetName val="Nspt-smp-final-ORIGINAL"/>
      <sheetName val=" data sheet "/>
      <sheetName val="abs road"/>
      <sheetName val="Pop"/>
      <sheetName val="_5wgdhabfinal00_01"/>
      <sheetName val="PM&amp;GM"/>
      <sheetName val="AV-PVC"/>
      <sheetName val="DI gate-DI"/>
      <sheetName val="DIgate_PVC "/>
      <sheetName val="PVC"/>
      <sheetName val="zone-2"/>
      <sheetName val="Sheet3"/>
      <sheetName val="sand"/>
      <sheetName val="stone"/>
      <sheetName val="ew OG"/>
      <sheetName val="Revised rates(SSR 2015-16)"/>
      <sheetName val="AC"/>
      <sheetName val="HDPE"/>
      <sheetName val="Road Detail Est."/>
      <sheetName val="mlead"/>
      <sheetName val="R_Det"/>
      <sheetName val="Bridge Data 2005-06"/>
      <sheetName val="m1"/>
      <sheetName val="nodes"/>
      <sheetName val="Data_Base"/>
      <sheetName val="data existing_do not delete"/>
      <sheetName val="GF SB Ok "/>
      <sheetName val="ewst"/>
      <sheetName val="work_sheet"/>
      <sheetName val="Lookup"/>
      <sheetName val="Estimate"/>
      <sheetName val="Sheet5"/>
      <sheetName val="ew-DiMs"/>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B1:AG46"/>
  <sheetViews>
    <sheetView zoomScale="85" zoomScaleNormal="85" zoomScaleSheetLayoutView="85" workbookViewId="0">
      <pane xSplit="1" ySplit="3" topLeftCell="H16" activePane="bottomRight" state="frozen"/>
      <selection pane="topRight" activeCell="B1" sqref="B1"/>
      <selection pane="bottomLeft" activeCell="A4" sqref="A4"/>
      <selection pane="bottomRight" activeCell="T19" sqref="T19"/>
    </sheetView>
  </sheetViews>
  <sheetFormatPr defaultColWidth="9.28515625" defaultRowHeight="14.3"/>
  <cols>
    <col min="1" max="1" width="9.28515625" style="46"/>
    <col min="2" max="2" width="6.7109375" style="46" customWidth="1"/>
    <col min="3" max="3" width="6.140625" style="46" customWidth="1"/>
    <col min="4" max="4" width="9.7109375" style="46" bestFit="1" customWidth="1"/>
    <col min="5" max="5" width="58" style="46" customWidth="1"/>
    <col min="6" max="6" width="7.7109375" style="46" bestFit="1" customWidth="1"/>
    <col min="7" max="9" width="9.28515625" style="46"/>
    <col min="10" max="10" width="11.28515625" style="46" bestFit="1" customWidth="1"/>
    <col min="11" max="16" width="9.28515625" style="46"/>
    <col min="17" max="17" width="10.7109375" style="46" bestFit="1" customWidth="1"/>
    <col min="18" max="18" width="13.140625" style="46" bestFit="1" customWidth="1"/>
    <col min="19" max="19" width="10.7109375" style="46" bestFit="1" customWidth="1"/>
    <col min="20" max="20" width="23.7109375" style="46" customWidth="1"/>
    <col min="21" max="16384" width="9.28515625" style="46"/>
  </cols>
  <sheetData>
    <row r="1" spans="2:33" ht="23.8" customHeight="1" thickBot="1">
      <c r="B1" s="595" t="s">
        <v>130</v>
      </c>
      <c r="C1" s="595" t="s">
        <v>199</v>
      </c>
      <c r="D1" s="595" t="s">
        <v>200</v>
      </c>
      <c r="E1" s="595" t="s">
        <v>201</v>
      </c>
      <c r="F1" s="595" t="s">
        <v>127</v>
      </c>
      <c r="G1" s="594" t="s">
        <v>89</v>
      </c>
      <c r="H1" s="593" t="s">
        <v>89</v>
      </c>
      <c r="I1" s="593"/>
      <c r="J1" s="593"/>
      <c r="K1" s="593" t="s">
        <v>202</v>
      </c>
      <c r="L1" s="593"/>
      <c r="M1" s="593"/>
      <c r="N1" s="593" t="s">
        <v>203</v>
      </c>
      <c r="O1" s="593"/>
      <c r="P1" s="593"/>
      <c r="Q1" s="593" t="s">
        <v>204</v>
      </c>
      <c r="R1" s="593"/>
      <c r="S1" s="593"/>
      <c r="T1" s="593" t="s">
        <v>205</v>
      </c>
    </row>
    <row r="2" spans="2:33" ht="14.8" customHeight="1" thickBot="1">
      <c r="B2" s="595"/>
      <c r="C2" s="595"/>
      <c r="D2" s="595"/>
      <c r="E2" s="595"/>
      <c r="F2" s="595"/>
      <c r="G2" s="594"/>
      <c r="H2" s="597" t="s">
        <v>206</v>
      </c>
      <c r="I2" s="597" t="s">
        <v>207</v>
      </c>
      <c r="J2" s="597" t="s">
        <v>208</v>
      </c>
      <c r="K2" s="597" t="s">
        <v>209</v>
      </c>
      <c r="L2" s="597" t="s">
        <v>210</v>
      </c>
      <c r="M2" s="597" t="s">
        <v>211</v>
      </c>
      <c r="N2" s="597" t="s">
        <v>212</v>
      </c>
      <c r="O2" s="597" t="s">
        <v>213</v>
      </c>
      <c r="P2" s="597" t="s">
        <v>214</v>
      </c>
      <c r="Q2" s="597" t="s">
        <v>215</v>
      </c>
      <c r="R2" s="597" t="s">
        <v>216</v>
      </c>
      <c r="S2" s="597" t="s">
        <v>217</v>
      </c>
      <c r="T2" s="593"/>
    </row>
    <row r="3" spans="2:33" ht="26.7" customHeight="1" thickBot="1">
      <c r="B3" s="595"/>
      <c r="C3" s="595"/>
      <c r="D3" s="596"/>
      <c r="E3" s="595"/>
      <c r="F3" s="595"/>
      <c r="G3" s="594"/>
      <c r="H3" s="597"/>
      <c r="I3" s="597"/>
      <c r="J3" s="597"/>
      <c r="K3" s="597"/>
      <c r="L3" s="597"/>
      <c r="M3" s="597"/>
      <c r="N3" s="597"/>
      <c r="O3" s="597"/>
      <c r="P3" s="597"/>
      <c r="Q3" s="597"/>
      <c r="R3" s="597"/>
      <c r="S3" s="597"/>
      <c r="T3" s="593"/>
    </row>
    <row r="4" spans="2:33" ht="109.4">
      <c r="B4" s="47">
        <v>1</v>
      </c>
      <c r="C4" s="6">
        <v>49</v>
      </c>
      <c r="D4" s="48" t="s">
        <v>218</v>
      </c>
      <c r="E4" s="1" t="s">
        <v>11</v>
      </c>
      <c r="F4" s="2" t="s">
        <v>2</v>
      </c>
      <c r="G4" s="8">
        <v>32.677</v>
      </c>
      <c r="H4" s="8"/>
      <c r="I4" s="49"/>
      <c r="J4" s="49"/>
      <c r="K4" s="50">
        <v>0.4</v>
      </c>
      <c r="L4" s="50">
        <v>0.8</v>
      </c>
      <c r="M4" s="50">
        <v>0.51200000000000001</v>
      </c>
      <c r="N4" s="51">
        <v>44</v>
      </c>
      <c r="O4" s="51">
        <v>75</v>
      </c>
      <c r="P4" s="51">
        <f>60/1000</f>
        <v>0.06</v>
      </c>
      <c r="Q4" s="52">
        <f>H4*K4*N4</f>
        <v>0</v>
      </c>
      <c r="R4" s="52">
        <f>I4*L4*O4</f>
        <v>0</v>
      </c>
      <c r="S4" s="52">
        <f>J4*M4*P4</f>
        <v>0</v>
      </c>
      <c r="T4" s="52">
        <f>SUM(Q4:S4)</f>
        <v>0</v>
      </c>
    </row>
    <row r="5" spans="2:33" ht="109.4">
      <c r="B5" s="53">
        <v>2</v>
      </c>
      <c r="C5" s="6">
        <v>50</v>
      </c>
      <c r="D5" s="48" t="s">
        <v>219</v>
      </c>
      <c r="E5" s="1" t="s">
        <v>12</v>
      </c>
      <c r="F5" s="2" t="s">
        <v>6</v>
      </c>
      <c r="G5" s="8">
        <v>2</v>
      </c>
      <c r="H5" s="8"/>
      <c r="I5" s="54"/>
      <c r="J5" s="54"/>
      <c r="K5" s="55">
        <v>0.4</v>
      </c>
      <c r="L5" s="55">
        <v>0.8</v>
      </c>
      <c r="M5" s="55">
        <v>0.51200000000000001</v>
      </c>
      <c r="N5" s="56">
        <v>44</v>
      </c>
      <c r="O5" s="56">
        <v>75</v>
      </c>
      <c r="P5" s="56">
        <f t="shared" ref="P5:P17" si="0">60/1000</f>
        <v>0.06</v>
      </c>
      <c r="Q5" s="57">
        <f t="shared" ref="Q5:S17" si="1">H5*K5*N5</f>
        <v>0</v>
      </c>
      <c r="R5" s="57">
        <f t="shared" si="1"/>
        <v>0</v>
      </c>
      <c r="S5" s="57">
        <f t="shared" si="1"/>
        <v>0</v>
      </c>
      <c r="T5" s="57">
        <f t="shared" ref="T5:T17" si="2">SUM(Q5:S5)</f>
        <v>0</v>
      </c>
    </row>
    <row r="6" spans="2:33" ht="109.4">
      <c r="B6" s="53">
        <v>3</v>
      </c>
      <c r="C6" s="6">
        <v>51</v>
      </c>
      <c r="D6" s="48" t="s">
        <v>220</v>
      </c>
      <c r="E6" s="1" t="s">
        <v>13</v>
      </c>
      <c r="F6" s="2" t="s">
        <v>6</v>
      </c>
      <c r="G6" s="8">
        <v>5</v>
      </c>
      <c r="H6" s="8"/>
      <c r="I6" s="54"/>
      <c r="J6" s="54"/>
      <c r="K6" s="55">
        <v>0.4</v>
      </c>
      <c r="L6" s="55">
        <v>0.8</v>
      </c>
      <c r="M6" s="55">
        <v>0.51200000000000001</v>
      </c>
      <c r="N6" s="56">
        <v>44</v>
      </c>
      <c r="O6" s="56">
        <v>75</v>
      </c>
      <c r="P6" s="56">
        <f t="shared" si="0"/>
        <v>0.06</v>
      </c>
      <c r="Q6" s="57">
        <f t="shared" si="1"/>
        <v>0</v>
      </c>
      <c r="R6" s="57">
        <f t="shared" si="1"/>
        <v>0</v>
      </c>
      <c r="S6" s="57">
        <f t="shared" si="1"/>
        <v>0</v>
      </c>
      <c r="T6" s="57">
        <f t="shared" si="2"/>
        <v>0</v>
      </c>
    </row>
    <row r="7" spans="2:33" ht="77.95" customHeight="1">
      <c r="B7" s="53">
        <v>4</v>
      </c>
      <c r="C7" s="6">
        <v>52</v>
      </c>
      <c r="D7" s="48" t="s">
        <v>221</v>
      </c>
      <c r="E7" s="1" t="s">
        <v>14</v>
      </c>
      <c r="F7" s="2" t="s">
        <v>2</v>
      </c>
      <c r="G7" s="8">
        <v>48.7</v>
      </c>
      <c r="H7" s="8"/>
      <c r="I7" s="54"/>
      <c r="J7" s="54"/>
      <c r="K7" s="55">
        <v>0.4</v>
      </c>
      <c r="L7" s="55">
        <v>0.8</v>
      </c>
      <c r="M7" s="55">
        <v>0.51200000000000001</v>
      </c>
      <c r="N7" s="56">
        <v>44</v>
      </c>
      <c r="O7" s="56">
        <v>75</v>
      </c>
      <c r="P7" s="56">
        <f t="shared" si="0"/>
        <v>0.06</v>
      </c>
      <c r="Q7" s="57">
        <f t="shared" si="1"/>
        <v>0</v>
      </c>
      <c r="R7" s="57">
        <f t="shared" si="1"/>
        <v>0</v>
      </c>
      <c r="S7" s="57">
        <f t="shared" si="1"/>
        <v>0</v>
      </c>
      <c r="T7" s="57">
        <f t="shared" si="2"/>
        <v>0</v>
      </c>
    </row>
    <row r="8" spans="2:33" ht="187.5">
      <c r="B8" s="53">
        <v>5</v>
      </c>
      <c r="C8" s="6">
        <v>53</v>
      </c>
      <c r="D8" s="48" t="s">
        <v>222</v>
      </c>
      <c r="E8" s="1" t="s">
        <v>15</v>
      </c>
      <c r="F8" s="2" t="s">
        <v>2</v>
      </c>
      <c r="G8" s="7">
        <v>15.27</v>
      </c>
      <c r="H8" s="7">
        <v>2.67</v>
      </c>
      <c r="I8" s="54"/>
      <c r="J8" s="54">
        <v>1084</v>
      </c>
      <c r="K8" s="55">
        <v>0.4</v>
      </c>
      <c r="L8" s="55">
        <v>0.8</v>
      </c>
      <c r="M8" s="55">
        <v>0.51200000000000001</v>
      </c>
      <c r="N8" s="56">
        <v>44</v>
      </c>
      <c r="O8" s="56">
        <v>75</v>
      </c>
      <c r="P8" s="56">
        <f t="shared" si="0"/>
        <v>0.06</v>
      </c>
      <c r="Q8" s="57">
        <f t="shared" si="1"/>
        <v>46.992000000000004</v>
      </c>
      <c r="R8" s="57">
        <f t="shared" si="1"/>
        <v>0</v>
      </c>
      <c r="S8" s="57">
        <f t="shared" si="1"/>
        <v>33.30048</v>
      </c>
      <c r="T8" s="57">
        <f t="shared" si="2"/>
        <v>80.292480000000012</v>
      </c>
    </row>
    <row r="9" spans="2:33" ht="234.35">
      <c r="B9" s="53">
        <v>7</v>
      </c>
      <c r="C9" s="6">
        <v>54</v>
      </c>
      <c r="D9" s="48" t="s">
        <v>223</v>
      </c>
      <c r="E9" s="3" t="s">
        <v>16</v>
      </c>
      <c r="F9" s="2" t="s">
        <v>4</v>
      </c>
      <c r="G9" s="7">
        <v>191.03</v>
      </c>
      <c r="H9" s="7">
        <v>3.01</v>
      </c>
      <c r="I9" s="54"/>
      <c r="J9" s="54">
        <v>1356</v>
      </c>
      <c r="K9" s="55">
        <v>0.4</v>
      </c>
      <c r="L9" s="55">
        <v>0.8</v>
      </c>
      <c r="M9" s="55">
        <v>0.51200000000000001</v>
      </c>
      <c r="N9" s="56">
        <v>44</v>
      </c>
      <c r="O9" s="56">
        <v>75</v>
      </c>
      <c r="P9" s="56">
        <f t="shared" si="0"/>
        <v>0.06</v>
      </c>
      <c r="Q9" s="57">
        <f t="shared" si="1"/>
        <v>52.975999999999999</v>
      </c>
      <c r="R9" s="57">
        <f t="shared" si="1"/>
        <v>0</v>
      </c>
      <c r="S9" s="57">
        <f t="shared" si="1"/>
        <v>41.656320000000001</v>
      </c>
      <c r="T9" s="57">
        <f t="shared" si="2"/>
        <v>94.632319999999993</v>
      </c>
    </row>
    <row r="10" spans="2:33" ht="265.60000000000002">
      <c r="B10" s="53">
        <v>8</v>
      </c>
      <c r="C10" s="6">
        <v>55</v>
      </c>
      <c r="D10" s="48" t="s">
        <v>224</v>
      </c>
      <c r="E10" s="1" t="s">
        <v>17</v>
      </c>
      <c r="F10" s="2" t="s">
        <v>18</v>
      </c>
      <c r="G10" s="7">
        <v>0.1</v>
      </c>
      <c r="H10" s="7"/>
      <c r="I10" s="54"/>
      <c r="J10" s="54"/>
      <c r="K10" s="55">
        <v>0.4</v>
      </c>
      <c r="L10" s="55">
        <v>0.8</v>
      </c>
      <c r="M10" s="55">
        <v>0.51200000000000001</v>
      </c>
      <c r="N10" s="56">
        <v>44</v>
      </c>
      <c r="O10" s="56">
        <v>75</v>
      </c>
      <c r="P10" s="56">
        <f t="shared" si="0"/>
        <v>0.06</v>
      </c>
      <c r="Q10" s="57">
        <f t="shared" si="1"/>
        <v>0</v>
      </c>
      <c r="R10" s="57">
        <f t="shared" si="1"/>
        <v>0</v>
      </c>
      <c r="S10" s="57">
        <f t="shared" si="1"/>
        <v>0</v>
      </c>
      <c r="T10" s="57">
        <f t="shared" si="2"/>
        <v>0</v>
      </c>
    </row>
    <row r="11" spans="2:33" ht="203.1">
      <c r="B11" s="53">
        <v>9</v>
      </c>
      <c r="C11" s="6">
        <v>56</v>
      </c>
      <c r="D11" s="48" t="s">
        <v>225</v>
      </c>
      <c r="E11" s="1" t="s">
        <v>19</v>
      </c>
      <c r="F11" s="2" t="s">
        <v>4</v>
      </c>
      <c r="G11" s="7">
        <v>11.04</v>
      </c>
      <c r="H11" s="7">
        <v>0.248</v>
      </c>
      <c r="I11" s="54"/>
      <c r="J11" s="54"/>
      <c r="K11" s="55">
        <v>0.4</v>
      </c>
      <c r="L11" s="55">
        <v>0.8</v>
      </c>
      <c r="M11" s="55">
        <v>0.51200000000000001</v>
      </c>
      <c r="N11" s="56">
        <v>44</v>
      </c>
      <c r="O11" s="56">
        <v>75</v>
      </c>
      <c r="P11" s="56">
        <f t="shared" si="0"/>
        <v>0.06</v>
      </c>
      <c r="Q11" s="57">
        <f t="shared" si="1"/>
        <v>4.3648000000000007</v>
      </c>
      <c r="R11" s="57">
        <f t="shared" si="1"/>
        <v>0</v>
      </c>
      <c r="S11" s="57">
        <f t="shared" si="1"/>
        <v>0</v>
      </c>
      <c r="T11" s="57">
        <f t="shared" si="2"/>
        <v>4.3648000000000007</v>
      </c>
    </row>
    <row r="12" spans="2:33" ht="203.1">
      <c r="B12" s="53">
        <v>10</v>
      </c>
      <c r="C12" s="6">
        <v>57</v>
      </c>
      <c r="D12" s="48" t="s">
        <v>226</v>
      </c>
      <c r="E12" s="1" t="s">
        <v>20</v>
      </c>
      <c r="F12" s="2" t="s">
        <v>4</v>
      </c>
      <c r="G12" s="7">
        <v>547.15</v>
      </c>
      <c r="H12" s="7">
        <v>7.31</v>
      </c>
      <c r="I12" s="54"/>
      <c r="J12" s="54"/>
      <c r="K12" s="55">
        <v>0.4</v>
      </c>
      <c r="L12" s="55">
        <v>0.8</v>
      </c>
      <c r="M12" s="55">
        <v>0.51200000000000001</v>
      </c>
      <c r="N12" s="56">
        <v>44</v>
      </c>
      <c r="O12" s="56">
        <v>75</v>
      </c>
      <c r="P12" s="56">
        <f t="shared" si="0"/>
        <v>0.06</v>
      </c>
      <c r="Q12" s="57">
        <f t="shared" si="1"/>
        <v>128.65600000000001</v>
      </c>
      <c r="R12" s="57">
        <f t="shared" si="1"/>
        <v>0</v>
      </c>
      <c r="S12" s="57">
        <f t="shared" si="1"/>
        <v>0</v>
      </c>
      <c r="T12" s="57">
        <f t="shared" si="2"/>
        <v>128.65600000000001</v>
      </c>
    </row>
    <row r="13" spans="2:33" ht="109.4">
      <c r="B13" s="53">
        <v>12</v>
      </c>
      <c r="C13" s="6">
        <v>59</v>
      </c>
      <c r="D13" s="48" t="s">
        <v>227</v>
      </c>
      <c r="E13" s="1" t="s">
        <v>21</v>
      </c>
      <c r="F13" s="2" t="s">
        <v>2</v>
      </c>
      <c r="G13" s="7">
        <v>0</v>
      </c>
      <c r="H13" s="7"/>
      <c r="I13" s="54"/>
      <c r="J13" s="54"/>
      <c r="K13" s="55">
        <v>0.4</v>
      </c>
      <c r="L13" s="55">
        <v>0.8</v>
      </c>
      <c r="M13" s="55">
        <v>0.51200000000000001</v>
      </c>
      <c r="N13" s="56">
        <v>44</v>
      </c>
      <c r="O13" s="56">
        <v>75</v>
      </c>
      <c r="P13" s="56">
        <f t="shared" si="0"/>
        <v>0.06</v>
      </c>
      <c r="Q13" s="57">
        <f t="shared" si="1"/>
        <v>0</v>
      </c>
      <c r="R13" s="57">
        <f t="shared" si="1"/>
        <v>0</v>
      </c>
      <c r="S13" s="57">
        <f t="shared" si="1"/>
        <v>0</v>
      </c>
      <c r="T13" s="57">
        <f t="shared" si="2"/>
        <v>0</v>
      </c>
    </row>
    <row r="14" spans="2:33" ht="121.6" customHeight="1">
      <c r="B14" s="53">
        <v>39</v>
      </c>
      <c r="C14" s="4">
        <v>15</v>
      </c>
      <c r="D14" s="48" t="s">
        <v>228</v>
      </c>
      <c r="E14" s="9" t="s">
        <v>118</v>
      </c>
      <c r="F14" s="10"/>
      <c r="G14" s="10"/>
      <c r="H14" s="58"/>
      <c r="I14" s="54"/>
      <c r="J14" s="54"/>
      <c r="K14" s="55">
        <v>0.4</v>
      </c>
      <c r="L14" s="55">
        <v>0.8</v>
      </c>
      <c r="M14" s="55">
        <v>0.51200000000000001</v>
      </c>
      <c r="N14" s="56">
        <v>44</v>
      </c>
      <c r="O14" s="56">
        <v>75</v>
      </c>
      <c r="P14" s="56">
        <f t="shared" si="0"/>
        <v>0.06</v>
      </c>
      <c r="Q14" s="57">
        <f t="shared" si="1"/>
        <v>0</v>
      </c>
      <c r="R14" s="57">
        <f t="shared" si="1"/>
        <v>0</v>
      </c>
      <c r="S14" s="57">
        <f t="shared" si="1"/>
        <v>0</v>
      </c>
      <c r="T14" s="57">
        <f t="shared" si="2"/>
        <v>0</v>
      </c>
    </row>
    <row r="15" spans="2:33" ht="109.4">
      <c r="B15" s="53">
        <v>40</v>
      </c>
      <c r="C15" s="6">
        <v>16</v>
      </c>
      <c r="D15" s="48" t="s">
        <v>229</v>
      </c>
      <c r="E15" s="9" t="s">
        <v>119</v>
      </c>
      <c r="F15" s="4"/>
      <c r="G15" s="4"/>
      <c r="H15" s="8"/>
      <c r="I15" s="54"/>
      <c r="J15" s="54"/>
      <c r="K15" s="55">
        <v>0.4</v>
      </c>
      <c r="L15" s="55">
        <v>0.8</v>
      </c>
      <c r="M15" s="55">
        <v>0.51200000000000001</v>
      </c>
      <c r="N15" s="56">
        <v>44</v>
      </c>
      <c r="O15" s="56">
        <v>75</v>
      </c>
      <c r="P15" s="56">
        <f t="shared" si="0"/>
        <v>0.06</v>
      </c>
      <c r="Q15" s="57">
        <f t="shared" si="1"/>
        <v>0</v>
      </c>
      <c r="R15" s="57">
        <f t="shared" si="1"/>
        <v>0</v>
      </c>
      <c r="S15" s="57">
        <f t="shared" si="1"/>
        <v>0</v>
      </c>
      <c r="T15" s="57">
        <f t="shared" si="2"/>
        <v>0</v>
      </c>
    </row>
    <row r="16" spans="2:33" ht="104.8" customHeight="1">
      <c r="B16" s="53">
        <v>41</v>
      </c>
      <c r="C16" s="4">
        <v>17</v>
      </c>
      <c r="D16" s="48" t="s">
        <v>230</v>
      </c>
      <c r="E16" s="9" t="s">
        <v>120</v>
      </c>
      <c r="F16" s="11"/>
      <c r="G16" s="11"/>
      <c r="H16" s="59"/>
      <c r="I16" s="54"/>
      <c r="J16" s="54"/>
      <c r="K16" s="55">
        <v>0.4</v>
      </c>
      <c r="L16" s="55">
        <v>0.8</v>
      </c>
      <c r="M16" s="55">
        <v>0.51200000000000001</v>
      </c>
      <c r="N16" s="56">
        <v>44</v>
      </c>
      <c r="O16" s="56">
        <v>75</v>
      </c>
      <c r="P16" s="56">
        <f t="shared" si="0"/>
        <v>0.06</v>
      </c>
      <c r="Q16" s="57">
        <f t="shared" si="1"/>
        <v>0</v>
      </c>
      <c r="R16" s="57">
        <f t="shared" si="1"/>
        <v>0</v>
      </c>
      <c r="S16" s="57">
        <f t="shared" si="1"/>
        <v>0</v>
      </c>
      <c r="T16" s="57">
        <f t="shared" si="2"/>
        <v>0</v>
      </c>
      <c r="X16" s="60"/>
      <c r="Y16" s="61"/>
      <c r="Z16" s="62"/>
      <c r="AA16" s="63"/>
      <c r="AB16" s="63"/>
      <c r="AC16" s="64"/>
      <c r="AD16" s="65"/>
      <c r="AG16" s="66"/>
    </row>
    <row r="17" spans="2:33" ht="143.69999999999999" customHeight="1">
      <c r="B17" s="53">
        <v>42</v>
      </c>
      <c r="C17" s="6">
        <v>18</v>
      </c>
      <c r="D17" s="48" t="s">
        <v>231</v>
      </c>
      <c r="E17" s="5" t="s">
        <v>110</v>
      </c>
      <c r="F17" s="4"/>
      <c r="G17" s="4"/>
      <c r="H17" s="8"/>
      <c r="I17" s="54"/>
      <c r="J17" s="54"/>
      <c r="K17" s="55">
        <v>0.4</v>
      </c>
      <c r="L17" s="55">
        <v>0.8</v>
      </c>
      <c r="M17" s="55">
        <v>0.51200000000000001</v>
      </c>
      <c r="N17" s="56">
        <v>44</v>
      </c>
      <c r="O17" s="56">
        <v>75</v>
      </c>
      <c r="P17" s="56">
        <f t="shared" si="0"/>
        <v>0.06</v>
      </c>
      <c r="Q17" s="57">
        <f t="shared" si="1"/>
        <v>0</v>
      </c>
      <c r="R17" s="57">
        <f t="shared" si="1"/>
        <v>0</v>
      </c>
      <c r="S17" s="57">
        <f t="shared" si="1"/>
        <v>0</v>
      </c>
      <c r="T17" s="57">
        <f t="shared" si="2"/>
        <v>0</v>
      </c>
      <c r="X17" s="60"/>
      <c r="Y17" s="61"/>
      <c r="Z17" s="62"/>
      <c r="AA17" s="63"/>
      <c r="AB17" s="63"/>
      <c r="AC17" s="64"/>
      <c r="AD17" s="65"/>
      <c r="AG17" s="66"/>
    </row>
    <row r="18" spans="2:33">
      <c r="T18" s="67">
        <f>ROUND(SUM(T4:T17),0)</f>
        <v>308</v>
      </c>
    </row>
    <row r="26" spans="2:33">
      <c r="H26" s="68" t="s">
        <v>241</v>
      </c>
      <c r="I26" s="68"/>
      <c r="J26" s="69" t="s">
        <v>485</v>
      </c>
      <c r="K26" s="69"/>
      <c r="L26" s="68" t="s">
        <v>486</v>
      </c>
      <c r="M26" s="68"/>
      <c r="N26" s="70" t="s">
        <v>487</v>
      </c>
      <c r="O26" s="70"/>
    </row>
    <row r="27" spans="2:33">
      <c r="H27" s="46" t="s">
        <v>234</v>
      </c>
      <c r="I27" s="71">
        <v>4.7222222222222221E-2</v>
      </c>
      <c r="J27" s="72"/>
      <c r="K27" s="46">
        <v>191.03</v>
      </c>
      <c r="L27" s="72" t="s">
        <v>89</v>
      </c>
      <c r="M27" s="46">
        <v>11.04</v>
      </c>
      <c r="N27" s="72" t="s">
        <v>246</v>
      </c>
      <c r="O27" s="46">
        <v>547.15</v>
      </c>
    </row>
    <row r="28" spans="2:33">
      <c r="H28" s="46" t="s">
        <v>89</v>
      </c>
      <c r="I28" s="46">
        <v>15.27</v>
      </c>
      <c r="J28" s="72" t="s">
        <v>89</v>
      </c>
      <c r="K28" s="46">
        <f>K27*0.1</f>
        <v>19.103000000000002</v>
      </c>
      <c r="L28" s="72"/>
      <c r="M28" s="46">
        <f>M27*0.016</f>
        <v>0.17663999999999999</v>
      </c>
      <c r="N28" s="72"/>
      <c r="O28" s="46">
        <f>O27*0.008</f>
        <v>4.3772000000000002</v>
      </c>
    </row>
    <row r="29" spans="2:33">
      <c r="H29" s="46" t="s">
        <v>235</v>
      </c>
      <c r="I29" s="46">
        <f>0.61*0.21*0.11</f>
        <v>1.4090999999999999E-2</v>
      </c>
      <c r="J29" s="72" t="s">
        <v>488</v>
      </c>
      <c r="K29" s="71">
        <v>4.4444444444444446E-2</v>
      </c>
      <c r="L29" s="72" t="s">
        <v>240</v>
      </c>
      <c r="M29" s="46">
        <f>M28*1.33</f>
        <v>0.23493120000000001</v>
      </c>
      <c r="N29" s="72" t="s">
        <v>240</v>
      </c>
      <c r="O29" s="46">
        <f>O28*1.33</f>
        <v>5.821676000000001</v>
      </c>
    </row>
    <row r="30" spans="2:33">
      <c r="H30" s="46" t="s">
        <v>236</v>
      </c>
      <c r="I30" s="73">
        <f>I28/I29</f>
        <v>1083.670427932723</v>
      </c>
      <c r="J30" s="72" t="s">
        <v>235</v>
      </c>
      <c r="K30" s="46">
        <f>0.61*0.21*0.11</f>
        <v>1.4090999999999999E-2</v>
      </c>
      <c r="L30" s="72" t="s">
        <v>488</v>
      </c>
      <c r="M30" s="71">
        <v>4.5833333333333337E-2</v>
      </c>
      <c r="N30" s="72" t="s">
        <v>488</v>
      </c>
      <c r="O30" s="71">
        <v>4.5833333333333337E-2</v>
      </c>
    </row>
    <row r="31" spans="2:33">
      <c r="H31" s="46" t="s">
        <v>237</v>
      </c>
      <c r="I31" s="46">
        <f>0.6*0.2*0.1</f>
        <v>1.2E-2</v>
      </c>
      <c r="J31" s="72" t="s">
        <v>236</v>
      </c>
      <c r="K31" s="73">
        <f>K28/K30</f>
        <v>1355.6880278191754</v>
      </c>
      <c r="L31" s="72" t="s">
        <v>489</v>
      </c>
      <c r="M31" s="46">
        <f>(1/7)*M29</f>
        <v>3.3561599999999997E-2</v>
      </c>
      <c r="N31" s="72" t="s">
        <v>489</v>
      </c>
      <c r="O31" s="46">
        <f>(1/7)*O29</f>
        <v>0.83166800000000007</v>
      </c>
    </row>
    <row r="32" spans="2:33">
      <c r="H32" s="46" t="s">
        <v>238</v>
      </c>
      <c r="I32" s="46">
        <f>I30*I31</f>
        <v>13.004045135192676</v>
      </c>
      <c r="J32" s="72" t="s">
        <v>237</v>
      </c>
      <c r="K32" s="46">
        <f>0.6*0.2*0.1</f>
        <v>1.2E-2</v>
      </c>
      <c r="L32" s="72" t="s">
        <v>490</v>
      </c>
      <c r="M32" s="74">
        <f>(6/7)*M29</f>
        <v>0.20136959999999998</v>
      </c>
      <c r="N32" s="72" t="s">
        <v>490</v>
      </c>
      <c r="O32" s="74">
        <f>(6/7)*O29</f>
        <v>4.9900080000000004</v>
      </c>
    </row>
    <row r="33" spans="7:22">
      <c r="H33" s="46" t="s">
        <v>239</v>
      </c>
      <c r="I33" s="46">
        <f>I28-I32</f>
        <v>2.2659548648073233</v>
      </c>
      <c r="J33" s="72" t="s">
        <v>238</v>
      </c>
      <c r="K33" s="46">
        <f>K32*K31</f>
        <v>16.268256333830106</v>
      </c>
      <c r="L33" s="72" t="s">
        <v>488</v>
      </c>
      <c r="M33" s="71">
        <v>4.4444444444444446E-2</v>
      </c>
      <c r="N33" s="72" t="s">
        <v>488</v>
      </c>
      <c r="O33" s="71">
        <v>4.4444444444444446E-2</v>
      </c>
    </row>
    <row r="34" spans="7:22">
      <c r="H34" s="46" t="s">
        <v>240</v>
      </c>
      <c r="I34" s="46">
        <f>I33*1.33</f>
        <v>3.01371997019374</v>
      </c>
      <c r="J34" s="72" t="s">
        <v>239</v>
      </c>
      <c r="K34" s="46">
        <f>K28-K33</f>
        <v>2.8347436661698957</v>
      </c>
      <c r="L34" s="72"/>
      <c r="M34" s="46">
        <f>M27*0.004</f>
        <v>4.4159999999999998E-2</v>
      </c>
      <c r="N34" s="72"/>
      <c r="O34" s="46">
        <f>O27*0.004</f>
        <v>2.1886000000000001</v>
      </c>
    </row>
    <row r="35" spans="7:22">
      <c r="H35" s="46" t="s">
        <v>232</v>
      </c>
      <c r="I35" s="46">
        <f>(1/9)*I34</f>
        <v>0.33485777446597109</v>
      </c>
      <c r="J35" s="72" t="s">
        <v>240</v>
      </c>
      <c r="K35" s="46">
        <f>K34*1.33</f>
        <v>3.7702090760059614</v>
      </c>
      <c r="L35" s="46" t="s">
        <v>240</v>
      </c>
      <c r="M35" s="46">
        <f>M34*1.33</f>
        <v>5.8732800000000002E-2</v>
      </c>
      <c r="N35" s="72" t="s">
        <v>240</v>
      </c>
      <c r="O35" s="46">
        <f>O34*1.33</f>
        <v>2.9108380000000005</v>
      </c>
    </row>
    <row r="36" spans="7:22">
      <c r="H36" s="46" t="s">
        <v>233</v>
      </c>
      <c r="I36" s="73">
        <f>(8/9)*I34</f>
        <v>2.6788621957277687</v>
      </c>
      <c r="J36" s="72" t="s">
        <v>232</v>
      </c>
      <c r="K36" s="46">
        <f>(1/5)*K35</f>
        <v>0.75404181520119229</v>
      </c>
      <c r="L36" s="72" t="s">
        <v>489</v>
      </c>
      <c r="M36" s="46">
        <f>M35*(1/5)</f>
        <v>1.1746560000000001E-2</v>
      </c>
      <c r="N36" s="72" t="s">
        <v>489</v>
      </c>
      <c r="O36" s="46">
        <f>(1/5)*O35</f>
        <v>0.58216760000000012</v>
      </c>
    </row>
    <row r="37" spans="7:22">
      <c r="J37" s="72" t="s">
        <v>233</v>
      </c>
      <c r="K37" s="73">
        <f>(4/5)*K35</f>
        <v>3.0161672608047692</v>
      </c>
      <c r="L37" s="72" t="s">
        <v>490</v>
      </c>
      <c r="M37" s="74">
        <f>(4/5)*M35</f>
        <v>4.6986240000000006E-2</v>
      </c>
      <c r="N37" s="72" t="s">
        <v>490</v>
      </c>
      <c r="O37" s="74">
        <f>(4/5)*O35</f>
        <v>2.3286704000000005</v>
      </c>
    </row>
    <row r="38" spans="7:22">
      <c r="L38" s="46" t="s">
        <v>491</v>
      </c>
      <c r="M38" s="73">
        <f>M37+M32</f>
        <v>0.24835583999999999</v>
      </c>
      <c r="N38" s="72" t="s">
        <v>491</v>
      </c>
      <c r="O38" s="73">
        <f>O37+O32</f>
        <v>7.3186784000000014</v>
      </c>
    </row>
    <row r="39" spans="7:22">
      <c r="V39" s="71"/>
    </row>
    <row r="46" spans="7:22">
      <c r="G46" s="46">
        <f>15*37</f>
        <v>555</v>
      </c>
    </row>
  </sheetData>
  <mergeCells count="23">
    <mergeCell ref="Q1:S1"/>
    <mergeCell ref="T1:T3"/>
    <mergeCell ref="H2:H3"/>
    <mergeCell ref="I2:I3"/>
    <mergeCell ref="J2:J3"/>
    <mergeCell ref="K2:K3"/>
    <mergeCell ref="L2:L3"/>
    <mergeCell ref="S2:S3"/>
    <mergeCell ref="M2:M3"/>
    <mergeCell ref="N2:N3"/>
    <mergeCell ref="O2:O3"/>
    <mergeCell ref="P2:P3"/>
    <mergeCell ref="Q2:Q3"/>
    <mergeCell ref="R2:R3"/>
    <mergeCell ref="H1:J1"/>
    <mergeCell ref="K1:M1"/>
    <mergeCell ref="N1:P1"/>
    <mergeCell ref="G1:G3"/>
    <mergeCell ref="B1:B3"/>
    <mergeCell ref="C1:C3"/>
    <mergeCell ref="D1:D3"/>
    <mergeCell ref="E1:E3"/>
    <mergeCell ref="F1:F3"/>
  </mergeCells>
  <pageMargins left="0.39370078740157483" right="0.31496062992125984" top="0.55118110236220474" bottom="0.35433070866141736" header="0.31496062992125984" footer="0.31496062992125984"/>
  <pageSetup paperSize="9" scale="64" fitToHeight="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1:AF585"/>
  <sheetViews>
    <sheetView tabSelected="1" view="pageBreakPreview" zoomScale="79" zoomScaleNormal="70" zoomScaleSheetLayoutView="79" workbookViewId="0">
      <pane ySplit="3" topLeftCell="A355" activePane="bottomLeft" state="frozen"/>
      <selection pane="bottomLeft" activeCell="G387" sqref="G387"/>
    </sheetView>
  </sheetViews>
  <sheetFormatPr defaultColWidth="8.7109375" defaultRowHeight="15.65" outlineLevelRow="1"/>
  <cols>
    <col min="1" max="1" width="7" style="467" customWidth="1"/>
    <col min="2" max="2" width="5.140625" style="467" hidden="1" customWidth="1"/>
    <col min="3" max="3" width="10" style="467" customWidth="1"/>
    <col min="4" max="4" width="64.7109375" style="541" customWidth="1"/>
    <col min="5" max="5" width="8.140625" style="467" customWidth="1"/>
    <col min="6" max="6" width="9.140625" style="467" bestFit="1" customWidth="1"/>
    <col min="7" max="7" width="12.42578125" style="467" customWidth="1"/>
    <col min="8" max="8" width="18" style="467" customWidth="1"/>
    <col min="9" max="9" width="12.42578125" style="577" customWidth="1"/>
    <col min="10" max="10" width="10.7109375" style="494" bestFit="1" customWidth="1"/>
    <col min="11" max="12" width="17.7109375" style="494" customWidth="1"/>
    <col min="13" max="13" width="17.28515625" style="494" customWidth="1"/>
    <col min="14" max="14" width="16.42578125" style="494" customWidth="1"/>
    <col min="15" max="15" width="24.7109375" style="565" customWidth="1"/>
    <col min="16" max="16" width="8" style="494" customWidth="1"/>
    <col min="17" max="17" width="12.140625" style="494" bestFit="1" customWidth="1"/>
    <col min="18" max="19" width="21.7109375" style="467" customWidth="1"/>
    <col min="20" max="20" width="21.7109375" style="496" customWidth="1"/>
    <col min="21" max="24" width="21.7109375" style="467" customWidth="1"/>
    <col min="25" max="16384" width="8.7109375" style="467"/>
  </cols>
  <sheetData>
    <row r="1" spans="1:32" s="436" customFormat="1" ht="24.8" customHeight="1">
      <c r="A1" s="602" t="s">
        <v>797</v>
      </c>
      <c r="B1" s="602"/>
      <c r="C1" s="602"/>
      <c r="D1" s="602"/>
      <c r="E1" s="602"/>
      <c r="F1" s="602"/>
      <c r="G1" s="602"/>
      <c r="H1" s="602"/>
      <c r="I1" s="602"/>
      <c r="J1" s="602"/>
      <c r="K1" s="602"/>
      <c r="L1" s="602"/>
      <c r="M1" s="602"/>
      <c r="N1" s="602"/>
      <c r="O1" s="602"/>
      <c r="P1" s="465"/>
      <c r="Q1" s="437"/>
      <c r="T1" s="466"/>
      <c r="AE1" s="467"/>
      <c r="AF1" s="468"/>
    </row>
    <row r="2" spans="1:32">
      <c r="A2" s="600" t="s">
        <v>527</v>
      </c>
      <c r="B2" s="603" t="s">
        <v>199</v>
      </c>
      <c r="C2" s="603" t="s">
        <v>200</v>
      </c>
      <c r="D2" s="604" t="s">
        <v>5</v>
      </c>
      <c r="E2" s="605" t="s">
        <v>719</v>
      </c>
      <c r="F2" s="605"/>
      <c r="G2" s="605"/>
      <c r="H2" s="605"/>
      <c r="I2" s="605" t="s">
        <v>720</v>
      </c>
      <c r="J2" s="605"/>
      <c r="K2" s="605"/>
      <c r="L2" s="605"/>
      <c r="M2" s="604" t="s">
        <v>95</v>
      </c>
      <c r="N2" s="604" t="s">
        <v>96</v>
      </c>
      <c r="O2" s="604" t="s">
        <v>97</v>
      </c>
      <c r="P2" s="469"/>
      <c r="Q2" s="470"/>
      <c r="R2" s="471"/>
      <c r="S2" s="471"/>
      <c r="T2" s="471"/>
      <c r="X2" s="472"/>
      <c r="Y2" s="472"/>
      <c r="Z2" s="472"/>
      <c r="AA2" s="472"/>
      <c r="AB2" s="472"/>
      <c r="AC2" s="472"/>
      <c r="AD2" s="472"/>
    </row>
    <row r="3" spans="1:32" ht="31.25">
      <c r="A3" s="600"/>
      <c r="B3" s="603"/>
      <c r="C3" s="603"/>
      <c r="D3" s="604"/>
      <c r="E3" s="473" t="s">
        <v>89</v>
      </c>
      <c r="F3" s="473" t="s">
        <v>90</v>
      </c>
      <c r="G3" s="473" t="s">
        <v>91</v>
      </c>
      <c r="H3" s="473" t="s">
        <v>92</v>
      </c>
      <c r="I3" s="474" t="s">
        <v>89</v>
      </c>
      <c r="J3" s="473" t="s">
        <v>90</v>
      </c>
      <c r="K3" s="473" t="s">
        <v>91</v>
      </c>
      <c r="L3" s="473" t="s">
        <v>92</v>
      </c>
      <c r="M3" s="604"/>
      <c r="N3" s="604"/>
      <c r="O3" s="604"/>
      <c r="P3" s="475"/>
      <c r="Q3" s="476"/>
      <c r="R3" s="476"/>
      <c r="S3" s="476"/>
      <c r="T3" s="477"/>
      <c r="U3" s="478"/>
      <c r="V3" s="478"/>
      <c r="W3" s="478"/>
      <c r="X3" s="436"/>
      <c r="Y3" s="436"/>
      <c r="Z3" s="436"/>
      <c r="AA3" s="436"/>
      <c r="AB3" s="436"/>
      <c r="AC3" s="436"/>
      <c r="AD3" s="436"/>
    </row>
    <row r="4" spans="1:32" s="481" customFormat="1">
      <c r="A4" s="438">
        <v>1</v>
      </c>
      <c r="B4" s="438">
        <v>2</v>
      </c>
      <c r="C4" s="438">
        <v>3</v>
      </c>
      <c r="D4" s="473">
        <v>4</v>
      </c>
      <c r="E4" s="473">
        <v>5</v>
      </c>
      <c r="F4" s="473">
        <v>6</v>
      </c>
      <c r="G4" s="473">
        <v>7</v>
      </c>
      <c r="H4" s="473">
        <v>8</v>
      </c>
      <c r="I4" s="474">
        <v>9</v>
      </c>
      <c r="J4" s="473">
        <v>10</v>
      </c>
      <c r="K4" s="473">
        <v>11</v>
      </c>
      <c r="L4" s="473">
        <v>12</v>
      </c>
      <c r="M4" s="473">
        <v>13</v>
      </c>
      <c r="N4" s="473">
        <v>14</v>
      </c>
      <c r="O4" s="479">
        <v>15</v>
      </c>
      <c r="P4" s="475"/>
      <c r="Q4" s="476"/>
      <c r="R4" s="476"/>
      <c r="S4" s="476"/>
      <c r="T4" s="477"/>
      <c r="U4" s="478"/>
      <c r="V4" s="478"/>
      <c r="W4" s="478"/>
      <c r="X4" s="480"/>
      <c r="Y4" s="480"/>
      <c r="Z4" s="480"/>
      <c r="AA4" s="480"/>
      <c r="AB4" s="480"/>
      <c r="AC4" s="480"/>
      <c r="AD4" s="480"/>
    </row>
    <row r="5" spans="1:32" ht="31.25">
      <c r="A5" s="436"/>
      <c r="B5" s="436"/>
      <c r="C5" s="436"/>
      <c r="D5" s="482" t="s">
        <v>100</v>
      </c>
      <c r="E5" s="473"/>
      <c r="F5" s="473"/>
      <c r="G5" s="473"/>
      <c r="H5" s="473"/>
      <c r="I5" s="474"/>
      <c r="J5" s="473"/>
      <c r="K5" s="473"/>
      <c r="L5" s="473"/>
      <c r="M5" s="473"/>
      <c r="N5" s="473"/>
      <c r="O5" s="479"/>
      <c r="P5" s="475"/>
      <c r="Q5" s="476"/>
      <c r="R5" s="483" t="s">
        <v>155</v>
      </c>
      <c r="S5" s="483" t="s">
        <v>156</v>
      </c>
      <c r="T5" s="466" t="s">
        <v>157</v>
      </c>
      <c r="U5" s="484" t="s">
        <v>158</v>
      </c>
      <c r="V5" s="478"/>
      <c r="W5" s="478"/>
      <c r="X5" s="436"/>
      <c r="Y5" s="436"/>
      <c r="Z5" s="436"/>
      <c r="AA5" s="436"/>
      <c r="AB5" s="436"/>
      <c r="AC5" s="436"/>
      <c r="AD5" s="436"/>
    </row>
    <row r="6" spans="1:32" outlineLevel="1">
      <c r="A6" s="485">
        <v>36</v>
      </c>
      <c r="B6" s="453">
        <f t="shared" ref="B6:B11" si="0">IF(ISBLANK(A6),"",A6)</f>
        <v>36</v>
      </c>
      <c r="C6" s="486" t="str">
        <f t="shared" ref="C6:C11" si="1">IF(ISBLANK(B6), "", IF(B6&lt;10, "IVF00" &amp; B6, IF(AND(B6&gt;=10, B6&lt;=99), "IVF0" &amp; B6, IF(B6&gt;99, "IVF" &amp; B6))))</f>
        <v>IVF036</v>
      </c>
      <c r="D6" s="434" t="s">
        <v>7</v>
      </c>
      <c r="E6" s="485">
        <v>1</v>
      </c>
      <c r="F6" s="487" t="s">
        <v>6</v>
      </c>
      <c r="G6" s="439">
        <v>0</v>
      </c>
      <c r="H6" s="488">
        <f>ROUND(E6*G6,0)</f>
        <v>0</v>
      </c>
      <c r="I6" s="489">
        <v>0</v>
      </c>
      <c r="J6" s="485" t="str">
        <f>F6</f>
        <v>No</v>
      </c>
      <c r="K6" s="488">
        <f>G6</f>
        <v>0</v>
      </c>
      <c r="L6" s="488">
        <f>ROUND(I6*K6,0)</f>
        <v>0</v>
      </c>
      <c r="M6" s="490">
        <f>IF(L6&gt;H6,L6-H6,0)</f>
        <v>0</v>
      </c>
      <c r="N6" s="488">
        <f>IF(H6&gt;L6,H6-L6,0)</f>
        <v>0</v>
      </c>
      <c r="O6" s="78"/>
      <c r="P6" s="465" t="s">
        <v>159</v>
      </c>
      <c r="Q6" s="437"/>
      <c r="R6" s="436"/>
      <c r="S6" s="436"/>
      <c r="T6" s="436"/>
      <c r="U6" s="497"/>
      <c r="V6" s="491"/>
      <c r="W6" s="492"/>
      <c r="X6" s="436"/>
      <c r="Y6" s="436"/>
      <c r="Z6" s="436"/>
      <c r="AA6" s="436"/>
      <c r="AB6" s="436"/>
      <c r="AC6" s="436"/>
      <c r="AD6" s="436"/>
    </row>
    <row r="7" spans="1:32" outlineLevel="1">
      <c r="A7" s="440"/>
      <c r="B7" s="453" t="str">
        <f t="shared" si="0"/>
        <v/>
      </c>
      <c r="C7" s="486"/>
      <c r="D7" s="434"/>
      <c r="E7" s="440"/>
      <c r="F7" s="440"/>
      <c r="G7" s="490"/>
      <c r="H7" s="490"/>
      <c r="I7" s="493"/>
      <c r="J7" s="440"/>
      <c r="K7" s="490"/>
      <c r="L7" s="490"/>
      <c r="M7" s="490"/>
      <c r="N7" s="490"/>
      <c r="O7" s="78"/>
      <c r="P7" s="465" t="s">
        <v>159</v>
      </c>
      <c r="Q7" s="437"/>
      <c r="R7" s="436"/>
      <c r="S7" s="436"/>
      <c r="T7" s="436"/>
      <c r="U7" s="497"/>
      <c r="V7" s="491"/>
      <c r="W7" s="492"/>
      <c r="X7" s="436"/>
      <c r="Y7" s="436"/>
      <c r="Z7" s="436"/>
      <c r="AA7" s="436"/>
      <c r="AB7" s="436"/>
      <c r="AC7" s="436"/>
      <c r="AD7" s="436"/>
    </row>
    <row r="8" spans="1:32" outlineLevel="1">
      <c r="A8" s="485"/>
      <c r="B8" s="453" t="str">
        <f t="shared" si="0"/>
        <v/>
      </c>
      <c r="C8" s="486"/>
      <c r="D8" s="434"/>
      <c r="E8" s="485"/>
      <c r="F8" s="487"/>
      <c r="G8" s="439"/>
      <c r="H8" s="488"/>
      <c r="I8" s="489"/>
      <c r="J8" s="485"/>
      <c r="K8" s="488"/>
      <c r="L8" s="488"/>
      <c r="M8" s="490"/>
      <c r="N8" s="488"/>
      <c r="O8" s="78"/>
      <c r="P8" s="465"/>
      <c r="Q8" s="437"/>
      <c r="R8" s="436"/>
      <c r="S8" s="436"/>
      <c r="T8" s="436"/>
      <c r="U8" s="497"/>
      <c r="V8" s="491"/>
      <c r="W8" s="492"/>
      <c r="X8" s="436"/>
      <c r="Y8" s="436"/>
      <c r="Z8" s="436"/>
      <c r="AA8" s="436"/>
      <c r="AB8" s="436"/>
      <c r="AC8" s="436"/>
      <c r="AD8" s="436"/>
    </row>
    <row r="9" spans="1:32" outlineLevel="1">
      <c r="A9" s="440"/>
      <c r="B9" s="453" t="str">
        <f t="shared" si="0"/>
        <v/>
      </c>
      <c r="C9" s="486"/>
      <c r="D9" s="479" t="s">
        <v>570</v>
      </c>
      <c r="E9" s="440"/>
      <c r="F9" s="440"/>
      <c r="G9" s="490"/>
      <c r="H9" s="490"/>
      <c r="I9" s="493"/>
      <c r="J9" s="440"/>
      <c r="K9" s="490"/>
      <c r="L9" s="490"/>
      <c r="M9" s="490"/>
      <c r="N9" s="490"/>
      <c r="O9" s="78"/>
      <c r="P9" s="465" t="s">
        <v>159</v>
      </c>
      <c r="Q9" s="437"/>
      <c r="R9" s="436"/>
      <c r="S9" s="436"/>
      <c r="T9" s="436"/>
      <c r="U9" s="497"/>
      <c r="V9" s="491"/>
      <c r="W9" s="492"/>
      <c r="X9" s="436"/>
      <c r="Y9" s="436"/>
      <c r="Z9" s="436"/>
      <c r="AA9" s="436"/>
      <c r="AB9" s="436"/>
      <c r="AC9" s="436"/>
      <c r="AD9" s="436"/>
    </row>
    <row r="10" spans="1:32" outlineLevel="1">
      <c r="A10" s="440"/>
      <c r="B10" s="453" t="str">
        <f t="shared" si="0"/>
        <v/>
      </c>
      <c r="C10" s="486"/>
      <c r="D10" s="479"/>
      <c r="E10" s="440"/>
      <c r="F10" s="440"/>
      <c r="G10" s="490"/>
      <c r="H10" s="490"/>
      <c r="I10" s="493"/>
      <c r="J10" s="440"/>
      <c r="K10" s="490"/>
      <c r="L10" s="490"/>
      <c r="M10" s="490"/>
      <c r="N10" s="490"/>
      <c r="O10" s="78"/>
      <c r="P10" s="465" t="s">
        <v>159</v>
      </c>
      <c r="Q10" s="437"/>
      <c r="R10" s="436"/>
      <c r="S10" s="436"/>
      <c r="T10" s="436"/>
      <c r="U10" s="497"/>
      <c r="V10" s="491"/>
      <c r="W10" s="492"/>
      <c r="X10" s="436"/>
      <c r="Y10" s="436"/>
      <c r="Z10" s="436"/>
      <c r="AA10" s="436"/>
      <c r="AB10" s="436"/>
      <c r="AC10" s="436"/>
      <c r="AD10" s="436"/>
    </row>
    <row r="11" spans="1:32" ht="125" outlineLevel="1">
      <c r="A11" s="485">
        <v>38</v>
      </c>
      <c r="B11" s="453">
        <f t="shared" si="0"/>
        <v>38</v>
      </c>
      <c r="C11" s="486" t="str">
        <f t="shared" si="1"/>
        <v>IVF038</v>
      </c>
      <c r="D11" s="434" t="s">
        <v>8</v>
      </c>
      <c r="E11" s="485">
        <v>1</v>
      </c>
      <c r="F11" s="487" t="s">
        <v>6</v>
      </c>
      <c r="G11" s="439">
        <v>110000</v>
      </c>
      <c r="H11" s="488">
        <f>ROUND(E11*G11,0)</f>
        <v>110000</v>
      </c>
      <c r="I11" s="489">
        <v>0</v>
      </c>
      <c r="J11" s="485" t="str">
        <f>F11</f>
        <v>No</v>
      </c>
      <c r="K11" s="488">
        <f>G11</f>
        <v>110000</v>
      </c>
      <c r="L11" s="488">
        <f>ROUND(I11*K11,0)</f>
        <v>0</v>
      </c>
      <c r="M11" s="490">
        <f>IF(L11&gt;H11,L11-H11,0)</f>
        <v>0</v>
      </c>
      <c r="N11" s="488">
        <f>IF(H11&gt;L11,H11-L11,0)</f>
        <v>110000</v>
      </c>
      <c r="O11" s="78" t="s">
        <v>760</v>
      </c>
      <c r="P11" s="465" t="s">
        <v>159</v>
      </c>
      <c r="Q11" s="484" t="s">
        <v>759</v>
      </c>
      <c r="R11" s="436"/>
      <c r="S11" s="436"/>
      <c r="T11" s="436"/>
      <c r="U11" s="497"/>
      <c r="V11" s="491"/>
      <c r="W11" s="492"/>
      <c r="X11" s="436"/>
      <c r="Y11" s="436"/>
      <c r="Z11" s="436"/>
      <c r="AA11" s="436"/>
      <c r="AB11" s="436"/>
      <c r="AC11" s="436"/>
      <c r="AD11" s="436"/>
    </row>
    <row r="12" spans="1:32" outlineLevel="1">
      <c r="A12" s="440"/>
      <c r="B12" s="453" t="str">
        <f t="shared" ref="B12:B82" si="2">IF(ISBLANK(A12),"",A12)</f>
        <v/>
      </c>
      <c r="C12" s="486"/>
      <c r="D12" s="434"/>
      <c r="E12" s="440"/>
      <c r="F12" s="440"/>
      <c r="G12" s="490"/>
      <c r="H12" s="490"/>
      <c r="I12" s="493"/>
      <c r="J12" s="440"/>
      <c r="K12" s="490"/>
      <c r="L12" s="490"/>
      <c r="M12" s="490"/>
      <c r="N12" s="490"/>
      <c r="O12" s="78"/>
      <c r="P12" s="465" t="s">
        <v>159</v>
      </c>
      <c r="Q12" s="437"/>
      <c r="R12" s="436"/>
      <c r="S12" s="436"/>
      <c r="T12" s="436"/>
      <c r="U12" s="497"/>
      <c r="V12" s="491"/>
      <c r="W12" s="492"/>
      <c r="X12" s="436"/>
      <c r="Y12" s="436"/>
      <c r="Z12" s="436"/>
      <c r="AA12" s="436"/>
      <c r="AB12" s="436"/>
      <c r="AC12" s="436"/>
      <c r="AD12" s="436"/>
    </row>
    <row r="13" spans="1:32" ht="31.25" outlineLevel="1">
      <c r="A13" s="485">
        <v>48</v>
      </c>
      <c r="B13" s="453">
        <f t="shared" si="2"/>
        <v>48</v>
      </c>
      <c r="C13" s="486" t="str">
        <f t="shared" ref="C13:C80" si="3">IF(ISBLANK(B13), "", IF(B13&lt;10, "IVF00" &amp; B13, IF(AND(B13&gt;=10, B13&lt;=99), "IVF0" &amp; B13, IF(B13&gt;99, "IVF" &amp; B13))))</f>
        <v>IVF048</v>
      </c>
      <c r="D13" s="434" t="s">
        <v>9</v>
      </c>
      <c r="E13" s="485">
        <v>1</v>
      </c>
      <c r="F13" s="487" t="s">
        <v>10</v>
      </c>
      <c r="G13" s="490"/>
      <c r="H13" s="488">
        <f>ROUND(E13*G13,0)</f>
        <v>0</v>
      </c>
      <c r="I13" s="489">
        <f>E13</f>
        <v>1</v>
      </c>
      <c r="J13" s="485" t="str">
        <f>F13</f>
        <v>Lot</v>
      </c>
      <c r="K13" s="488">
        <f>G13</f>
        <v>0</v>
      </c>
      <c r="L13" s="488">
        <f>ROUND(I13*K13,0)</f>
        <v>0</v>
      </c>
      <c r="M13" s="490">
        <f>IF(L13&gt;H13,L13-H13,0)</f>
        <v>0</v>
      </c>
      <c r="N13" s="488">
        <f>IF(H13&gt;L13,H13-L13,0)</f>
        <v>0</v>
      </c>
      <c r="O13" s="78"/>
      <c r="P13" s="465" t="s">
        <v>159</v>
      </c>
      <c r="Q13" s="437"/>
      <c r="R13" s="436"/>
      <c r="S13" s="436"/>
      <c r="T13" s="436"/>
      <c r="U13" s="497"/>
      <c r="V13" s="491"/>
      <c r="W13" s="492"/>
      <c r="X13" s="436"/>
      <c r="Y13" s="436"/>
      <c r="Z13" s="436"/>
      <c r="AA13" s="436"/>
      <c r="AB13" s="436"/>
      <c r="AC13" s="436"/>
      <c r="AD13" s="436"/>
    </row>
    <row r="14" spans="1:32" outlineLevel="1">
      <c r="A14" s="485"/>
      <c r="B14" s="453" t="str">
        <f t="shared" si="2"/>
        <v/>
      </c>
      <c r="C14" s="486"/>
      <c r="D14" s="434"/>
      <c r="E14" s="485"/>
      <c r="F14" s="487"/>
      <c r="G14" s="490"/>
      <c r="H14" s="488"/>
      <c r="I14" s="489"/>
      <c r="J14" s="485"/>
      <c r="K14" s="488"/>
      <c r="L14" s="488"/>
      <c r="M14" s="490"/>
      <c r="N14" s="488"/>
      <c r="O14" s="78"/>
      <c r="P14" s="465" t="s">
        <v>159</v>
      </c>
      <c r="Q14" s="437"/>
      <c r="R14" s="436"/>
      <c r="S14" s="436"/>
      <c r="T14" s="436"/>
      <c r="U14" s="497"/>
      <c r="V14" s="491"/>
      <c r="W14" s="492"/>
      <c r="X14" s="436"/>
      <c r="Y14" s="436"/>
      <c r="Z14" s="436"/>
      <c r="AA14" s="436"/>
      <c r="AB14" s="436"/>
      <c r="AC14" s="436"/>
      <c r="AD14" s="436"/>
    </row>
    <row r="15" spans="1:32">
      <c r="A15" s="440"/>
      <c r="B15" s="453" t="str">
        <f t="shared" si="2"/>
        <v/>
      </c>
      <c r="C15" s="486"/>
      <c r="D15" s="434"/>
      <c r="E15" s="440"/>
      <c r="F15" s="440"/>
      <c r="G15" s="490"/>
      <c r="H15" s="490"/>
      <c r="I15" s="493"/>
      <c r="J15" s="440"/>
      <c r="K15" s="498" t="s">
        <v>138</v>
      </c>
      <c r="L15" s="499">
        <f>SUM(L6:L14)</f>
        <v>0</v>
      </c>
      <c r="M15" s="499">
        <f>SUM(M6:M14)</f>
        <v>0</v>
      </c>
      <c r="N15" s="499">
        <f>SUM(N6:N14)</f>
        <v>110000</v>
      </c>
      <c r="O15" s="78"/>
      <c r="P15" s="465"/>
      <c r="Q15" s="437"/>
      <c r="R15" s="436"/>
      <c r="S15" s="436"/>
      <c r="T15" s="436"/>
      <c r="U15" s="497"/>
      <c r="V15" s="491"/>
      <c r="W15" s="492"/>
      <c r="X15" s="436"/>
      <c r="Y15" s="436"/>
      <c r="Z15" s="436"/>
      <c r="AA15" s="436"/>
      <c r="AB15" s="436"/>
      <c r="AC15" s="436"/>
      <c r="AD15" s="436"/>
    </row>
    <row r="16" spans="1:32">
      <c r="A16" s="485"/>
      <c r="B16" s="453" t="str">
        <f t="shared" si="2"/>
        <v/>
      </c>
      <c r="C16" s="486"/>
      <c r="D16" s="482" t="s">
        <v>98</v>
      </c>
      <c r="E16" s="485"/>
      <c r="F16" s="487"/>
      <c r="G16" s="490"/>
      <c r="H16" s="488"/>
      <c r="I16" s="489"/>
      <c r="J16" s="485"/>
      <c r="K16" s="500"/>
      <c r="L16" s="500"/>
      <c r="M16" s="501"/>
      <c r="N16" s="500"/>
      <c r="O16" s="78"/>
      <c r="P16" s="465"/>
      <c r="Q16" s="437"/>
      <c r="R16" s="436"/>
      <c r="S16" s="436"/>
      <c r="T16" s="436"/>
      <c r="U16" s="497"/>
      <c r="V16" s="491"/>
      <c r="W16" s="492"/>
      <c r="X16" s="436"/>
      <c r="Y16" s="436"/>
      <c r="Z16" s="436"/>
      <c r="AA16" s="436"/>
      <c r="AB16" s="436"/>
      <c r="AC16" s="436"/>
      <c r="AD16" s="436"/>
    </row>
    <row r="17" spans="1:30" ht="109.4" outlineLevel="1">
      <c r="A17" s="485">
        <v>49</v>
      </c>
      <c r="B17" s="453">
        <f t="shared" si="2"/>
        <v>49</v>
      </c>
      <c r="C17" s="486" t="str">
        <f t="shared" si="3"/>
        <v>IVF049</v>
      </c>
      <c r="D17" s="434" t="s">
        <v>11</v>
      </c>
      <c r="E17" s="485">
        <v>110</v>
      </c>
      <c r="F17" s="487" t="s">
        <v>2</v>
      </c>
      <c r="G17" s="439">
        <v>398</v>
      </c>
      <c r="H17" s="488">
        <f>ROUND(E17*G17,0)</f>
        <v>43780</v>
      </c>
      <c r="I17" s="493">
        <f>31.21+1.467</f>
        <v>32.677</v>
      </c>
      <c r="J17" s="485" t="str">
        <f>F17</f>
        <v>Cum</v>
      </c>
      <c r="K17" s="488">
        <f>G17</f>
        <v>398</v>
      </c>
      <c r="L17" s="488">
        <f>ROUND(I17*K17,0)</f>
        <v>13005</v>
      </c>
      <c r="M17" s="490">
        <f>IF(L17&gt;H17,L17-H17,0)</f>
        <v>0</v>
      </c>
      <c r="N17" s="488">
        <f>IF(H17&gt;L17,H17-L17,0)</f>
        <v>30775</v>
      </c>
      <c r="O17" s="78" t="s">
        <v>525</v>
      </c>
      <c r="P17" s="465" t="s">
        <v>145</v>
      </c>
      <c r="Q17" s="437"/>
      <c r="R17" s="436"/>
      <c r="S17" s="436"/>
      <c r="T17" s="436"/>
      <c r="U17" s="497"/>
      <c r="V17" s="491"/>
      <c r="W17" s="492"/>
      <c r="X17" s="436"/>
      <c r="Y17" s="436"/>
      <c r="Z17" s="436"/>
      <c r="AA17" s="436"/>
      <c r="AB17" s="436"/>
      <c r="AC17" s="436"/>
      <c r="AD17" s="436"/>
    </row>
    <row r="18" spans="1:30" outlineLevel="1">
      <c r="A18" s="440"/>
      <c r="B18" s="453" t="str">
        <f t="shared" si="2"/>
        <v/>
      </c>
      <c r="C18" s="486"/>
      <c r="D18" s="479" t="s">
        <v>573</v>
      </c>
      <c r="E18" s="440"/>
      <c r="F18" s="440"/>
      <c r="G18" s="490"/>
      <c r="H18" s="490"/>
      <c r="I18" s="493"/>
      <c r="J18" s="440"/>
      <c r="K18" s="490"/>
      <c r="L18" s="490"/>
      <c r="M18" s="490"/>
      <c r="N18" s="490"/>
      <c r="O18" s="78"/>
      <c r="P18" s="465" t="s">
        <v>145</v>
      </c>
      <c r="Q18" s="437"/>
      <c r="R18" s="436"/>
      <c r="S18" s="436"/>
      <c r="T18" s="436"/>
      <c r="U18" s="497"/>
      <c r="V18" s="491"/>
      <c r="W18" s="492"/>
      <c r="X18" s="436"/>
      <c r="Y18" s="436"/>
      <c r="Z18" s="436"/>
      <c r="AA18" s="436"/>
      <c r="AB18" s="436"/>
      <c r="AC18" s="436"/>
      <c r="AD18" s="436"/>
    </row>
    <row r="19" spans="1:30" outlineLevel="1">
      <c r="A19" s="440"/>
      <c r="B19" s="453" t="str">
        <f t="shared" si="2"/>
        <v/>
      </c>
      <c r="C19" s="486"/>
      <c r="D19" s="479"/>
      <c r="E19" s="440"/>
      <c r="F19" s="440"/>
      <c r="G19" s="490"/>
      <c r="H19" s="490"/>
      <c r="I19" s="493"/>
      <c r="J19" s="440"/>
      <c r="K19" s="490"/>
      <c r="L19" s="490"/>
      <c r="M19" s="490"/>
      <c r="N19" s="490"/>
      <c r="O19" s="78"/>
      <c r="P19" s="465" t="s">
        <v>145</v>
      </c>
      <c r="Q19" s="437"/>
      <c r="R19" s="436"/>
      <c r="S19" s="436"/>
      <c r="T19" s="436"/>
      <c r="U19" s="497"/>
      <c r="V19" s="491"/>
      <c r="W19" s="492"/>
      <c r="X19" s="436"/>
      <c r="Y19" s="436"/>
      <c r="Z19" s="436"/>
      <c r="AA19" s="436"/>
      <c r="AB19" s="436"/>
      <c r="AC19" s="436"/>
      <c r="AD19" s="436"/>
    </row>
    <row r="20" spans="1:30" ht="109.4" outlineLevel="1">
      <c r="A20" s="485">
        <v>50</v>
      </c>
      <c r="B20" s="453">
        <f t="shared" si="2"/>
        <v>50</v>
      </c>
      <c r="C20" s="486" t="str">
        <f t="shared" si="3"/>
        <v>IVF050</v>
      </c>
      <c r="D20" s="434" t="s">
        <v>12</v>
      </c>
      <c r="E20" s="485">
        <v>16</v>
      </c>
      <c r="F20" s="487" t="s">
        <v>6</v>
      </c>
      <c r="G20" s="439">
        <v>350</v>
      </c>
      <c r="H20" s="488">
        <f>ROUND(E20*G20,0)</f>
        <v>5600</v>
      </c>
      <c r="I20" s="493">
        <v>0</v>
      </c>
      <c r="J20" s="485" t="str">
        <f>F20</f>
        <v>No</v>
      </c>
      <c r="K20" s="488">
        <f>G20</f>
        <v>350</v>
      </c>
      <c r="L20" s="488">
        <f>ROUND(I20*K20,0)</f>
        <v>0</v>
      </c>
      <c r="M20" s="490">
        <f>IF(L20&gt;H20,L20-H20,0)</f>
        <v>0</v>
      </c>
      <c r="N20" s="488">
        <f>IF(H20&gt;L20,H20-L20,0)</f>
        <v>5600</v>
      </c>
      <c r="O20" s="78" t="s">
        <v>525</v>
      </c>
      <c r="P20" s="465" t="s">
        <v>145</v>
      </c>
      <c r="Q20" s="437"/>
      <c r="R20" s="436"/>
      <c r="S20" s="436"/>
      <c r="T20" s="436"/>
      <c r="U20" s="497"/>
      <c r="V20" s="491"/>
      <c r="W20" s="492"/>
      <c r="X20" s="436"/>
      <c r="Y20" s="436"/>
      <c r="Z20" s="436"/>
      <c r="AA20" s="436"/>
      <c r="AB20" s="436"/>
      <c r="AC20" s="436"/>
      <c r="AD20" s="436"/>
    </row>
    <row r="21" spans="1:30" outlineLevel="1">
      <c r="A21" s="440"/>
      <c r="B21" s="453" t="str">
        <f t="shared" si="2"/>
        <v/>
      </c>
      <c r="C21" s="486"/>
      <c r="D21" s="436"/>
      <c r="E21" s="440"/>
      <c r="F21" s="440"/>
      <c r="G21" s="490"/>
      <c r="H21" s="490"/>
      <c r="I21" s="493"/>
      <c r="J21" s="440"/>
      <c r="K21" s="490"/>
      <c r="L21" s="490"/>
      <c r="M21" s="490"/>
      <c r="N21" s="490"/>
      <c r="O21" s="78"/>
      <c r="P21" s="465" t="s">
        <v>145</v>
      </c>
      <c r="Q21" s="437"/>
      <c r="R21" s="436"/>
      <c r="S21" s="436"/>
      <c r="T21" s="436"/>
      <c r="U21" s="497"/>
      <c r="V21" s="491"/>
      <c r="W21" s="492"/>
      <c r="X21" s="436"/>
      <c r="Y21" s="436"/>
      <c r="Z21" s="436"/>
      <c r="AA21" s="436"/>
      <c r="AB21" s="436"/>
      <c r="AC21" s="436"/>
      <c r="AD21" s="436"/>
    </row>
    <row r="22" spans="1:30" ht="109.4" outlineLevel="1">
      <c r="A22" s="485">
        <v>51</v>
      </c>
      <c r="B22" s="453">
        <f t="shared" si="2"/>
        <v>51</v>
      </c>
      <c r="C22" s="486" t="str">
        <f t="shared" si="3"/>
        <v>IVF051</v>
      </c>
      <c r="D22" s="434" t="s">
        <v>13</v>
      </c>
      <c r="E22" s="485">
        <v>5</v>
      </c>
      <c r="F22" s="487" t="s">
        <v>6</v>
      </c>
      <c r="G22" s="439">
        <v>468</v>
      </c>
      <c r="H22" s="488">
        <f>ROUND(E22*G22,0)</f>
        <v>2340</v>
      </c>
      <c r="I22" s="493">
        <v>5</v>
      </c>
      <c r="J22" s="485" t="str">
        <f>F22</f>
        <v>No</v>
      </c>
      <c r="K22" s="488">
        <f>G22</f>
        <v>468</v>
      </c>
      <c r="L22" s="488">
        <f>ROUND(I22*K22,0)</f>
        <v>2340</v>
      </c>
      <c r="M22" s="490">
        <f>IF(L22&gt;H22,L22-H22,0)</f>
        <v>0</v>
      </c>
      <c r="N22" s="488">
        <f>IF(H22&gt;L22,H22-L22,0)</f>
        <v>0</v>
      </c>
      <c r="O22" s="601" t="s">
        <v>605</v>
      </c>
      <c r="P22" s="465" t="s">
        <v>145</v>
      </c>
      <c r="Q22" s="437"/>
      <c r="R22" s="436"/>
      <c r="S22" s="436"/>
      <c r="T22" s="436"/>
      <c r="U22" s="497"/>
      <c r="V22" s="491"/>
      <c r="W22" s="492"/>
      <c r="X22" s="436"/>
      <c r="Y22" s="436"/>
      <c r="Z22" s="436"/>
      <c r="AA22" s="436"/>
      <c r="AB22" s="436"/>
      <c r="AC22" s="436"/>
      <c r="AD22" s="436"/>
    </row>
    <row r="23" spans="1:30" outlineLevel="1">
      <c r="A23" s="440"/>
      <c r="B23" s="453" t="str">
        <f t="shared" si="2"/>
        <v/>
      </c>
      <c r="C23" s="486"/>
      <c r="D23" s="495" t="s">
        <v>109</v>
      </c>
      <c r="E23" s="440"/>
      <c r="F23" s="440"/>
      <c r="G23" s="490"/>
      <c r="H23" s="490"/>
      <c r="I23" s="493">
        <v>2</v>
      </c>
      <c r="J23" s="485" t="s">
        <v>6</v>
      </c>
      <c r="K23" s="490">
        <f>K22</f>
        <v>468</v>
      </c>
      <c r="L23" s="488">
        <f>ROUND(I23*K23,0)</f>
        <v>936</v>
      </c>
      <c r="M23" s="490">
        <f>IF(L23&gt;H23,L23-H23,0)</f>
        <v>936</v>
      </c>
      <c r="N23" s="488">
        <f>IF(H23&gt;L23,H23-L23,0)</f>
        <v>0</v>
      </c>
      <c r="O23" s="601"/>
      <c r="P23" s="465" t="s">
        <v>145</v>
      </c>
      <c r="Q23" s="437"/>
      <c r="R23" s="436"/>
      <c r="S23" s="436"/>
      <c r="T23" s="436"/>
      <c r="U23" s="497"/>
      <c r="V23" s="491"/>
      <c r="W23" s="492"/>
      <c r="X23" s="436"/>
      <c r="Y23" s="436"/>
      <c r="Z23" s="436"/>
      <c r="AA23" s="436"/>
      <c r="AB23" s="436"/>
      <c r="AC23" s="436"/>
      <c r="AD23" s="436"/>
    </row>
    <row r="24" spans="1:30" outlineLevel="1">
      <c r="A24" s="440"/>
      <c r="B24" s="453" t="str">
        <f t="shared" si="2"/>
        <v/>
      </c>
      <c r="C24" s="486"/>
      <c r="D24" s="479" t="s">
        <v>541</v>
      </c>
      <c r="E24" s="440"/>
      <c r="F24" s="440"/>
      <c r="G24" s="490"/>
      <c r="H24" s="490"/>
      <c r="I24" s="493"/>
      <c r="J24" s="485"/>
      <c r="K24" s="490"/>
      <c r="L24" s="488"/>
      <c r="M24" s="490"/>
      <c r="N24" s="488"/>
      <c r="O24" s="78"/>
      <c r="P24" s="465" t="s">
        <v>145</v>
      </c>
      <c r="Q24" s="437"/>
      <c r="R24" s="436"/>
      <c r="S24" s="436"/>
      <c r="T24" s="436"/>
      <c r="U24" s="497"/>
      <c r="V24" s="491"/>
      <c r="W24" s="492"/>
      <c r="X24" s="436"/>
      <c r="Y24" s="436"/>
      <c r="Z24" s="436"/>
      <c r="AA24" s="436"/>
      <c r="AB24" s="436"/>
      <c r="AC24" s="436"/>
      <c r="AD24" s="436"/>
    </row>
    <row r="25" spans="1:30" outlineLevel="1">
      <c r="A25" s="440"/>
      <c r="B25" s="453" t="str">
        <f t="shared" si="2"/>
        <v/>
      </c>
      <c r="C25" s="486"/>
      <c r="D25" s="495"/>
      <c r="E25" s="440"/>
      <c r="F25" s="440"/>
      <c r="G25" s="490"/>
      <c r="H25" s="490"/>
      <c r="I25" s="493"/>
      <c r="J25" s="485"/>
      <c r="K25" s="490"/>
      <c r="L25" s="488"/>
      <c r="M25" s="490"/>
      <c r="N25" s="488"/>
      <c r="O25" s="78"/>
      <c r="P25" s="465" t="s">
        <v>145</v>
      </c>
      <c r="Q25" s="437"/>
      <c r="R25" s="436"/>
      <c r="S25" s="436"/>
      <c r="T25" s="436"/>
      <c r="U25" s="497"/>
      <c r="V25" s="491"/>
      <c r="W25" s="492"/>
      <c r="X25" s="436"/>
      <c r="Y25" s="436"/>
      <c r="Z25" s="436"/>
      <c r="AA25" s="436"/>
      <c r="AB25" s="436"/>
      <c r="AC25" s="436"/>
      <c r="AD25" s="436"/>
    </row>
    <row r="26" spans="1:30" ht="78.150000000000006" outlineLevel="1">
      <c r="A26" s="485">
        <v>52</v>
      </c>
      <c r="B26" s="453">
        <f t="shared" si="2"/>
        <v>52</v>
      </c>
      <c r="C26" s="486" t="str">
        <f t="shared" si="3"/>
        <v>IVF052</v>
      </c>
      <c r="D26" s="434" t="s">
        <v>14</v>
      </c>
      <c r="E26" s="485">
        <v>110</v>
      </c>
      <c r="F26" s="487" t="s">
        <v>2</v>
      </c>
      <c r="G26" s="439">
        <v>454</v>
      </c>
      <c r="H26" s="488">
        <f>ROUND(E26*G26,0)</f>
        <v>49940</v>
      </c>
      <c r="I26" s="493">
        <v>48.7</v>
      </c>
      <c r="J26" s="485" t="str">
        <f>F26</f>
        <v>Cum</v>
      </c>
      <c r="K26" s="488">
        <f>G26</f>
        <v>454</v>
      </c>
      <c r="L26" s="488">
        <f>ROUND(I26*K26,0)</f>
        <v>22110</v>
      </c>
      <c r="M26" s="490">
        <f>IF(L26&gt;H26,L26-H26,0)</f>
        <v>0</v>
      </c>
      <c r="N26" s="488">
        <f>IF(H26&gt;L26,H26-L26,0)</f>
        <v>27830</v>
      </c>
      <c r="O26" s="78" t="s">
        <v>525</v>
      </c>
      <c r="P26" s="465" t="s">
        <v>145</v>
      </c>
      <c r="Q26" s="437"/>
      <c r="R26" s="436"/>
      <c r="S26" s="436"/>
      <c r="T26" s="436"/>
      <c r="U26" s="497"/>
      <c r="V26" s="491"/>
      <c r="W26" s="492"/>
      <c r="X26" s="436"/>
      <c r="Y26" s="436"/>
      <c r="Z26" s="436"/>
      <c r="AA26" s="436"/>
      <c r="AB26" s="436"/>
      <c r="AC26" s="436"/>
      <c r="AD26" s="436"/>
    </row>
    <row r="27" spans="1:30" outlineLevel="1">
      <c r="A27" s="440"/>
      <c r="B27" s="453" t="str">
        <f t="shared" si="2"/>
        <v/>
      </c>
      <c r="C27" s="486"/>
      <c r="D27" s="434"/>
      <c r="E27" s="440"/>
      <c r="F27" s="440"/>
      <c r="G27" s="490"/>
      <c r="H27" s="490"/>
      <c r="I27" s="493"/>
      <c r="J27" s="440"/>
      <c r="K27" s="490"/>
      <c r="L27" s="490"/>
      <c r="M27" s="490"/>
      <c r="N27" s="490"/>
      <c r="O27" s="78"/>
      <c r="P27" s="465" t="s">
        <v>145</v>
      </c>
      <c r="Q27" s="437"/>
      <c r="R27" s="436"/>
      <c r="S27" s="436"/>
      <c r="T27" s="436"/>
      <c r="U27" s="497"/>
      <c r="V27" s="491"/>
      <c r="W27" s="492"/>
      <c r="X27" s="436"/>
      <c r="Y27" s="436"/>
      <c r="Z27" s="436"/>
      <c r="AA27" s="436"/>
      <c r="AB27" s="436"/>
      <c r="AC27" s="436"/>
      <c r="AD27" s="436"/>
    </row>
    <row r="28" spans="1:30" ht="187.5" outlineLevel="1">
      <c r="A28" s="485">
        <v>53</v>
      </c>
      <c r="B28" s="453">
        <f t="shared" si="2"/>
        <v>53</v>
      </c>
      <c r="C28" s="486" t="str">
        <f t="shared" si="3"/>
        <v>IVF053</v>
      </c>
      <c r="D28" s="434" t="s">
        <v>15</v>
      </c>
      <c r="E28" s="485">
        <v>12</v>
      </c>
      <c r="F28" s="487" t="s">
        <v>2</v>
      </c>
      <c r="G28" s="439">
        <v>16055</v>
      </c>
      <c r="H28" s="488">
        <f>ROUND(E28*G28,0)</f>
        <v>192660</v>
      </c>
      <c r="I28" s="493">
        <v>12</v>
      </c>
      <c r="J28" s="485" t="str">
        <f>F28</f>
        <v>Cum</v>
      </c>
      <c r="K28" s="488">
        <f>G28</f>
        <v>16055</v>
      </c>
      <c r="L28" s="488">
        <f>ROUND(I28*K28,0)</f>
        <v>192660</v>
      </c>
      <c r="M28" s="490">
        <f>IF(L28&gt;H28,L28-H28,0)</f>
        <v>0</v>
      </c>
      <c r="N28" s="488">
        <f>IF(H28&gt;L28,H28-L28,0)</f>
        <v>0</v>
      </c>
      <c r="O28" s="601" t="s">
        <v>605</v>
      </c>
      <c r="P28" s="465" t="s">
        <v>145</v>
      </c>
      <c r="Q28" s="437"/>
      <c r="R28" s="436"/>
      <c r="S28" s="436"/>
      <c r="T28" s="436"/>
      <c r="U28" s="497"/>
      <c r="V28" s="491"/>
      <c r="W28" s="492"/>
      <c r="X28" s="436"/>
      <c r="Y28" s="436"/>
      <c r="Z28" s="436"/>
      <c r="AA28" s="436"/>
      <c r="AB28" s="436"/>
      <c r="AC28" s="436"/>
      <c r="AD28" s="436"/>
    </row>
    <row r="29" spans="1:30" outlineLevel="1">
      <c r="A29" s="440"/>
      <c r="B29" s="453" t="str">
        <f t="shared" si="2"/>
        <v/>
      </c>
      <c r="C29" s="486"/>
      <c r="D29" s="495" t="s">
        <v>109</v>
      </c>
      <c r="E29" s="440"/>
      <c r="F29" s="440"/>
      <c r="G29" s="490"/>
      <c r="H29" s="490"/>
      <c r="I29" s="493">
        <v>3.27</v>
      </c>
      <c r="J29" s="487" t="s">
        <v>2</v>
      </c>
      <c r="K29" s="439">
        <v>16055</v>
      </c>
      <c r="L29" s="488">
        <f>ROUND(I29*K29,0)</f>
        <v>52500</v>
      </c>
      <c r="M29" s="490">
        <f>IF(L29&gt;H29,L29-H29,0)</f>
        <v>52500</v>
      </c>
      <c r="N29" s="488">
        <f>IF(H29&gt;L29,H29-L29,0)</f>
        <v>0</v>
      </c>
      <c r="O29" s="601"/>
      <c r="P29" s="465" t="s">
        <v>145</v>
      </c>
      <c r="Q29" s="437"/>
      <c r="R29" s="436"/>
      <c r="S29" s="436"/>
      <c r="T29" s="436"/>
      <c r="U29" s="497"/>
      <c r="V29" s="491"/>
      <c r="W29" s="492"/>
      <c r="X29" s="436"/>
      <c r="Y29" s="436"/>
      <c r="Z29" s="436"/>
      <c r="AA29" s="436"/>
      <c r="AB29" s="436"/>
      <c r="AC29" s="436"/>
      <c r="AD29" s="436"/>
    </row>
    <row r="30" spans="1:30" outlineLevel="1">
      <c r="A30" s="440"/>
      <c r="B30" s="453" t="str">
        <f t="shared" si="2"/>
        <v/>
      </c>
      <c r="C30" s="486"/>
      <c r="D30" s="479" t="s">
        <v>574</v>
      </c>
      <c r="E30" s="440"/>
      <c r="F30" s="440"/>
      <c r="G30" s="490"/>
      <c r="H30" s="490"/>
      <c r="I30" s="493"/>
      <c r="J30" s="487"/>
      <c r="K30" s="439"/>
      <c r="L30" s="488"/>
      <c r="M30" s="490"/>
      <c r="N30" s="488"/>
      <c r="O30" s="78"/>
      <c r="P30" s="465" t="s">
        <v>145</v>
      </c>
      <c r="Q30" s="437"/>
      <c r="R30" s="436"/>
      <c r="S30" s="436"/>
      <c r="T30" s="436"/>
      <c r="U30" s="502"/>
      <c r="V30" s="502"/>
      <c r="W30" s="502"/>
      <c r="X30" s="436"/>
      <c r="Y30" s="436"/>
      <c r="Z30" s="436"/>
      <c r="AA30" s="436"/>
      <c r="AB30" s="436"/>
      <c r="AC30" s="436"/>
      <c r="AD30" s="436"/>
    </row>
    <row r="31" spans="1:30" ht="234.35" outlineLevel="1">
      <c r="A31" s="485">
        <v>54</v>
      </c>
      <c r="B31" s="453">
        <f t="shared" si="2"/>
        <v>54</v>
      </c>
      <c r="C31" s="486" t="str">
        <f t="shared" si="3"/>
        <v>IVF054</v>
      </c>
      <c r="D31" s="434" t="s">
        <v>530</v>
      </c>
      <c r="E31" s="485">
        <v>395</v>
      </c>
      <c r="F31" s="487" t="s">
        <v>4</v>
      </c>
      <c r="G31" s="439">
        <v>1952</v>
      </c>
      <c r="H31" s="488">
        <f>ROUND(E31*G31,0)</f>
        <v>771040</v>
      </c>
      <c r="I31" s="493">
        <v>191.03</v>
      </c>
      <c r="J31" s="485" t="str">
        <f>F31</f>
        <v>Sqm</v>
      </c>
      <c r="K31" s="488">
        <f>G31</f>
        <v>1952</v>
      </c>
      <c r="L31" s="488">
        <f>ROUND(I31*K31,0)</f>
        <v>372891</v>
      </c>
      <c r="M31" s="490">
        <f>IF(L31&gt;H31,L31-H31,0)</f>
        <v>0</v>
      </c>
      <c r="N31" s="488">
        <f>IF(H31&gt;L31,H31-L31,0)</f>
        <v>398149</v>
      </c>
      <c r="O31" s="78" t="s">
        <v>525</v>
      </c>
      <c r="P31" s="465" t="s">
        <v>145</v>
      </c>
      <c r="Q31" s="437"/>
      <c r="R31" s="436"/>
      <c r="S31" s="436"/>
      <c r="T31" s="436"/>
      <c r="U31" s="502"/>
      <c r="V31" s="502"/>
      <c r="W31" s="502"/>
      <c r="X31" s="436"/>
      <c r="Y31" s="436"/>
      <c r="Z31" s="436"/>
      <c r="AA31" s="436"/>
      <c r="AB31" s="436"/>
      <c r="AC31" s="436"/>
      <c r="AD31" s="436"/>
    </row>
    <row r="32" spans="1:30" outlineLevel="1">
      <c r="A32" s="440"/>
      <c r="B32" s="453" t="str">
        <f t="shared" si="2"/>
        <v/>
      </c>
      <c r="C32" s="486"/>
      <c r="D32" s="479" t="s">
        <v>533</v>
      </c>
      <c r="E32" s="440"/>
      <c r="F32" s="440"/>
      <c r="G32" s="490"/>
      <c r="H32" s="490"/>
      <c r="I32" s="493"/>
      <c r="J32" s="440"/>
      <c r="K32" s="490"/>
      <c r="L32" s="490"/>
      <c r="M32" s="490"/>
      <c r="N32" s="490"/>
      <c r="O32" s="78"/>
      <c r="P32" s="465" t="s">
        <v>145</v>
      </c>
      <c r="Q32" s="437"/>
      <c r="R32" s="436"/>
      <c r="S32" s="436"/>
      <c r="T32" s="436"/>
      <c r="U32" s="502"/>
      <c r="V32" s="502"/>
      <c r="W32" s="502"/>
      <c r="X32" s="436"/>
      <c r="Y32" s="436"/>
      <c r="Z32" s="436"/>
      <c r="AA32" s="436"/>
      <c r="AB32" s="436"/>
      <c r="AC32" s="436"/>
      <c r="AD32" s="436"/>
    </row>
    <row r="33" spans="1:30" outlineLevel="1">
      <c r="A33" s="440"/>
      <c r="B33" s="453"/>
      <c r="C33" s="486"/>
      <c r="D33" s="479"/>
      <c r="E33" s="440"/>
      <c r="F33" s="440"/>
      <c r="G33" s="490"/>
      <c r="H33" s="490"/>
      <c r="I33" s="493"/>
      <c r="J33" s="440"/>
      <c r="K33" s="490"/>
      <c r="L33" s="490"/>
      <c r="M33" s="490"/>
      <c r="N33" s="490"/>
      <c r="O33" s="78"/>
      <c r="P33" s="465" t="s">
        <v>145</v>
      </c>
      <c r="Q33" s="437"/>
      <c r="R33" s="436"/>
      <c r="S33" s="436"/>
      <c r="T33" s="436"/>
      <c r="U33" s="502"/>
      <c r="V33" s="502"/>
      <c r="W33" s="502"/>
      <c r="X33" s="436"/>
      <c r="Y33" s="436"/>
      <c r="Z33" s="436"/>
      <c r="AA33" s="436"/>
      <c r="AB33" s="436"/>
      <c r="AC33" s="436"/>
      <c r="AD33" s="436"/>
    </row>
    <row r="34" spans="1:30" ht="250" outlineLevel="1">
      <c r="A34" s="485">
        <v>55</v>
      </c>
      <c r="B34" s="453">
        <f t="shared" si="2"/>
        <v>55</v>
      </c>
      <c r="C34" s="486" t="str">
        <f t="shared" si="3"/>
        <v>IVF055</v>
      </c>
      <c r="D34" s="434" t="s">
        <v>17</v>
      </c>
      <c r="E34" s="489">
        <v>2.15</v>
      </c>
      <c r="F34" s="487" t="s">
        <v>18</v>
      </c>
      <c r="G34" s="439">
        <v>116500</v>
      </c>
      <c r="H34" s="488">
        <f>ROUND(E34*G34,0)</f>
        <v>250475</v>
      </c>
      <c r="I34" s="493">
        <v>0.10299999999999999</v>
      </c>
      <c r="J34" s="485" t="str">
        <f>F34</f>
        <v>MT</v>
      </c>
      <c r="K34" s="488">
        <f>G34</f>
        <v>116500</v>
      </c>
      <c r="L34" s="488">
        <f>ROUND(I34*K34,0)</f>
        <v>12000</v>
      </c>
      <c r="M34" s="490">
        <f>IF(L34&gt;H34,L34-H34,0)</f>
        <v>0</v>
      </c>
      <c r="N34" s="488">
        <f>IF(H34&gt;L34,H34-L34,0)</f>
        <v>238475</v>
      </c>
      <c r="O34" s="78" t="s">
        <v>525</v>
      </c>
      <c r="P34" s="465" t="s">
        <v>145</v>
      </c>
      <c r="Q34" s="437"/>
      <c r="R34" s="436"/>
      <c r="S34" s="436"/>
      <c r="T34" s="436"/>
      <c r="U34" s="502"/>
      <c r="V34" s="502"/>
      <c r="W34" s="502"/>
      <c r="X34" s="436"/>
      <c r="Y34" s="436"/>
      <c r="Z34" s="436"/>
      <c r="AA34" s="436"/>
      <c r="AB34" s="436"/>
      <c r="AC34" s="436"/>
      <c r="AD34" s="436"/>
    </row>
    <row r="35" spans="1:30" outlineLevel="1">
      <c r="A35" s="440"/>
      <c r="B35" s="453" t="str">
        <f t="shared" si="2"/>
        <v/>
      </c>
      <c r="C35" s="486"/>
      <c r="D35" s="479" t="s">
        <v>534</v>
      </c>
      <c r="E35" s="440"/>
      <c r="F35" s="440"/>
      <c r="G35" s="490"/>
      <c r="H35" s="490"/>
      <c r="I35" s="493"/>
      <c r="J35" s="440"/>
      <c r="K35" s="490"/>
      <c r="L35" s="490"/>
      <c r="M35" s="490"/>
      <c r="N35" s="490"/>
      <c r="O35" s="78"/>
      <c r="P35" s="465" t="s">
        <v>145</v>
      </c>
      <c r="Q35" s="437"/>
      <c r="R35" s="436"/>
      <c r="S35" s="436"/>
      <c r="T35" s="436"/>
      <c r="U35" s="502"/>
      <c r="V35" s="502"/>
      <c r="W35" s="502"/>
      <c r="X35" s="436"/>
      <c r="Y35" s="436"/>
      <c r="Z35" s="436"/>
      <c r="AA35" s="436"/>
      <c r="AB35" s="436"/>
      <c r="AC35" s="436"/>
      <c r="AD35" s="436"/>
    </row>
    <row r="36" spans="1:30" outlineLevel="1">
      <c r="A36" s="440"/>
      <c r="B36" s="453"/>
      <c r="C36" s="486"/>
      <c r="D36" s="479"/>
      <c r="E36" s="440"/>
      <c r="F36" s="440"/>
      <c r="G36" s="490"/>
      <c r="H36" s="490"/>
      <c r="I36" s="493"/>
      <c r="J36" s="440"/>
      <c r="K36" s="490"/>
      <c r="L36" s="490"/>
      <c r="M36" s="490"/>
      <c r="N36" s="490"/>
      <c r="O36" s="78"/>
      <c r="P36" s="465" t="s">
        <v>145</v>
      </c>
      <c r="Q36" s="437"/>
      <c r="R36" s="436"/>
      <c r="S36" s="436"/>
      <c r="T36" s="436"/>
      <c r="U36" s="502"/>
      <c r="V36" s="502"/>
      <c r="W36" s="502"/>
      <c r="X36" s="436"/>
      <c r="Y36" s="436"/>
      <c r="Z36" s="436"/>
      <c r="AA36" s="436"/>
      <c r="AB36" s="436"/>
      <c r="AC36" s="436"/>
      <c r="AD36" s="436"/>
    </row>
    <row r="37" spans="1:30" ht="203.1" outlineLevel="1">
      <c r="A37" s="485">
        <v>56</v>
      </c>
      <c r="B37" s="453">
        <f t="shared" si="2"/>
        <v>56</v>
      </c>
      <c r="C37" s="486" t="str">
        <f t="shared" si="3"/>
        <v>IVF056</v>
      </c>
      <c r="D37" s="434" t="s">
        <v>19</v>
      </c>
      <c r="E37" s="485">
        <v>45</v>
      </c>
      <c r="F37" s="487" t="s">
        <v>4</v>
      </c>
      <c r="G37" s="439">
        <v>1077</v>
      </c>
      <c r="H37" s="488">
        <f>ROUND(E37*G37,0)</f>
        <v>48465</v>
      </c>
      <c r="I37" s="493">
        <v>11.04</v>
      </c>
      <c r="J37" s="485" t="str">
        <f>F37</f>
        <v>Sqm</v>
      </c>
      <c r="K37" s="488">
        <f>G37</f>
        <v>1077</v>
      </c>
      <c r="L37" s="488">
        <f>ROUND(I37*K37,0)</f>
        <v>11890</v>
      </c>
      <c r="M37" s="490">
        <f>IF(L37&gt;H37,L37-H37,0)</f>
        <v>0</v>
      </c>
      <c r="N37" s="488">
        <f>IF(H37&gt;L37,H37-L37,0)</f>
        <v>36575</v>
      </c>
      <c r="O37" s="78" t="s">
        <v>525</v>
      </c>
      <c r="P37" s="465" t="s">
        <v>145</v>
      </c>
      <c r="Q37" s="437"/>
      <c r="R37" s="436"/>
      <c r="S37" s="436"/>
      <c r="T37" s="436"/>
      <c r="U37" s="502"/>
      <c r="V37" s="502"/>
      <c r="W37" s="502"/>
      <c r="X37" s="436"/>
      <c r="Y37" s="436"/>
      <c r="Z37" s="436"/>
      <c r="AA37" s="436"/>
      <c r="AB37" s="436"/>
      <c r="AC37" s="436"/>
      <c r="AD37" s="436"/>
    </row>
    <row r="38" spans="1:30" outlineLevel="1">
      <c r="A38" s="440"/>
      <c r="B38" s="453" t="str">
        <f t="shared" si="2"/>
        <v/>
      </c>
      <c r="C38" s="486"/>
      <c r="D38" s="479" t="s">
        <v>575</v>
      </c>
      <c r="E38" s="440"/>
      <c r="F38" s="440"/>
      <c r="G38" s="490"/>
      <c r="H38" s="490"/>
      <c r="I38" s="493"/>
      <c r="J38" s="440"/>
      <c r="K38" s="490"/>
      <c r="L38" s="490"/>
      <c r="M38" s="490"/>
      <c r="N38" s="490"/>
      <c r="O38" s="78"/>
      <c r="P38" s="465" t="s">
        <v>145</v>
      </c>
      <c r="Q38" s="437"/>
      <c r="R38" s="436"/>
      <c r="S38" s="436"/>
      <c r="T38" s="436"/>
      <c r="U38" s="502"/>
      <c r="V38" s="502"/>
      <c r="W38" s="502"/>
      <c r="X38" s="436"/>
      <c r="Y38" s="436"/>
      <c r="Z38" s="436"/>
      <c r="AA38" s="436"/>
      <c r="AB38" s="436"/>
      <c r="AC38" s="436"/>
      <c r="AD38" s="436"/>
    </row>
    <row r="39" spans="1:30" outlineLevel="1">
      <c r="A39" s="440"/>
      <c r="B39" s="453"/>
      <c r="C39" s="486"/>
      <c r="D39" s="479"/>
      <c r="E39" s="440"/>
      <c r="F39" s="440"/>
      <c r="G39" s="490"/>
      <c r="H39" s="490"/>
      <c r="I39" s="493"/>
      <c r="J39" s="440"/>
      <c r="K39" s="490"/>
      <c r="L39" s="490"/>
      <c r="M39" s="490"/>
      <c r="N39" s="490"/>
      <c r="O39" s="78"/>
      <c r="P39" s="465" t="s">
        <v>145</v>
      </c>
      <c r="Q39" s="437"/>
      <c r="R39" s="436"/>
      <c r="S39" s="436"/>
      <c r="T39" s="436"/>
      <c r="U39" s="502"/>
      <c r="V39" s="502"/>
      <c r="W39" s="502"/>
      <c r="X39" s="436"/>
      <c r="Y39" s="436"/>
      <c r="Z39" s="436"/>
      <c r="AA39" s="436"/>
      <c r="AB39" s="436"/>
      <c r="AC39" s="436"/>
      <c r="AD39" s="436"/>
    </row>
    <row r="40" spans="1:30" ht="203.1" outlineLevel="1">
      <c r="A40" s="485">
        <v>57</v>
      </c>
      <c r="B40" s="453">
        <f t="shared" si="2"/>
        <v>57</v>
      </c>
      <c r="C40" s="486" t="str">
        <f t="shared" si="3"/>
        <v>IVF057</v>
      </c>
      <c r="D40" s="434" t="s">
        <v>20</v>
      </c>
      <c r="E40" s="485">
        <v>905</v>
      </c>
      <c r="F40" s="487" t="s">
        <v>4</v>
      </c>
      <c r="G40" s="439">
        <v>1041</v>
      </c>
      <c r="H40" s="488">
        <f>ROUND(E40*G40,0)</f>
        <v>942105</v>
      </c>
      <c r="I40" s="493">
        <f>536.11+11.04</f>
        <v>547.15</v>
      </c>
      <c r="J40" s="485" t="str">
        <f>F40</f>
        <v>Sqm</v>
      </c>
      <c r="K40" s="488">
        <f>G40</f>
        <v>1041</v>
      </c>
      <c r="L40" s="488">
        <f>ROUND(I40*K40,0)</f>
        <v>569583</v>
      </c>
      <c r="M40" s="490">
        <f>IF(L40&gt;H40,L40-H40,0)</f>
        <v>0</v>
      </c>
      <c r="N40" s="488">
        <f>IF(H40&gt;L40,H40-L40,0)</f>
        <v>372522</v>
      </c>
      <c r="O40" s="78" t="s">
        <v>525</v>
      </c>
      <c r="P40" s="465" t="s">
        <v>145</v>
      </c>
      <c r="Q40" s="437"/>
      <c r="R40" s="436"/>
      <c r="S40" s="436"/>
      <c r="T40" s="436"/>
      <c r="U40" s="502"/>
      <c r="V40" s="502"/>
      <c r="W40" s="502"/>
      <c r="X40" s="436"/>
      <c r="Y40" s="436"/>
      <c r="Z40" s="436"/>
      <c r="AA40" s="436"/>
      <c r="AB40" s="436"/>
      <c r="AC40" s="436"/>
      <c r="AD40" s="436"/>
    </row>
    <row r="41" spans="1:30" outlineLevel="1">
      <c r="A41" s="440"/>
      <c r="B41" s="453" t="str">
        <f t="shared" si="2"/>
        <v/>
      </c>
      <c r="C41" s="486"/>
      <c r="D41" s="479" t="s">
        <v>535</v>
      </c>
      <c r="E41" s="440"/>
      <c r="F41" s="440"/>
      <c r="G41" s="490"/>
      <c r="H41" s="490"/>
      <c r="I41" s="493"/>
      <c r="J41" s="440"/>
      <c r="K41" s="490"/>
      <c r="L41" s="490"/>
      <c r="M41" s="490"/>
      <c r="N41" s="490"/>
      <c r="O41" s="78"/>
      <c r="P41" s="465" t="s">
        <v>145</v>
      </c>
      <c r="Q41" s="437"/>
      <c r="R41" s="436"/>
      <c r="S41" s="436"/>
      <c r="T41" s="436"/>
      <c r="U41" s="502"/>
      <c r="V41" s="502"/>
      <c r="W41" s="502"/>
      <c r="X41" s="436"/>
      <c r="Y41" s="436"/>
      <c r="Z41" s="436"/>
      <c r="AA41" s="436"/>
      <c r="AB41" s="436"/>
      <c r="AC41" s="436"/>
      <c r="AD41" s="436"/>
    </row>
    <row r="42" spans="1:30" outlineLevel="1">
      <c r="A42" s="440"/>
      <c r="B42" s="453"/>
      <c r="C42" s="486"/>
      <c r="D42" s="479"/>
      <c r="E42" s="440"/>
      <c r="F42" s="440"/>
      <c r="G42" s="490"/>
      <c r="H42" s="490"/>
      <c r="I42" s="493"/>
      <c r="J42" s="440"/>
      <c r="K42" s="490"/>
      <c r="L42" s="490"/>
      <c r="M42" s="490"/>
      <c r="N42" s="490"/>
      <c r="O42" s="78"/>
      <c r="P42" s="465" t="s">
        <v>145</v>
      </c>
      <c r="Q42" s="437"/>
      <c r="R42" s="436"/>
      <c r="S42" s="436"/>
      <c r="T42" s="436"/>
      <c r="U42" s="502"/>
      <c r="V42" s="502"/>
      <c r="W42" s="502"/>
      <c r="X42" s="436"/>
      <c r="Y42" s="436"/>
      <c r="Z42" s="436"/>
      <c r="AA42" s="436"/>
      <c r="AB42" s="436"/>
      <c r="AC42" s="436"/>
      <c r="AD42" s="436"/>
    </row>
    <row r="43" spans="1:30" ht="218.75" outlineLevel="1">
      <c r="A43" s="485">
        <v>58</v>
      </c>
      <c r="B43" s="453">
        <f t="shared" si="2"/>
        <v>58</v>
      </c>
      <c r="C43" s="486" t="str">
        <f t="shared" si="3"/>
        <v>IVF058</v>
      </c>
      <c r="D43" s="434" t="s">
        <v>615</v>
      </c>
      <c r="E43" s="503">
        <v>19.5</v>
      </c>
      <c r="F43" s="487" t="s">
        <v>4</v>
      </c>
      <c r="G43" s="439">
        <v>9055</v>
      </c>
      <c r="H43" s="488">
        <f>ROUND(E43*G43,0)</f>
        <v>176573</v>
      </c>
      <c r="I43" s="493">
        <v>16.829999999999998</v>
      </c>
      <c r="J43" s="485" t="str">
        <f>F43</f>
        <v>Sqm</v>
      </c>
      <c r="K43" s="488">
        <f>G43</f>
        <v>9055</v>
      </c>
      <c r="L43" s="488">
        <f>ROUND(I43*K43,0)</f>
        <v>152396</v>
      </c>
      <c r="M43" s="490">
        <f>IF(L43&gt;H43,L43-H43,0)</f>
        <v>0</v>
      </c>
      <c r="N43" s="488">
        <f>IF(H43&gt;L43,H43-L43,0)</f>
        <v>24177</v>
      </c>
      <c r="O43" s="78" t="s">
        <v>525</v>
      </c>
      <c r="P43" s="465" t="s">
        <v>145</v>
      </c>
      <c r="Q43" s="437"/>
      <c r="R43" s="436"/>
      <c r="S43" s="436"/>
      <c r="T43" s="436"/>
      <c r="U43" s="502"/>
      <c r="V43" s="502"/>
      <c r="W43" s="502"/>
      <c r="X43" s="436"/>
      <c r="Y43" s="436"/>
      <c r="Z43" s="436"/>
      <c r="AA43" s="436"/>
      <c r="AB43" s="436"/>
      <c r="AC43" s="436"/>
      <c r="AD43" s="436"/>
    </row>
    <row r="44" spans="1:30" outlineLevel="1">
      <c r="A44" s="440"/>
      <c r="B44" s="453" t="str">
        <f t="shared" si="2"/>
        <v/>
      </c>
      <c r="C44" s="486"/>
      <c r="D44" s="479" t="s">
        <v>575</v>
      </c>
      <c r="E44" s="440"/>
      <c r="F44" s="440"/>
      <c r="G44" s="490"/>
      <c r="H44" s="490"/>
      <c r="I44" s="493"/>
      <c r="J44" s="440"/>
      <c r="K44" s="490"/>
      <c r="L44" s="490"/>
      <c r="M44" s="490"/>
      <c r="N44" s="490"/>
      <c r="O44" s="78"/>
      <c r="P44" s="465" t="s">
        <v>145</v>
      </c>
      <c r="Q44" s="437"/>
      <c r="R44" s="436"/>
      <c r="S44" s="436"/>
      <c r="T44" s="436"/>
      <c r="U44" s="502"/>
      <c r="V44" s="502"/>
      <c r="W44" s="502"/>
      <c r="X44" s="436"/>
      <c r="Y44" s="436"/>
      <c r="Z44" s="436"/>
      <c r="AA44" s="436"/>
      <c r="AB44" s="436"/>
      <c r="AC44" s="436"/>
      <c r="AD44" s="436"/>
    </row>
    <row r="45" spans="1:30" outlineLevel="1">
      <c r="A45" s="440"/>
      <c r="B45" s="453"/>
      <c r="C45" s="486"/>
      <c r="D45" s="479"/>
      <c r="E45" s="440"/>
      <c r="F45" s="440"/>
      <c r="G45" s="490"/>
      <c r="H45" s="490"/>
      <c r="I45" s="493"/>
      <c r="J45" s="440"/>
      <c r="K45" s="490"/>
      <c r="L45" s="490"/>
      <c r="M45" s="490"/>
      <c r="N45" s="490"/>
      <c r="O45" s="78"/>
      <c r="P45" s="465" t="s">
        <v>145</v>
      </c>
      <c r="Q45" s="437"/>
      <c r="R45" s="436"/>
      <c r="S45" s="436"/>
      <c r="T45" s="436"/>
      <c r="U45" s="502"/>
      <c r="V45" s="502"/>
      <c r="W45" s="502"/>
      <c r="X45" s="436"/>
      <c r="Y45" s="436"/>
      <c r="Z45" s="436"/>
      <c r="AA45" s="436"/>
      <c r="AB45" s="436"/>
      <c r="AC45" s="436"/>
      <c r="AD45" s="436"/>
    </row>
    <row r="46" spans="1:30" ht="109.4" outlineLevel="1">
      <c r="A46" s="485">
        <v>59</v>
      </c>
      <c r="B46" s="453">
        <f t="shared" si="2"/>
        <v>59</v>
      </c>
      <c r="C46" s="486" t="str">
        <f t="shared" si="3"/>
        <v>IVF059</v>
      </c>
      <c r="D46" s="434" t="s">
        <v>21</v>
      </c>
      <c r="E46" s="485">
        <v>25</v>
      </c>
      <c r="F46" s="487" t="s">
        <v>2</v>
      </c>
      <c r="G46" s="439">
        <v>4700</v>
      </c>
      <c r="H46" s="488">
        <f>ROUND(E46*G46,0)</f>
        <v>117500</v>
      </c>
      <c r="I46" s="493">
        <v>0</v>
      </c>
      <c r="J46" s="485" t="str">
        <f>F46</f>
        <v>Cum</v>
      </c>
      <c r="K46" s="488">
        <f>G46</f>
        <v>4700</v>
      </c>
      <c r="L46" s="488">
        <f>ROUND(I46*K46,0)</f>
        <v>0</v>
      </c>
      <c r="M46" s="490">
        <f>IF(L46&gt;H46,L46-H46,0)</f>
        <v>0</v>
      </c>
      <c r="N46" s="488">
        <f>IF(H46&gt;L46,H46-L46,0)</f>
        <v>117500</v>
      </c>
      <c r="O46" s="78" t="s">
        <v>525</v>
      </c>
      <c r="P46" s="465" t="s">
        <v>145</v>
      </c>
      <c r="Q46" s="437"/>
      <c r="R46" s="436"/>
      <c r="S46" s="436"/>
      <c r="T46" s="436"/>
      <c r="U46" s="502"/>
      <c r="V46" s="502"/>
      <c r="W46" s="502"/>
      <c r="X46" s="436"/>
      <c r="Y46" s="436"/>
      <c r="Z46" s="436"/>
      <c r="AA46" s="436"/>
      <c r="AB46" s="436"/>
      <c r="AC46" s="436"/>
      <c r="AD46" s="436"/>
    </row>
    <row r="47" spans="1:30" outlineLevel="1">
      <c r="A47" s="440"/>
      <c r="B47" s="453" t="str">
        <f t="shared" si="2"/>
        <v/>
      </c>
      <c r="C47" s="486"/>
      <c r="D47" s="434"/>
      <c r="E47" s="440"/>
      <c r="F47" s="440"/>
      <c r="G47" s="490"/>
      <c r="H47" s="490"/>
      <c r="I47" s="493"/>
      <c r="J47" s="440"/>
      <c r="K47" s="490"/>
      <c r="L47" s="490"/>
      <c r="M47" s="490"/>
      <c r="N47" s="490"/>
      <c r="O47" s="78"/>
      <c r="P47" s="465" t="s">
        <v>145</v>
      </c>
      <c r="Q47" s="437"/>
      <c r="R47" s="436"/>
      <c r="S47" s="436"/>
      <c r="T47" s="436"/>
      <c r="U47" s="502"/>
      <c r="V47" s="502"/>
      <c r="W47" s="502"/>
      <c r="X47" s="436"/>
      <c r="Y47" s="436"/>
      <c r="Z47" s="436"/>
      <c r="AA47" s="436"/>
      <c r="AB47" s="436"/>
      <c r="AC47" s="436"/>
      <c r="AD47" s="436"/>
    </row>
    <row r="48" spans="1:30" ht="409.6" customHeight="1" outlineLevel="1">
      <c r="A48" s="485">
        <v>60</v>
      </c>
      <c r="B48" s="453">
        <f t="shared" si="2"/>
        <v>60</v>
      </c>
      <c r="C48" s="486" t="str">
        <f t="shared" si="3"/>
        <v>IVF060</v>
      </c>
      <c r="D48" s="434" t="s">
        <v>493</v>
      </c>
      <c r="E48" s="485">
        <v>5</v>
      </c>
      <c r="F48" s="487" t="s">
        <v>4</v>
      </c>
      <c r="G48" s="439">
        <v>13713</v>
      </c>
      <c r="H48" s="488">
        <f>ROUND(E48*G48,0)</f>
        <v>68565</v>
      </c>
      <c r="I48" s="493">
        <v>0</v>
      </c>
      <c r="J48" s="485" t="str">
        <f>F48</f>
        <v>Sqm</v>
      </c>
      <c r="K48" s="488">
        <f>G48</f>
        <v>13713</v>
      </c>
      <c r="L48" s="488">
        <f>ROUND(I48*K48,0)</f>
        <v>0</v>
      </c>
      <c r="M48" s="490">
        <f>IF(L48&gt;H48,L48-H48,0)</f>
        <v>0</v>
      </c>
      <c r="N48" s="488">
        <f>IF(H48&gt;L48,H48-L48,0)</f>
        <v>68565</v>
      </c>
      <c r="O48" s="78" t="s">
        <v>722</v>
      </c>
      <c r="P48" s="465" t="s">
        <v>145</v>
      </c>
      <c r="Q48" s="437"/>
      <c r="R48" s="436"/>
      <c r="S48" s="436"/>
      <c r="T48" s="436"/>
      <c r="U48" s="502"/>
      <c r="V48" s="502"/>
      <c r="W48" s="502"/>
      <c r="X48" s="436"/>
      <c r="Y48" s="436"/>
      <c r="Z48" s="436"/>
      <c r="AA48" s="436"/>
      <c r="AB48" s="436"/>
      <c r="AC48" s="436"/>
      <c r="AD48" s="436"/>
    </row>
    <row r="49" spans="1:30" outlineLevel="1">
      <c r="A49" s="440"/>
      <c r="B49" s="453" t="str">
        <f t="shared" si="2"/>
        <v/>
      </c>
      <c r="C49" s="486"/>
      <c r="D49" s="434"/>
      <c r="E49" s="440"/>
      <c r="F49" s="440"/>
      <c r="G49" s="490"/>
      <c r="H49" s="490"/>
      <c r="I49" s="493"/>
      <c r="J49" s="440"/>
      <c r="K49" s="490"/>
      <c r="L49" s="490"/>
      <c r="M49" s="490"/>
      <c r="N49" s="490"/>
      <c r="O49" s="78"/>
      <c r="P49" s="465" t="s">
        <v>145</v>
      </c>
      <c r="Q49" s="437"/>
      <c r="R49" s="436"/>
      <c r="S49" s="436"/>
      <c r="T49" s="436"/>
      <c r="U49" s="502"/>
      <c r="V49" s="502"/>
      <c r="W49" s="502"/>
      <c r="X49" s="436"/>
      <c r="Y49" s="436"/>
      <c r="Z49" s="436"/>
      <c r="AA49" s="436"/>
      <c r="AB49" s="436"/>
      <c r="AC49" s="436"/>
      <c r="AD49" s="436"/>
    </row>
    <row r="50" spans="1:30" ht="409.6" customHeight="1" outlineLevel="1">
      <c r="A50" s="485">
        <v>61</v>
      </c>
      <c r="B50" s="453">
        <f t="shared" si="2"/>
        <v>61</v>
      </c>
      <c r="C50" s="486" t="str">
        <f t="shared" si="3"/>
        <v>IVF061</v>
      </c>
      <c r="D50" s="434" t="s">
        <v>104</v>
      </c>
      <c r="E50" s="485">
        <v>15</v>
      </c>
      <c r="F50" s="487" t="s">
        <v>4</v>
      </c>
      <c r="G50" s="439">
        <v>9517</v>
      </c>
      <c r="H50" s="488">
        <f>ROUND(E50*G50,0)</f>
        <v>142755</v>
      </c>
      <c r="I50" s="493">
        <v>7.88</v>
      </c>
      <c r="J50" s="485" t="str">
        <f>F50</f>
        <v>Sqm</v>
      </c>
      <c r="K50" s="488">
        <f>G50</f>
        <v>9517</v>
      </c>
      <c r="L50" s="488">
        <f>ROUND(I50*K50,0)</f>
        <v>74994</v>
      </c>
      <c r="M50" s="490">
        <f>IF(L50&gt;H50,L50-H50,0)</f>
        <v>0</v>
      </c>
      <c r="N50" s="488">
        <f>IF(H50&gt;L50,H50-L50,0)</f>
        <v>67761</v>
      </c>
      <c r="O50" s="78" t="s">
        <v>606</v>
      </c>
      <c r="P50" s="465" t="s">
        <v>145</v>
      </c>
      <c r="Q50" s="437"/>
      <c r="R50" s="436"/>
      <c r="S50" s="436"/>
      <c r="T50" s="436"/>
      <c r="U50" s="502"/>
      <c r="V50" s="502"/>
      <c r="W50" s="502"/>
      <c r="X50" s="436"/>
      <c r="Y50" s="436"/>
      <c r="Z50" s="436"/>
      <c r="AA50" s="436"/>
      <c r="AB50" s="436"/>
      <c r="AC50" s="436"/>
      <c r="AD50" s="436"/>
    </row>
    <row r="51" spans="1:30" outlineLevel="1">
      <c r="A51" s="440"/>
      <c r="B51" s="453" t="str">
        <f t="shared" si="2"/>
        <v/>
      </c>
      <c r="C51" s="486"/>
      <c r="D51" s="479" t="s">
        <v>590</v>
      </c>
      <c r="E51" s="440"/>
      <c r="F51" s="440"/>
      <c r="G51" s="490"/>
      <c r="H51" s="490"/>
      <c r="I51" s="493"/>
      <c r="J51" s="440"/>
      <c r="K51" s="490"/>
      <c r="L51" s="490"/>
      <c r="M51" s="490"/>
      <c r="N51" s="490"/>
      <c r="O51" s="78"/>
      <c r="P51" s="465" t="s">
        <v>145</v>
      </c>
      <c r="Q51" s="437"/>
      <c r="R51" s="436"/>
      <c r="S51" s="436"/>
      <c r="T51" s="436"/>
      <c r="U51" s="502"/>
      <c r="V51" s="502"/>
      <c r="W51" s="502"/>
      <c r="X51" s="436"/>
      <c r="Y51" s="436"/>
      <c r="Z51" s="436"/>
      <c r="AA51" s="436"/>
      <c r="AB51" s="436"/>
      <c r="AC51" s="436"/>
      <c r="AD51" s="436"/>
    </row>
    <row r="52" spans="1:30" outlineLevel="1">
      <c r="A52" s="440"/>
      <c r="B52" s="453"/>
      <c r="C52" s="486"/>
      <c r="D52" s="479"/>
      <c r="E52" s="440"/>
      <c r="F52" s="440"/>
      <c r="G52" s="490"/>
      <c r="H52" s="490"/>
      <c r="I52" s="493"/>
      <c r="J52" s="440"/>
      <c r="K52" s="490"/>
      <c r="L52" s="490"/>
      <c r="M52" s="490"/>
      <c r="N52" s="490"/>
      <c r="O52" s="78"/>
      <c r="P52" s="465" t="s">
        <v>145</v>
      </c>
      <c r="Q52" s="437"/>
      <c r="R52" s="436"/>
      <c r="S52" s="436"/>
      <c r="T52" s="436"/>
      <c r="U52" s="502"/>
      <c r="V52" s="502"/>
      <c r="W52" s="502"/>
      <c r="X52" s="436"/>
      <c r="Y52" s="436"/>
      <c r="Z52" s="436"/>
      <c r="AA52" s="436"/>
      <c r="AB52" s="436"/>
      <c r="AC52" s="436"/>
      <c r="AD52" s="436"/>
    </row>
    <row r="53" spans="1:30" ht="359.35" outlineLevel="1">
      <c r="A53" s="485">
        <v>62</v>
      </c>
      <c r="B53" s="453">
        <f t="shared" si="2"/>
        <v>62</v>
      </c>
      <c r="C53" s="486" t="str">
        <f t="shared" si="3"/>
        <v>IVF062</v>
      </c>
      <c r="D53" s="434" t="s">
        <v>476</v>
      </c>
      <c r="E53" s="485">
        <v>5</v>
      </c>
      <c r="F53" s="487" t="s">
        <v>4</v>
      </c>
      <c r="G53" s="439">
        <v>8564</v>
      </c>
      <c r="H53" s="488">
        <f>ROUND(E53*G53,0)</f>
        <v>42820</v>
      </c>
      <c r="I53" s="493">
        <v>1.53</v>
      </c>
      <c r="J53" s="485" t="str">
        <f>F53</f>
        <v>Sqm</v>
      </c>
      <c r="K53" s="488">
        <f>G53</f>
        <v>8564</v>
      </c>
      <c r="L53" s="488">
        <f>ROUND(I53*K53,0)</f>
        <v>13103</v>
      </c>
      <c r="M53" s="490">
        <f>IF(L53&gt;H53,L53-H53,0)</f>
        <v>0</v>
      </c>
      <c r="N53" s="488">
        <f>IF(H53&gt;L53,H53-L53,0)</f>
        <v>29717</v>
      </c>
      <c r="O53" s="78" t="s">
        <v>607</v>
      </c>
      <c r="P53" s="465" t="s">
        <v>145</v>
      </c>
      <c r="Q53" s="437"/>
      <c r="R53" s="436"/>
      <c r="S53" s="436"/>
      <c r="T53" s="436"/>
      <c r="U53" s="502"/>
      <c r="V53" s="502"/>
      <c r="W53" s="502"/>
      <c r="X53" s="436"/>
      <c r="Y53" s="436"/>
      <c r="Z53" s="436"/>
      <c r="AA53" s="436"/>
      <c r="AB53" s="436"/>
      <c r="AC53" s="436"/>
      <c r="AD53" s="436"/>
    </row>
    <row r="54" spans="1:30" outlineLevel="1">
      <c r="A54" s="440"/>
      <c r="B54" s="453" t="str">
        <f t="shared" si="2"/>
        <v/>
      </c>
      <c r="C54" s="486"/>
      <c r="D54" s="479" t="s">
        <v>591</v>
      </c>
      <c r="E54" s="440"/>
      <c r="F54" s="440"/>
      <c r="G54" s="490"/>
      <c r="H54" s="490"/>
      <c r="I54" s="493"/>
      <c r="J54" s="440"/>
      <c r="K54" s="490"/>
      <c r="L54" s="490"/>
      <c r="M54" s="490"/>
      <c r="N54" s="490"/>
      <c r="O54" s="78"/>
      <c r="P54" s="465" t="s">
        <v>145</v>
      </c>
      <c r="Q54" s="437"/>
      <c r="R54" s="436"/>
      <c r="S54" s="436"/>
      <c r="T54" s="436"/>
      <c r="U54" s="502"/>
      <c r="V54" s="502"/>
      <c r="W54" s="502"/>
      <c r="X54" s="436"/>
      <c r="Y54" s="436"/>
      <c r="Z54" s="436"/>
      <c r="AA54" s="436"/>
      <c r="AB54" s="436"/>
      <c r="AC54" s="436"/>
      <c r="AD54" s="436"/>
    </row>
    <row r="55" spans="1:30" outlineLevel="1">
      <c r="A55" s="440"/>
      <c r="B55" s="453"/>
      <c r="C55" s="486"/>
      <c r="D55" s="479"/>
      <c r="E55" s="440"/>
      <c r="F55" s="440"/>
      <c r="G55" s="490"/>
      <c r="H55" s="490"/>
      <c r="I55" s="493"/>
      <c r="J55" s="440"/>
      <c r="K55" s="490"/>
      <c r="L55" s="490"/>
      <c r="M55" s="490"/>
      <c r="N55" s="490"/>
      <c r="O55" s="78"/>
      <c r="P55" s="465" t="s">
        <v>145</v>
      </c>
      <c r="Q55" s="437"/>
      <c r="R55" s="436"/>
      <c r="S55" s="436"/>
      <c r="T55" s="436"/>
      <c r="U55" s="502"/>
      <c r="V55" s="502"/>
      <c r="W55" s="502"/>
      <c r="X55" s="436"/>
      <c r="Y55" s="436"/>
      <c r="Z55" s="436"/>
      <c r="AA55" s="436"/>
      <c r="AB55" s="436"/>
      <c r="AC55" s="436"/>
      <c r="AD55" s="436"/>
    </row>
    <row r="56" spans="1:30" ht="343.7" outlineLevel="1">
      <c r="A56" s="485">
        <v>63</v>
      </c>
      <c r="B56" s="453">
        <f t="shared" si="2"/>
        <v>63</v>
      </c>
      <c r="C56" s="486" t="str">
        <f t="shared" si="3"/>
        <v>IVF063</v>
      </c>
      <c r="D56" s="434" t="s">
        <v>22</v>
      </c>
      <c r="E56" s="485">
        <v>30</v>
      </c>
      <c r="F56" s="487" t="s">
        <v>4</v>
      </c>
      <c r="G56" s="439">
        <v>5593</v>
      </c>
      <c r="H56" s="488">
        <f>ROUND(E56*G56,0)</f>
        <v>167790</v>
      </c>
      <c r="I56" s="493">
        <v>0</v>
      </c>
      <c r="J56" s="485" t="str">
        <f>F56</f>
        <v>Sqm</v>
      </c>
      <c r="K56" s="488">
        <f>G56</f>
        <v>5593</v>
      </c>
      <c r="L56" s="488">
        <f>ROUND(I56*K56,0)</f>
        <v>0</v>
      </c>
      <c r="M56" s="490">
        <f>IF(L56&gt;H56,L56-H56,0)</f>
        <v>0</v>
      </c>
      <c r="N56" s="488">
        <f>IF(H56&gt;L56,H56-L56,0)</f>
        <v>167790</v>
      </c>
      <c r="O56" s="78" t="s">
        <v>722</v>
      </c>
      <c r="P56" s="465" t="s">
        <v>145</v>
      </c>
      <c r="Q56" s="437"/>
      <c r="R56" s="436"/>
      <c r="S56" s="436"/>
      <c r="T56" s="436"/>
      <c r="U56" s="502"/>
      <c r="V56" s="502"/>
      <c r="W56" s="502"/>
      <c r="X56" s="436"/>
      <c r="Y56" s="436"/>
      <c r="Z56" s="436"/>
      <c r="AA56" s="436"/>
      <c r="AB56" s="436"/>
      <c r="AC56" s="436"/>
      <c r="AD56" s="436"/>
    </row>
    <row r="57" spans="1:30" outlineLevel="1">
      <c r="A57" s="440"/>
      <c r="B57" s="453" t="str">
        <f t="shared" si="2"/>
        <v/>
      </c>
      <c r="C57" s="486"/>
      <c r="D57" s="434"/>
      <c r="E57" s="440"/>
      <c r="F57" s="440"/>
      <c r="G57" s="490"/>
      <c r="H57" s="490"/>
      <c r="I57" s="493"/>
      <c r="J57" s="440"/>
      <c r="K57" s="490"/>
      <c r="L57" s="490"/>
      <c r="M57" s="490"/>
      <c r="N57" s="490"/>
      <c r="O57" s="78"/>
      <c r="P57" s="465" t="s">
        <v>145</v>
      </c>
      <c r="Q57" s="437"/>
      <c r="R57" s="436"/>
      <c r="S57" s="436"/>
      <c r="T57" s="436"/>
      <c r="U57" s="502"/>
      <c r="V57" s="502"/>
      <c r="W57" s="502"/>
      <c r="X57" s="436"/>
      <c r="Y57" s="436"/>
      <c r="Z57" s="436"/>
      <c r="AA57" s="436"/>
      <c r="AB57" s="436"/>
      <c r="AC57" s="436"/>
      <c r="AD57" s="436"/>
    </row>
    <row r="58" spans="1:30" ht="365.3" customHeight="1" outlineLevel="1">
      <c r="A58" s="485">
        <v>64</v>
      </c>
      <c r="B58" s="453">
        <f t="shared" si="2"/>
        <v>64</v>
      </c>
      <c r="C58" s="486" t="str">
        <f t="shared" si="3"/>
        <v>IVF064</v>
      </c>
      <c r="D58" s="434" t="s">
        <v>93</v>
      </c>
      <c r="E58" s="485">
        <v>12</v>
      </c>
      <c r="F58" s="487" t="s">
        <v>4</v>
      </c>
      <c r="G58" s="439">
        <v>6510</v>
      </c>
      <c r="H58" s="488">
        <f>ROUND(E58*G58,0)</f>
        <v>78120</v>
      </c>
      <c r="I58" s="493">
        <v>0</v>
      </c>
      <c r="J58" s="485" t="str">
        <f>F58</f>
        <v>Sqm</v>
      </c>
      <c r="K58" s="488">
        <f>G58</f>
        <v>6510</v>
      </c>
      <c r="L58" s="488">
        <f>ROUND(I58*K58,0)</f>
        <v>0</v>
      </c>
      <c r="M58" s="490">
        <f>IF(L58&gt;H58,L58-H58,0)</f>
        <v>0</v>
      </c>
      <c r="N58" s="488">
        <f>IF(H58&gt;L58,H58-L58,0)</f>
        <v>78120</v>
      </c>
      <c r="O58" s="78" t="s">
        <v>723</v>
      </c>
      <c r="P58" s="465" t="s">
        <v>145</v>
      </c>
      <c r="Q58" s="437"/>
      <c r="R58" s="436"/>
      <c r="S58" s="436"/>
      <c r="T58" s="436"/>
      <c r="U58" s="502"/>
      <c r="V58" s="502"/>
      <c r="W58" s="502"/>
      <c r="X58" s="436"/>
      <c r="Y58" s="436"/>
      <c r="Z58" s="436"/>
      <c r="AA58" s="436"/>
      <c r="AB58" s="436"/>
      <c r="AC58" s="436"/>
      <c r="AD58" s="436"/>
    </row>
    <row r="59" spans="1:30" outlineLevel="1">
      <c r="A59" s="440"/>
      <c r="B59" s="453" t="str">
        <f t="shared" si="2"/>
        <v/>
      </c>
      <c r="C59" s="486"/>
      <c r="D59" s="434"/>
      <c r="E59" s="440"/>
      <c r="F59" s="440"/>
      <c r="G59" s="490"/>
      <c r="H59" s="490"/>
      <c r="I59" s="493"/>
      <c r="J59" s="440"/>
      <c r="K59" s="490"/>
      <c r="L59" s="490"/>
      <c r="M59" s="490"/>
      <c r="N59" s="490"/>
      <c r="O59" s="78"/>
      <c r="P59" s="465" t="s">
        <v>145</v>
      </c>
      <c r="Q59" s="437"/>
      <c r="R59" s="436"/>
      <c r="S59" s="436"/>
      <c r="T59" s="436"/>
      <c r="U59" s="502"/>
      <c r="V59" s="502"/>
      <c r="W59" s="502"/>
      <c r="X59" s="436"/>
      <c r="Y59" s="436"/>
      <c r="Z59" s="436"/>
      <c r="AA59" s="436"/>
      <c r="AB59" s="436"/>
      <c r="AC59" s="436"/>
      <c r="AD59" s="436"/>
    </row>
    <row r="60" spans="1:30" ht="343.7" outlineLevel="1">
      <c r="A60" s="485">
        <v>65</v>
      </c>
      <c r="B60" s="453">
        <f t="shared" si="2"/>
        <v>65</v>
      </c>
      <c r="C60" s="486" t="str">
        <f t="shared" si="3"/>
        <v>IVF065</v>
      </c>
      <c r="D60" s="434" t="s">
        <v>23</v>
      </c>
      <c r="E60" s="485">
        <v>225</v>
      </c>
      <c r="F60" s="487" t="s">
        <v>4</v>
      </c>
      <c r="G60" s="439">
        <v>1725</v>
      </c>
      <c r="H60" s="488">
        <f>ROUND(E60*G60,0)</f>
        <v>388125</v>
      </c>
      <c r="I60" s="493">
        <v>225</v>
      </c>
      <c r="J60" s="485" t="str">
        <f>F60</f>
        <v>Sqm</v>
      </c>
      <c r="K60" s="488">
        <f>G60</f>
        <v>1725</v>
      </c>
      <c r="L60" s="488">
        <f>ROUND(I60*K60,0)</f>
        <v>388125</v>
      </c>
      <c r="M60" s="490">
        <f>IF(L60&gt;H60,L60-H60,0)</f>
        <v>0</v>
      </c>
      <c r="N60" s="488">
        <f>IF(H60&gt;L60,H60-L60,0)</f>
        <v>0</v>
      </c>
      <c r="O60" s="601" t="s">
        <v>761</v>
      </c>
      <c r="P60" s="465" t="s">
        <v>145</v>
      </c>
      <c r="Q60" s="437"/>
      <c r="R60" s="436"/>
      <c r="S60" s="436"/>
      <c r="T60" s="436">
        <f>374.81-225</f>
        <v>149.81</v>
      </c>
      <c r="U60" s="502"/>
      <c r="V60" s="502"/>
      <c r="W60" s="502"/>
      <c r="X60" s="436"/>
      <c r="Y60" s="436"/>
      <c r="Z60" s="436"/>
      <c r="AA60" s="436"/>
      <c r="AB60" s="436"/>
      <c r="AC60" s="436"/>
      <c r="AD60" s="436"/>
    </row>
    <row r="61" spans="1:30" outlineLevel="1">
      <c r="A61" s="440"/>
      <c r="B61" s="453" t="str">
        <f t="shared" si="2"/>
        <v/>
      </c>
      <c r="C61" s="486"/>
      <c r="D61" s="495" t="s">
        <v>109</v>
      </c>
      <c r="E61" s="440"/>
      <c r="F61" s="440"/>
      <c r="G61" s="490"/>
      <c r="H61" s="490"/>
      <c r="I61" s="493">
        <v>149.81</v>
      </c>
      <c r="J61" s="440" t="s">
        <v>4</v>
      </c>
      <c r="K61" s="439">
        <v>1725</v>
      </c>
      <c r="L61" s="488">
        <f>ROUND(I61*K61,0)</f>
        <v>258422</v>
      </c>
      <c r="M61" s="490">
        <f>IF(L61&gt;H61,L61-H61,0)</f>
        <v>258422</v>
      </c>
      <c r="N61" s="488">
        <f>IF(H61&gt;L61,H61-L61,0)</f>
        <v>0</v>
      </c>
      <c r="O61" s="601"/>
      <c r="P61" s="465" t="s">
        <v>145</v>
      </c>
      <c r="Q61" s="437"/>
      <c r="R61" s="436"/>
      <c r="S61" s="436"/>
      <c r="T61" s="436"/>
      <c r="U61" s="502"/>
      <c r="V61" s="502"/>
      <c r="W61" s="502"/>
      <c r="X61" s="436"/>
      <c r="Y61" s="436"/>
      <c r="Z61" s="436"/>
      <c r="AA61" s="436"/>
      <c r="AB61" s="436"/>
      <c r="AC61" s="436"/>
      <c r="AD61" s="436"/>
    </row>
    <row r="62" spans="1:30" outlineLevel="1">
      <c r="A62" s="440"/>
      <c r="B62" s="453" t="str">
        <f t="shared" si="2"/>
        <v/>
      </c>
      <c r="C62" s="486"/>
      <c r="D62" s="479" t="s">
        <v>537</v>
      </c>
      <c r="E62" s="440"/>
      <c r="F62" s="440"/>
      <c r="G62" s="490"/>
      <c r="H62" s="490"/>
      <c r="I62" s="493"/>
      <c r="J62" s="440"/>
      <c r="K62" s="439"/>
      <c r="L62" s="488"/>
      <c r="M62" s="490"/>
      <c r="N62" s="488"/>
      <c r="O62" s="78"/>
      <c r="P62" s="465" t="s">
        <v>145</v>
      </c>
      <c r="Q62" s="437"/>
      <c r="R62" s="436"/>
      <c r="S62" s="436"/>
      <c r="T62" s="436"/>
      <c r="U62" s="502"/>
      <c r="V62" s="502"/>
      <c r="W62" s="502"/>
      <c r="X62" s="436"/>
      <c r="Y62" s="436"/>
      <c r="Z62" s="436"/>
      <c r="AA62" s="436"/>
      <c r="AB62" s="436"/>
      <c r="AC62" s="436"/>
      <c r="AD62" s="436"/>
    </row>
    <row r="63" spans="1:30" ht="234.35" outlineLevel="1">
      <c r="A63" s="485">
        <v>66</v>
      </c>
      <c r="B63" s="453">
        <f t="shared" si="2"/>
        <v>66</v>
      </c>
      <c r="C63" s="486" t="str">
        <f t="shared" si="3"/>
        <v>IVF066</v>
      </c>
      <c r="D63" s="434" t="s">
        <v>24</v>
      </c>
      <c r="E63" s="485">
        <v>15</v>
      </c>
      <c r="F63" s="487" t="s">
        <v>4</v>
      </c>
      <c r="G63" s="439">
        <v>1525</v>
      </c>
      <c r="H63" s="488">
        <f>ROUND(E63*G63,0)</f>
        <v>22875</v>
      </c>
      <c r="I63" s="493">
        <v>14.62</v>
      </c>
      <c r="J63" s="485" t="str">
        <f>F63</f>
        <v>Sqm</v>
      </c>
      <c r="K63" s="488">
        <f>G63</f>
        <v>1525</v>
      </c>
      <c r="L63" s="488">
        <f>ROUND(I63*K63,0)</f>
        <v>22296</v>
      </c>
      <c r="M63" s="490">
        <f>IF(L63&gt;H63,L63-H63,0)</f>
        <v>0</v>
      </c>
      <c r="N63" s="488">
        <f>IF(H63&gt;L63,H63-L63,0)</f>
        <v>579</v>
      </c>
      <c r="O63" s="78" t="s">
        <v>525</v>
      </c>
      <c r="P63" s="465" t="s">
        <v>145</v>
      </c>
      <c r="Q63" s="437"/>
      <c r="R63" s="436"/>
      <c r="S63" s="436"/>
      <c r="T63" s="436"/>
      <c r="U63" s="502"/>
      <c r="V63" s="502"/>
      <c r="W63" s="502"/>
      <c r="X63" s="436"/>
      <c r="Y63" s="436"/>
      <c r="Z63" s="436"/>
      <c r="AA63" s="436"/>
      <c r="AB63" s="436"/>
      <c r="AC63" s="436"/>
      <c r="AD63" s="436"/>
    </row>
    <row r="64" spans="1:30" outlineLevel="1">
      <c r="A64" s="440"/>
      <c r="B64" s="453" t="str">
        <f t="shared" si="2"/>
        <v/>
      </c>
      <c r="C64" s="486"/>
      <c r="D64" s="504" t="s">
        <v>539</v>
      </c>
      <c r="E64" s="440"/>
      <c r="F64" s="440"/>
      <c r="G64" s="490"/>
      <c r="H64" s="490"/>
      <c r="I64" s="493"/>
      <c r="J64" s="440"/>
      <c r="K64" s="490"/>
      <c r="L64" s="490"/>
      <c r="M64" s="490"/>
      <c r="N64" s="490"/>
      <c r="O64" s="78"/>
      <c r="P64" s="465" t="s">
        <v>145</v>
      </c>
      <c r="Q64" s="437"/>
      <c r="R64" s="436"/>
      <c r="S64" s="436"/>
      <c r="T64" s="436"/>
      <c r="U64" s="502"/>
      <c r="V64" s="502"/>
      <c r="W64" s="502"/>
      <c r="X64" s="436"/>
      <c r="Y64" s="436"/>
      <c r="Z64" s="436"/>
      <c r="AA64" s="436"/>
      <c r="AB64" s="436"/>
      <c r="AC64" s="436"/>
      <c r="AD64" s="436"/>
    </row>
    <row r="65" spans="1:30" outlineLevel="1">
      <c r="A65" s="440"/>
      <c r="B65" s="453"/>
      <c r="C65" s="486"/>
      <c r="D65" s="504"/>
      <c r="E65" s="440"/>
      <c r="F65" s="440"/>
      <c r="G65" s="490"/>
      <c r="H65" s="490"/>
      <c r="I65" s="493"/>
      <c r="J65" s="440"/>
      <c r="K65" s="490"/>
      <c r="L65" s="490"/>
      <c r="M65" s="490"/>
      <c r="N65" s="490"/>
      <c r="O65" s="78"/>
      <c r="P65" s="465" t="s">
        <v>145</v>
      </c>
      <c r="Q65" s="437"/>
      <c r="R65" s="436"/>
      <c r="S65" s="436"/>
      <c r="T65" s="436"/>
      <c r="U65" s="502"/>
      <c r="V65" s="502"/>
      <c r="W65" s="502"/>
      <c r="X65" s="436"/>
      <c r="Y65" s="436"/>
      <c r="Z65" s="436"/>
      <c r="AA65" s="436"/>
      <c r="AB65" s="436"/>
      <c r="AC65" s="436"/>
      <c r="AD65" s="436"/>
    </row>
    <row r="66" spans="1:30" ht="312.45" outlineLevel="1">
      <c r="A66" s="485">
        <v>67</v>
      </c>
      <c r="B66" s="453">
        <f t="shared" si="2"/>
        <v>67</v>
      </c>
      <c r="C66" s="486" t="str">
        <f t="shared" si="3"/>
        <v>IVF067</v>
      </c>
      <c r="D66" s="434" t="s">
        <v>25</v>
      </c>
      <c r="E66" s="485">
        <v>375</v>
      </c>
      <c r="F66" s="487" t="s">
        <v>4</v>
      </c>
      <c r="G66" s="439">
        <v>1636</v>
      </c>
      <c r="H66" s="488">
        <f>ROUND(E66*G66,0)</f>
        <v>613500</v>
      </c>
      <c r="I66" s="493">
        <v>316.08</v>
      </c>
      <c r="J66" s="485" t="str">
        <f>F66</f>
        <v>Sqm</v>
      </c>
      <c r="K66" s="488">
        <f>G66</f>
        <v>1636</v>
      </c>
      <c r="L66" s="488">
        <f>ROUND(I66*K66,0)</f>
        <v>517107</v>
      </c>
      <c r="M66" s="490">
        <f>IF(L66&gt;H66,L66-H66,0)</f>
        <v>0</v>
      </c>
      <c r="N66" s="488">
        <f>IF(H66&gt;L66,H66-L66,0)</f>
        <v>96393</v>
      </c>
      <c r="O66" s="78" t="s">
        <v>525</v>
      </c>
      <c r="P66" s="465" t="s">
        <v>145</v>
      </c>
      <c r="Q66" s="437"/>
      <c r="R66" s="436"/>
      <c r="S66" s="436"/>
      <c r="T66" s="436"/>
      <c r="U66" s="502"/>
      <c r="V66" s="502"/>
      <c r="W66" s="502"/>
      <c r="X66" s="436"/>
      <c r="Y66" s="436"/>
      <c r="Z66" s="436"/>
      <c r="AA66" s="436"/>
      <c r="AB66" s="436"/>
      <c r="AC66" s="436"/>
      <c r="AD66" s="436"/>
    </row>
    <row r="67" spans="1:30" outlineLevel="1">
      <c r="A67" s="440"/>
      <c r="B67" s="453" t="str">
        <f t="shared" si="2"/>
        <v/>
      </c>
      <c r="C67" s="486"/>
      <c r="D67" s="479" t="s">
        <v>578</v>
      </c>
      <c r="E67" s="440"/>
      <c r="F67" s="440"/>
      <c r="G67" s="490"/>
      <c r="H67" s="490"/>
      <c r="I67" s="493"/>
      <c r="J67" s="440"/>
      <c r="K67" s="490"/>
      <c r="L67" s="490"/>
      <c r="M67" s="490"/>
      <c r="N67" s="490"/>
      <c r="O67" s="78"/>
      <c r="P67" s="465" t="s">
        <v>145</v>
      </c>
      <c r="Q67" s="437"/>
      <c r="R67" s="436"/>
      <c r="S67" s="436"/>
      <c r="T67" s="436"/>
      <c r="U67" s="502"/>
      <c r="V67" s="502"/>
      <c r="W67" s="502"/>
      <c r="X67" s="436"/>
      <c r="Y67" s="436"/>
      <c r="Z67" s="436"/>
      <c r="AA67" s="436"/>
      <c r="AB67" s="436"/>
      <c r="AC67" s="436"/>
      <c r="AD67" s="436"/>
    </row>
    <row r="68" spans="1:30" outlineLevel="1">
      <c r="A68" s="440"/>
      <c r="B68" s="453"/>
      <c r="C68" s="486"/>
      <c r="D68" s="479"/>
      <c r="E68" s="440"/>
      <c r="F68" s="440"/>
      <c r="G68" s="490"/>
      <c r="H68" s="490"/>
      <c r="I68" s="493"/>
      <c r="J68" s="440"/>
      <c r="K68" s="490"/>
      <c r="L68" s="490"/>
      <c r="M68" s="490"/>
      <c r="N68" s="490"/>
      <c r="O68" s="78"/>
      <c r="P68" s="465" t="s">
        <v>145</v>
      </c>
      <c r="Q68" s="437"/>
      <c r="R68" s="436"/>
      <c r="S68" s="436"/>
      <c r="T68" s="436"/>
      <c r="U68" s="502"/>
      <c r="V68" s="502"/>
      <c r="W68" s="502"/>
      <c r="X68" s="436"/>
      <c r="Y68" s="436"/>
      <c r="Z68" s="436"/>
      <c r="AA68" s="436"/>
      <c r="AB68" s="436"/>
      <c r="AC68" s="436"/>
      <c r="AD68" s="436"/>
    </row>
    <row r="69" spans="1:30" ht="250" outlineLevel="1">
      <c r="A69" s="485">
        <v>68</v>
      </c>
      <c r="B69" s="453">
        <f t="shared" si="2"/>
        <v>68</v>
      </c>
      <c r="C69" s="486" t="str">
        <f t="shared" si="3"/>
        <v>IVF068</v>
      </c>
      <c r="D69" s="434" t="s">
        <v>105</v>
      </c>
      <c r="E69" s="485">
        <v>40</v>
      </c>
      <c r="F69" s="487" t="s">
        <v>4</v>
      </c>
      <c r="G69" s="439">
        <v>1423</v>
      </c>
      <c r="H69" s="488">
        <f>ROUND(E69*G69,0)</f>
        <v>56920</v>
      </c>
      <c r="I69" s="493">
        <v>40</v>
      </c>
      <c r="J69" s="485" t="str">
        <f>F69</f>
        <v>Sqm</v>
      </c>
      <c r="K69" s="488">
        <f>G69</f>
        <v>1423</v>
      </c>
      <c r="L69" s="488">
        <f>ROUND(I69*K69,0)</f>
        <v>56920</v>
      </c>
      <c r="M69" s="490">
        <f>IF(L69&gt;H69,L69-H69,0)</f>
        <v>0</v>
      </c>
      <c r="N69" s="488">
        <f>IF(H69&gt;L69,H69-L69,0)</f>
        <v>0</v>
      </c>
      <c r="O69" s="601" t="s">
        <v>784</v>
      </c>
      <c r="P69" s="465" t="s">
        <v>145</v>
      </c>
      <c r="Q69" s="437"/>
      <c r="R69" s="436"/>
      <c r="S69" s="436"/>
      <c r="T69" s="436"/>
      <c r="U69" s="502"/>
      <c r="V69" s="502"/>
      <c r="W69" s="502"/>
      <c r="X69" s="436"/>
      <c r="Y69" s="436"/>
      <c r="Z69" s="436"/>
      <c r="AA69" s="436"/>
      <c r="AB69" s="436"/>
      <c r="AC69" s="436"/>
      <c r="AD69" s="436"/>
    </row>
    <row r="70" spans="1:30" s="481" customFormat="1" outlineLevel="1">
      <c r="A70" s="440"/>
      <c r="B70" s="453" t="str">
        <f t="shared" si="2"/>
        <v/>
      </c>
      <c r="C70" s="486"/>
      <c r="D70" s="495" t="s">
        <v>109</v>
      </c>
      <c r="E70" s="440"/>
      <c r="F70" s="440"/>
      <c r="G70" s="490"/>
      <c r="H70" s="490"/>
      <c r="I70" s="493">
        <v>63.765999999999998</v>
      </c>
      <c r="J70" s="440" t="s">
        <v>4</v>
      </c>
      <c r="K70" s="439">
        <v>1423</v>
      </c>
      <c r="L70" s="488">
        <f>ROUND(I70*K70,0)</f>
        <v>90739</v>
      </c>
      <c r="M70" s="490">
        <f>IF(L70&gt;H70,L70-H70,0)</f>
        <v>90739</v>
      </c>
      <c r="N70" s="488">
        <f>IF(H70&gt;L70,H70-L70,0)</f>
        <v>0</v>
      </c>
      <c r="O70" s="601"/>
      <c r="P70" s="465" t="s">
        <v>145</v>
      </c>
      <c r="Q70" s="437"/>
      <c r="R70" s="436"/>
      <c r="S70" s="480"/>
      <c r="T70" s="480"/>
      <c r="U70" s="502"/>
      <c r="V70" s="502"/>
      <c r="W70" s="502"/>
      <c r="X70" s="480"/>
      <c r="Y70" s="480"/>
      <c r="Z70" s="480"/>
      <c r="AA70" s="480"/>
      <c r="AB70" s="480"/>
      <c r="AC70" s="480"/>
      <c r="AD70" s="480"/>
    </row>
    <row r="71" spans="1:30" s="481" customFormat="1" outlineLevel="1">
      <c r="A71" s="440"/>
      <c r="B71" s="453" t="str">
        <f t="shared" si="2"/>
        <v/>
      </c>
      <c r="C71" s="486"/>
      <c r="D71" s="504" t="s">
        <v>540</v>
      </c>
      <c r="E71" s="440"/>
      <c r="F71" s="440"/>
      <c r="G71" s="490"/>
      <c r="H71" s="490"/>
      <c r="I71" s="493"/>
      <c r="J71" s="440"/>
      <c r="K71" s="439"/>
      <c r="L71" s="488"/>
      <c r="M71" s="490"/>
      <c r="N71" s="488"/>
      <c r="O71" s="78"/>
      <c r="P71" s="465" t="s">
        <v>145</v>
      </c>
      <c r="Q71" s="437"/>
      <c r="R71" s="436"/>
      <c r="S71" s="480"/>
      <c r="T71" s="480"/>
      <c r="U71" s="502"/>
      <c r="V71" s="502"/>
      <c r="W71" s="502"/>
      <c r="X71" s="480"/>
      <c r="Y71" s="480"/>
      <c r="Z71" s="480"/>
      <c r="AA71" s="480"/>
      <c r="AB71" s="480"/>
      <c r="AC71" s="480"/>
      <c r="AD71" s="480"/>
    </row>
    <row r="72" spans="1:30" s="481" customFormat="1" outlineLevel="1">
      <c r="A72" s="440"/>
      <c r="B72" s="453"/>
      <c r="C72" s="486"/>
      <c r="D72" s="504"/>
      <c r="E72" s="440"/>
      <c r="F72" s="440"/>
      <c r="G72" s="490"/>
      <c r="H72" s="490"/>
      <c r="I72" s="493"/>
      <c r="J72" s="440"/>
      <c r="K72" s="439"/>
      <c r="L72" s="488"/>
      <c r="M72" s="490"/>
      <c r="N72" s="488"/>
      <c r="O72" s="78"/>
      <c r="P72" s="465" t="s">
        <v>145</v>
      </c>
      <c r="Q72" s="437"/>
      <c r="R72" s="436"/>
      <c r="S72" s="480"/>
      <c r="T72" s="480"/>
      <c r="U72" s="502"/>
      <c r="V72" s="502"/>
      <c r="W72" s="502"/>
      <c r="X72" s="480"/>
      <c r="Y72" s="480"/>
      <c r="Z72" s="480"/>
      <c r="AA72" s="480"/>
      <c r="AB72" s="480"/>
      <c r="AC72" s="480"/>
      <c r="AD72" s="480"/>
    </row>
    <row r="73" spans="1:30" ht="218.75" outlineLevel="1">
      <c r="A73" s="485">
        <v>69</v>
      </c>
      <c r="B73" s="453">
        <f t="shared" si="2"/>
        <v>69</v>
      </c>
      <c r="C73" s="486" t="str">
        <f t="shared" si="3"/>
        <v>IVF069</v>
      </c>
      <c r="D73" s="434" t="s">
        <v>26</v>
      </c>
      <c r="E73" s="485">
        <v>1050</v>
      </c>
      <c r="F73" s="487" t="s">
        <v>4</v>
      </c>
      <c r="G73" s="439">
        <v>315</v>
      </c>
      <c r="H73" s="488">
        <f>ROUND(E73*G73,0)</f>
        <v>330750</v>
      </c>
      <c r="I73" s="493">
        <v>1007.4</v>
      </c>
      <c r="J73" s="485" t="str">
        <f>F73</f>
        <v>Sqm</v>
      </c>
      <c r="K73" s="488">
        <f>G73</f>
        <v>315</v>
      </c>
      <c r="L73" s="488">
        <f>ROUND(I73*K73,0)</f>
        <v>317331</v>
      </c>
      <c r="M73" s="490">
        <f>IF(L73&gt;H73,L73-H73,0)</f>
        <v>0</v>
      </c>
      <c r="N73" s="488">
        <f>IF(H73&gt;L73,H73-L73,0)</f>
        <v>13419</v>
      </c>
      <c r="O73" s="78" t="s">
        <v>525</v>
      </c>
      <c r="P73" s="465" t="s">
        <v>145</v>
      </c>
      <c r="Q73" s="437"/>
      <c r="R73" s="436"/>
      <c r="S73" s="436"/>
      <c r="T73" s="436"/>
      <c r="U73" s="502"/>
      <c r="V73" s="502"/>
      <c r="W73" s="502"/>
      <c r="X73" s="436"/>
      <c r="Y73" s="436"/>
      <c r="Z73" s="436"/>
      <c r="AA73" s="436"/>
      <c r="AB73" s="436"/>
      <c r="AC73" s="436"/>
      <c r="AD73" s="436"/>
    </row>
    <row r="74" spans="1:30" outlineLevel="1">
      <c r="A74" s="440"/>
      <c r="B74" s="453" t="str">
        <f t="shared" si="2"/>
        <v/>
      </c>
      <c r="C74" s="486"/>
      <c r="D74" s="479" t="s">
        <v>576</v>
      </c>
      <c r="E74" s="440"/>
      <c r="F74" s="440"/>
      <c r="G74" s="490"/>
      <c r="H74" s="490"/>
      <c r="I74" s="493"/>
      <c r="J74" s="440"/>
      <c r="K74" s="490"/>
      <c r="L74" s="490"/>
      <c r="M74" s="490"/>
      <c r="N74" s="490"/>
      <c r="O74" s="78"/>
      <c r="P74" s="465" t="s">
        <v>145</v>
      </c>
      <c r="Q74" s="437"/>
      <c r="R74" s="436"/>
      <c r="S74" s="436"/>
      <c r="T74" s="436"/>
      <c r="U74" s="502"/>
      <c r="V74" s="502"/>
      <c r="W74" s="502"/>
      <c r="X74" s="436"/>
      <c r="Y74" s="436"/>
      <c r="Z74" s="436"/>
      <c r="AA74" s="436"/>
      <c r="AB74" s="436"/>
      <c r="AC74" s="436"/>
      <c r="AD74" s="436"/>
    </row>
    <row r="75" spans="1:30" outlineLevel="1">
      <c r="A75" s="440"/>
      <c r="B75" s="453"/>
      <c r="C75" s="486"/>
      <c r="D75" s="479"/>
      <c r="E75" s="440"/>
      <c r="F75" s="440"/>
      <c r="G75" s="490"/>
      <c r="H75" s="490"/>
      <c r="I75" s="493"/>
      <c r="J75" s="440"/>
      <c r="K75" s="490"/>
      <c r="L75" s="490"/>
      <c r="M75" s="490"/>
      <c r="N75" s="490"/>
      <c r="O75" s="78"/>
      <c r="P75" s="465" t="s">
        <v>145</v>
      </c>
      <c r="Q75" s="437"/>
      <c r="R75" s="436"/>
      <c r="S75" s="436"/>
      <c r="T75" s="436"/>
      <c r="U75" s="502"/>
      <c r="V75" s="502"/>
      <c r="W75" s="502"/>
      <c r="X75" s="436"/>
      <c r="Y75" s="436"/>
      <c r="Z75" s="436"/>
      <c r="AA75" s="436"/>
      <c r="AB75" s="436"/>
      <c r="AC75" s="436"/>
      <c r="AD75" s="436"/>
    </row>
    <row r="76" spans="1:30" ht="171.85" outlineLevel="1">
      <c r="A76" s="485">
        <v>70</v>
      </c>
      <c r="B76" s="453">
        <f t="shared" si="2"/>
        <v>70</v>
      </c>
      <c r="C76" s="486" t="str">
        <f t="shared" si="3"/>
        <v>IVF070</v>
      </c>
      <c r="D76" s="434" t="s">
        <v>106</v>
      </c>
      <c r="E76" s="485">
        <v>80</v>
      </c>
      <c r="F76" s="487" t="s">
        <v>4</v>
      </c>
      <c r="G76" s="439">
        <v>281</v>
      </c>
      <c r="H76" s="488">
        <f>ROUND(E76*G76,0)</f>
        <v>22480</v>
      </c>
      <c r="I76" s="493">
        <v>0</v>
      </c>
      <c r="J76" s="485" t="str">
        <f>F76</f>
        <v>Sqm</v>
      </c>
      <c r="K76" s="488">
        <f>G76</f>
        <v>281</v>
      </c>
      <c r="L76" s="488">
        <f>ROUND(I76*K76,0)</f>
        <v>0</v>
      </c>
      <c r="M76" s="490">
        <f>IF(L76&gt;H76,L76-H76,0)</f>
        <v>0</v>
      </c>
      <c r="N76" s="488">
        <f>IF(H76&gt;L76,H76-L76,0)</f>
        <v>22480</v>
      </c>
      <c r="O76" s="78" t="s">
        <v>724</v>
      </c>
      <c r="P76" s="465" t="s">
        <v>145</v>
      </c>
      <c r="Q76" s="437"/>
      <c r="R76" s="436"/>
      <c r="S76" s="436"/>
      <c r="T76" s="436"/>
      <c r="U76" s="502"/>
      <c r="V76" s="502"/>
      <c r="W76" s="502"/>
      <c r="X76" s="436"/>
      <c r="Y76" s="436"/>
      <c r="Z76" s="436"/>
      <c r="AA76" s="436"/>
      <c r="AB76" s="436"/>
      <c r="AC76" s="436"/>
      <c r="AD76" s="436"/>
    </row>
    <row r="77" spans="1:30" ht="140.6" outlineLevel="1">
      <c r="A77" s="485">
        <v>71</v>
      </c>
      <c r="B77" s="453">
        <f t="shared" si="2"/>
        <v>71</v>
      </c>
      <c r="C77" s="486" t="str">
        <f t="shared" si="3"/>
        <v>IVF071</v>
      </c>
      <c r="D77" s="434" t="s">
        <v>27</v>
      </c>
      <c r="E77" s="485">
        <v>1050</v>
      </c>
      <c r="F77" s="487" t="s">
        <v>4</v>
      </c>
      <c r="G77" s="439">
        <v>260</v>
      </c>
      <c r="H77" s="488">
        <f>ROUND(E77*G77,0)</f>
        <v>273000</v>
      </c>
      <c r="I77" s="493">
        <v>872.13</v>
      </c>
      <c r="J77" s="485" t="str">
        <f>F77</f>
        <v>Sqm</v>
      </c>
      <c r="K77" s="488">
        <f>G77</f>
        <v>260</v>
      </c>
      <c r="L77" s="488">
        <f>ROUND(I77*K77,0)</f>
        <v>226754</v>
      </c>
      <c r="M77" s="490">
        <f>IF(L77&gt;H77,L77-H77,0)</f>
        <v>0</v>
      </c>
      <c r="N77" s="488">
        <f>IF(H77&gt;L77,H77-L77,0)</f>
        <v>46246</v>
      </c>
      <c r="O77" s="78" t="s">
        <v>725</v>
      </c>
      <c r="P77" s="465" t="s">
        <v>145</v>
      </c>
      <c r="Q77" s="437"/>
      <c r="R77" s="436"/>
      <c r="S77" s="436"/>
      <c r="T77" s="436"/>
      <c r="U77" s="502"/>
      <c r="V77" s="502"/>
      <c r="W77" s="502"/>
      <c r="X77" s="436"/>
      <c r="Y77" s="436"/>
      <c r="Z77" s="436"/>
      <c r="AA77" s="436"/>
      <c r="AB77" s="436"/>
      <c r="AC77" s="436"/>
      <c r="AD77" s="436"/>
    </row>
    <row r="78" spans="1:30" outlineLevel="1">
      <c r="A78" s="440"/>
      <c r="B78" s="453" t="str">
        <f t="shared" si="2"/>
        <v/>
      </c>
      <c r="C78" s="486"/>
      <c r="D78" s="479" t="s">
        <v>577</v>
      </c>
      <c r="E78" s="440"/>
      <c r="F78" s="440"/>
      <c r="G78" s="490"/>
      <c r="H78" s="490"/>
      <c r="I78" s="493"/>
      <c r="J78" s="440"/>
      <c r="K78" s="490"/>
      <c r="L78" s="490"/>
      <c r="M78" s="490"/>
      <c r="N78" s="490"/>
      <c r="O78" s="78"/>
      <c r="P78" s="465" t="s">
        <v>145</v>
      </c>
      <c r="Q78" s="437"/>
      <c r="R78" s="436"/>
      <c r="S78" s="436"/>
      <c r="T78" s="436"/>
      <c r="U78" s="502"/>
      <c r="V78" s="502"/>
      <c r="W78" s="502"/>
      <c r="X78" s="436"/>
      <c r="Y78" s="436"/>
      <c r="Z78" s="436"/>
      <c r="AA78" s="436"/>
      <c r="AB78" s="436"/>
      <c r="AC78" s="436"/>
      <c r="AD78" s="436"/>
    </row>
    <row r="79" spans="1:30" outlineLevel="1">
      <c r="A79" s="440"/>
      <c r="B79" s="453"/>
      <c r="C79" s="486"/>
      <c r="D79" s="479"/>
      <c r="E79" s="440"/>
      <c r="F79" s="440"/>
      <c r="G79" s="490"/>
      <c r="H79" s="490"/>
      <c r="I79" s="493"/>
      <c r="J79" s="440"/>
      <c r="K79" s="490"/>
      <c r="L79" s="490"/>
      <c r="M79" s="490"/>
      <c r="N79" s="490"/>
      <c r="O79" s="78"/>
      <c r="P79" s="465" t="s">
        <v>145</v>
      </c>
      <c r="Q79" s="437"/>
      <c r="R79" s="436"/>
      <c r="S79" s="436"/>
      <c r="T79" s="436"/>
      <c r="U79" s="502"/>
      <c r="V79" s="502"/>
      <c r="W79" s="502"/>
      <c r="X79" s="436"/>
      <c r="Y79" s="436"/>
      <c r="Z79" s="436"/>
      <c r="AA79" s="436"/>
      <c r="AB79" s="436"/>
      <c r="AC79" s="436"/>
      <c r="AD79" s="436"/>
    </row>
    <row r="80" spans="1:30" ht="156.25" outlineLevel="1">
      <c r="A80" s="485">
        <v>72</v>
      </c>
      <c r="B80" s="453">
        <f t="shared" si="2"/>
        <v>72</v>
      </c>
      <c r="C80" s="486" t="str">
        <f t="shared" si="3"/>
        <v>IVF072</v>
      </c>
      <c r="D80" s="434" t="s">
        <v>28</v>
      </c>
      <c r="E80" s="485">
        <v>150</v>
      </c>
      <c r="F80" s="487" t="s">
        <v>4</v>
      </c>
      <c r="G80" s="439">
        <v>229</v>
      </c>
      <c r="H80" s="488">
        <f>ROUND(E80*G80,0)</f>
        <v>34350</v>
      </c>
      <c r="I80" s="493">
        <v>0</v>
      </c>
      <c r="J80" s="485" t="str">
        <f>F80</f>
        <v>Sqm</v>
      </c>
      <c r="K80" s="488">
        <f>G80</f>
        <v>229</v>
      </c>
      <c r="L80" s="488">
        <f>ROUND(I80*K80,0)</f>
        <v>0</v>
      </c>
      <c r="M80" s="490">
        <f>IF(L80&gt;H80,L80-H80,0)</f>
        <v>0</v>
      </c>
      <c r="N80" s="488">
        <f>IF(H80&gt;L80,H80-L80,0)</f>
        <v>34350</v>
      </c>
      <c r="O80" s="78" t="s">
        <v>608</v>
      </c>
      <c r="P80" s="465" t="s">
        <v>145</v>
      </c>
      <c r="Q80" s="437"/>
      <c r="R80" s="436"/>
      <c r="S80" s="436"/>
      <c r="T80" s="436"/>
      <c r="U80" s="502"/>
      <c r="V80" s="502"/>
      <c r="W80" s="502"/>
      <c r="X80" s="436"/>
      <c r="Y80" s="436"/>
      <c r="Z80" s="436"/>
      <c r="AA80" s="436"/>
      <c r="AB80" s="436"/>
      <c r="AC80" s="436"/>
      <c r="AD80" s="436"/>
    </row>
    <row r="81" spans="1:30" outlineLevel="1">
      <c r="A81" s="440"/>
      <c r="B81" s="453" t="str">
        <f t="shared" si="2"/>
        <v/>
      </c>
      <c r="C81" s="486"/>
      <c r="D81" s="434"/>
      <c r="E81" s="440"/>
      <c r="F81" s="440"/>
      <c r="G81" s="490"/>
      <c r="H81" s="490"/>
      <c r="I81" s="493"/>
      <c r="J81" s="440"/>
      <c r="K81" s="490"/>
      <c r="L81" s="490"/>
      <c r="M81" s="490"/>
      <c r="N81" s="490"/>
      <c r="O81" s="78"/>
      <c r="P81" s="465" t="s">
        <v>145</v>
      </c>
      <c r="Q81" s="437"/>
      <c r="R81" s="436"/>
      <c r="S81" s="436"/>
      <c r="T81" s="436"/>
      <c r="U81" s="502"/>
      <c r="V81" s="502"/>
      <c r="W81" s="502"/>
      <c r="X81" s="436"/>
      <c r="Y81" s="436"/>
      <c r="Z81" s="436"/>
      <c r="AA81" s="436"/>
      <c r="AB81" s="436"/>
      <c r="AC81" s="436"/>
      <c r="AD81" s="436"/>
    </row>
    <row r="82" spans="1:30" ht="203.1" outlineLevel="1">
      <c r="A82" s="485">
        <v>87</v>
      </c>
      <c r="B82" s="453">
        <f t="shared" si="2"/>
        <v>87</v>
      </c>
      <c r="C82" s="486" t="str">
        <f t="shared" ref="C82:C158" si="4">IF(ISBLANK(B82), "", IF(B82&lt;10, "IVF00" &amp; B82, IF(AND(B82&gt;=10, B82&lt;=99), "IVF0" &amp; B82, IF(B82&gt;99, "IVF" &amp; B82))))</f>
        <v>IVF087</v>
      </c>
      <c r="D82" s="434" t="s">
        <v>41</v>
      </c>
      <c r="E82" s="485">
        <v>125</v>
      </c>
      <c r="F82" s="487" t="s">
        <v>1</v>
      </c>
      <c r="G82" s="439">
        <v>5620</v>
      </c>
      <c r="H82" s="488">
        <f>ROUND(E82*G82,0)</f>
        <v>702500</v>
      </c>
      <c r="I82" s="493">
        <v>96.75</v>
      </c>
      <c r="J82" s="485" t="str">
        <f>F82</f>
        <v>sqm</v>
      </c>
      <c r="K82" s="488">
        <f>G82</f>
        <v>5620</v>
      </c>
      <c r="L82" s="488">
        <f>ROUND(I82*K82,0)</f>
        <v>543735</v>
      </c>
      <c r="M82" s="490">
        <f>IF(L82&gt;H82,L82-H82,0)</f>
        <v>0</v>
      </c>
      <c r="N82" s="488">
        <f>IF(H82&gt;L82,H82-L82,0)</f>
        <v>158765</v>
      </c>
      <c r="O82" s="78" t="s">
        <v>609</v>
      </c>
      <c r="P82" s="465" t="s">
        <v>145</v>
      </c>
      <c r="Q82" s="437"/>
      <c r="R82" s="436"/>
      <c r="S82" s="436"/>
      <c r="T82" s="436"/>
      <c r="U82" s="502"/>
      <c r="V82" s="502"/>
      <c r="W82" s="502"/>
      <c r="X82" s="436"/>
      <c r="Y82" s="436"/>
      <c r="Z82" s="436"/>
      <c r="AA82" s="436"/>
      <c r="AB82" s="436"/>
      <c r="AC82" s="436"/>
      <c r="AD82" s="436"/>
    </row>
    <row r="83" spans="1:30" outlineLevel="1">
      <c r="A83" s="440"/>
      <c r="B83" s="453" t="str">
        <f t="shared" ref="B83:B158" si="5">IF(ISBLANK(A83),"",A83)</f>
        <v/>
      </c>
      <c r="C83" s="486"/>
      <c r="D83" s="479" t="s">
        <v>586</v>
      </c>
      <c r="E83" s="440"/>
      <c r="F83" s="440"/>
      <c r="G83" s="490"/>
      <c r="H83" s="490"/>
      <c r="I83" s="493"/>
      <c r="J83" s="440"/>
      <c r="K83" s="490"/>
      <c r="L83" s="490"/>
      <c r="M83" s="490"/>
      <c r="N83" s="490"/>
      <c r="O83" s="78"/>
      <c r="P83" s="465" t="s">
        <v>145</v>
      </c>
      <c r="Q83" s="437"/>
      <c r="R83" s="436"/>
      <c r="S83" s="436"/>
      <c r="T83" s="436"/>
      <c r="U83" s="502"/>
      <c r="V83" s="502"/>
      <c r="W83" s="502"/>
      <c r="X83" s="436"/>
      <c r="Y83" s="436"/>
      <c r="Z83" s="436"/>
      <c r="AA83" s="436"/>
      <c r="AB83" s="436"/>
      <c r="AC83" s="436"/>
      <c r="AD83" s="436"/>
    </row>
    <row r="84" spans="1:30" outlineLevel="1">
      <c r="A84" s="440"/>
      <c r="B84" s="453"/>
      <c r="C84" s="486"/>
      <c r="D84" s="479"/>
      <c r="E84" s="440"/>
      <c r="F84" s="440"/>
      <c r="G84" s="490"/>
      <c r="H84" s="490"/>
      <c r="I84" s="493"/>
      <c r="J84" s="440"/>
      <c r="K84" s="490"/>
      <c r="L84" s="490"/>
      <c r="M84" s="490"/>
      <c r="N84" s="490"/>
      <c r="O84" s="78"/>
      <c r="P84" s="465" t="s">
        <v>145</v>
      </c>
      <c r="Q84" s="437"/>
      <c r="R84" s="436"/>
      <c r="S84" s="436"/>
      <c r="T84" s="436"/>
      <c r="U84" s="502"/>
      <c r="V84" s="502"/>
      <c r="W84" s="502"/>
      <c r="X84" s="436"/>
      <c r="Y84" s="436"/>
      <c r="Z84" s="436"/>
      <c r="AA84" s="436"/>
      <c r="AB84" s="436"/>
      <c r="AC84" s="436"/>
      <c r="AD84" s="436"/>
    </row>
    <row r="85" spans="1:30" ht="203.1" outlineLevel="1">
      <c r="A85" s="485">
        <v>88</v>
      </c>
      <c r="B85" s="453">
        <f t="shared" si="5"/>
        <v>88</v>
      </c>
      <c r="C85" s="486" t="str">
        <f t="shared" si="4"/>
        <v>IVF088</v>
      </c>
      <c r="D85" s="434" t="s">
        <v>94</v>
      </c>
      <c r="E85" s="485">
        <v>65</v>
      </c>
      <c r="F85" s="487" t="s">
        <v>1</v>
      </c>
      <c r="G85" s="439">
        <v>5135</v>
      </c>
      <c r="H85" s="488">
        <f>ROUND(E85*G85,0)</f>
        <v>333775</v>
      </c>
      <c r="I85" s="493">
        <v>48.02</v>
      </c>
      <c r="J85" s="485" t="str">
        <f>F85</f>
        <v>sqm</v>
      </c>
      <c r="K85" s="488">
        <f>G85</f>
        <v>5135</v>
      </c>
      <c r="L85" s="488">
        <f>ROUND(I85*K85,0)</f>
        <v>246583</v>
      </c>
      <c r="M85" s="490">
        <f>IF(L85&gt;H85,L85-H85,0)</f>
        <v>0</v>
      </c>
      <c r="N85" s="488">
        <f>IF(H85&gt;L85,H85-L85,0)</f>
        <v>87192</v>
      </c>
      <c r="O85" s="78" t="s">
        <v>609</v>
      </c>
      <c r="P85" s="465" t="s">
        <v>145</v>
      </c>
      <c r="Q85" s="437"/>
      <c r="R85" s="436"/>
      <c r="S85" s="436"/>
      <c r="T85" s="436"/>
      <c r="U85" s="502"/>
      <c r="V85" s="502"/>
      <c r="W85" s="502"/>
      <c r="X85" s="436"/>
      <c r="Y85" s="436"/>
      <c r="Z85" s="436"/>
      <c r="AA85" s="436"/>
      <c r="AB85" s="436"/>
      <c r="AC85" s="436"/>
      <c r="AD85" s="436"/>
    </row>
    <row r="86" spans="1:30" outlineLevel="1">
      <c r="A86" s="440"/>
      <c r="B86" s="453" t="str">
        <f t="shared" si="5"/>
        <v/>
      </c>
      <c r="C86" s="486"/>
      <c r="D86" s="479" t="s">
        <v>587</v>
      </c>
      <c r="E86" s="440"/>
      <c r="F86" s="440"/>
      <c r="G86" s="490"/>
      <c r="H86" s="490"/>
      <c r="I86" s="493"/>
      <c r="J86" s="440"/>
      <c r="K86" s="490"/>
      <c r="L86" s="490"/>
      <c r="M86" s="490"/>
      <c r="N86" s="490"/>
      <c r="O86" s="78"/>
      <c r="P86" s="465" t="s">
        <v>145</v>
      </c>
      <c r="Q86" s="437"/>
      <c r="R86" s="436"/>
      <c r="S86" s="436"/>
      <c r="T86" s="436"/>
      <c r="U86" s="502"/>
      <c r="V86" s="502"/>
      <c r="W86" s="502"/>
      <c r="X86" s="436"/>
      <c r="Y86" s="436"/>
      <c r="Z86" s="436"/>
      <c r="AA86" s="436"/>
      <c r="AB86" s="436"/>
      <c r="AC86" s="436"/>
      <c r="AD86" s="436"/>
    </row>
    <row r="87" spans="1:30" outlineLevel="1">
      <c r="A87" s="440"/>
      <c r="B87" s="453"/>
      <c r="C87" s="486"/>
      <c r="D87" s="479"/>
      <c r="E87" s="440"/>
      <c r="F87" s="440"/>
      <c r="G87" s="490"/>
      <c r="H87" s="490"/>
      <c r="I87" s="493"/>
      <c r="J87" s="440"/>
      <c r="K87" s="490"/>
      <c r="L87" s="490"/>
      <c r="M87" s="490"/>
      <c r="N87" s="490"/>
      <c r="O87" s="78"/>
      <c r="P87" s="465" t="s">
        <v>145</v>
      </c>
      <c r="Q87" s="437"/>
      <c r="R87" s="436"/>
      <c r="S87" s="436"/>
      <c r="T87" s="436"/>
      <c r="U87" s="502"/>
      <c r="V87" s="502"/>
      <c r="W87" s="502"/>
      <c r="X87" s="436"/>
      <c r="Y87" s="436"/>
      <c r="Z87" s="436"/>
      <c r="AA87" s="436"/>
      <c r="AB87" s="436"/>
      <c r="AC87" s="436"/>
      <c r="AD87" s="436"/>
    </row>
    <row r="88" spans="1:30" ht="234.35" outlineLevel="1">
      <c r="A88" s="485">
        <v>90</v>
      </c>
      <c r="B88" s="453">
        <f t="shared" si="5"/>
        <v>90</v>
      </c>
      <c r="C88" s="486" t="str">
        <f t="shared" si="4"/>
        <v>IVF090</v>
      </c>
      <c r="D88" s="434" t="s">
        <v>42</v>
      </c>
      <c r="E88" s="485">
        <v>1</v>
      </c>
      <c r="F88" s="487" t="s">
        <v>6</v>
      </c>
      <c r="G88" s="439">
        <v>28700</v>
      </c>
      <c r="H88" s="488">
        <f>ROUND(E88*G88,0)</f>
        <v>28700</v>
      </c>
      <c r="I88" s="493">
        <v>1</v>
      </c>
      <c r="J88" s="485" t="str">
        <f>F88</f>
        <v>No</v>
      </c>
      <c r="K88" s="488">
        <f>G88</f>
        <v>28700</v>
      </c>
      <c r="L88" s="488">
        <f>ROUND(I88*K88,0)</f>
        <v>28700</v>
      </c>
      <c r="M88" s="490">
        <f>IF(L88&gt;H88,L88-H88,0)</f>
        <v>0</v>
      </c>
      <c r="N88" s="488">
        <f>IF(H88&gt;L88,H88-L88,0)</f>
        <v>0</v>
      </c>
      <c r="O88" s="606" t="s">
        <v>762</v>
      </c>
      <c r="P88" s="465" t="s">
        <v>145</v>
      </c>
      <c r="Q88" s="437"/>
      <c r="R88" s="436"/>
      <c r="S88" s="436"/>
      <c r="T88" s="436"/>
      <c r="U88" s="502"/>
      <c r="V88" s="502"/>
      <c r="W88" s="502"/>
      <c r="X88" s="436"/>
      <c r="Y88" s="436"/>
      <c r="Z88" s="436"/>
      <c r="AA88" s="436"/>
      <c r="AB88" s="436"/>
      <c r="AC88" s="436"/>
      <c r="AD88" s="436"/>
    </row>
    <row r="89" spans="1:30" outlineLevel="1">
      <c r="A89" s="440"/>
      <c r="B89" s="453" t="str">
        <f t="shared" si="5"/>
        <v/>
      </c>
      <c r="C89" s="486"/>
      <c r="D89" s="495" t="s">
        <v>475</v>
      </c>
      <c r="E89" s="440"/>
      <c r="F89" s="440"/>
      <c r="G89" s="490"/>
      <c r="H89" s="490"/>
      <c r="I89" s="493">
        <v>2</v>
      </c>
      <c r="J89" s="485" t="s">
        <v>6</v>
      </c>
      <c r="K89" s="439">
        <v>28700</v>
      </c>
      <c r="L89" s="488">
        <f>ROUND(I89*K89,0)</f>
        <v>57400</v>
      </c>
      <c r="M89" s="490">
        <f>IF(L89&gt;H89,L89-H89,0)</f>
        <v>57400</v>
      </c>
      <c r="N89" s="488">
        <f>IF(H89&gt;L89,H89-L89,0)</f>
        <v>0</v>
      </c>
      <c r="O89" s="606"/>
      <c r="P89" s="465" t="s">
        <v>145</v>
      </c>
      <c r="Q89" s="437"/>
      <c r="R89" s="436"/>
      <c r="S89" s="436"/>
      <c r="T89" s="436"/>
      <c r="U89" s="502"/>
      <c r="V89" s="502"/>
      <c r="W89" s="502"/>
      <c r="X89" s="436"/>
      <c r="Y89" s="436"/>
      <c r="Z89" s="436"/>
      <c r="AA89" s="436"/>
      <c r="AB89" s="436"/>
      <c r="AC89" s="436"/>
      <c r="AD89" s="436"/>
    </row>
    <row r="90" spans="1:30" outlineLevel="1">
      <c r="A90" s="440"/>
      <c r="B90" s="453"/>
      <c r="C90" s="486"/>
      <c r="D90" s="479" t="s">
        <v>589</v>
      </c>
      <c r="E90" s="440"/>
      <c r="F90" s="440"/>
      <c r="G90" s="490"/>
      <c r="H90" s="490"/>
      <c r="I90" s="493"/>
      <c r="J90" s="485"/>
      <c r="K90" s="439"/>
      <c r="L90" s="488"/>
      <c r="M90" s="490"/>
      <c r="N90" s="488"/>
      <c r="O90" s="78"/>
      <c r="P90" s="465" t="s">
        <v>145</v>
      </c>
      <c r="Q90" s="437"/>
      <c r="R90" s="436"/>
      <c r="S90" s="436"/>
      <c r="T90" s="436"/>
      <c r="U90" s="502"/>
      <c r="V90" s="502"/>
      <c r="W90" s="502"/>
      <c r="X90" s="436"/>
      <c r="Y90" s="436"/>
      <c r="Z90" s="436"/>
      <c r="AA90" s="436"/>
      <c r="AB90" s="436"/>
      <c r="AC90" s="436"/>
      <c r="AD90" s="436"/>
    </row>
    <row r="91" spans="1:30" outlineLevel="1">
      <c r="A91" s="440"/>
      <c r="B91" s="453"/>
      <c r="C91" s="486"/>
      <c r="D91" s="479"/>
      <c r="E91" s="440"/>
      <c r="F91" s="440"/>
      <c r="G91" s="490"/>
      <c r="H91" s="490"/>
      <c r="I91" s="493"/>
      <c r="J91" s="440"/>
      <c r="K91" s="490"/>
      <c r="L91" s="490"/>
      <c r="M91" s="490"/>
      <c r="N91" s="490"/>
      <c r="O91" s="78"/>
      <c r="P91" s="465" t="s">
        <v>145</v>
      </c>
      <c r="Q91" s="437"/>
      <c r="R91" s="436"/>
      <c r="S91" s="436"/>
      <c r="T91" s="436"/>
      <c r="U91" s="502"/>
      <c r="V91" s="502"/>
      <c r="W91" s="502"/>
      <c r="X91" s="436"/>
      <c r="Y91" s="436"/>
      <c r="Z91" s="436"/>
      <c r="AA91" s="436"/>
      <c r="AB91" s="436"/>
      <c r="AC91" s="436"/>
      <c r="AD91" s="436"/>
    </row>
    <row r="92" spans="1:30" ht="62.5" outlineLevel="1">
      <c r="A92" s="485">
        <v>92</v>
      </c>
      <c r="B92" s="453">
        <f t="shared" si="5"/>
        <v>92</v>
      </c>
      <c r="C92" s="486" t="str">
        <f t="shared" si="4"/>
        <v>IVF092</v>
      </c>
      <c r="D92" s="434" t="s">
        <v>43</v>
      </c>
      <c r="E92" s="485">
        <v>120</v>
      </c>
      <c r="F92" s="487" t="s">
        <v>3</v>
      </c>
      <c r="G92" s="439">
        <v>585</v>
      </c>
      <c r="H92" s="488">
        <f>ROUND(E92*G92,0)</f>
        <v>70200</v>
      </c>
      <c r="I92" s="493">
        <v>63.61</v>
      </c>
      <c r="J92" s="485" t="str">
        <f>F92</f>
        <v>Rmt</v>
      </c>
      <c r="K92" s="488">
        <f>G92</f>
        <v>585</v>
      </c>
      <c r="L92" s="488">
        <f>ROUND(I92*K92,0)</f>
        <v>37212</v>
      </c>
      <c r="M92" s="490">
        <f>IF(L92&gt;H92,L92-H92,0)</f>
        <v>0</v>
      </c>
      <c r="N92" s="488">
        <f>IF(H92&gt;L92,H92-L92,0)</f>
        <v>32988</v>
      </c>
      <c r="O92" s="78" t="s">
        <v>610</v>
      </c>
      <c r="P92" s="465" t="s">
        <v>145</v>
      </c>
      <c r="Q92" s="437"/>
      <c r="R92" s="436"/>
      <c r="S92" s="436"/>
      <c r="T92" s="436"/>
      <c r="U92" s="502"/>
      <c r="V92" s="502"/>
      <c r="W92" s="502"/>
      <c r="X92" s="436"/>
      <c r="Y92" s="436"/>
      <c r="Z92" s="436"/>
      <c r="AA92" s="436"/>
      <c r="AB92" s="436"/>
      <c r="AC92" s="436"/>
      <c r="AD92" s="436"/>
    </row>
    <row r="93" spans="1:30" outlineLevel="1">
      <c r="A93" s="440"/>
      <c r="B93" s="453" t="str">
        <f t="shared" si="5"/>
        <v/>
      </c>
      <c r="C93" s="486"/>
      <c r="D93" s="479" t="s">
        <v>588</v>
      </c>
      <c r="E93" s="440"/>
      <c r="F93" s="440"/>
      <c r="G93" s="490"/>
      <c r="H93" s="490"/>
      <c r="I93" s="493"/>
      <c r="J93" s="440"/>
      <c r="K93" s="490"/>
      <c r="L93" s="490"/>
      <c r="M93" s="490"/>
      <c r="N93" s="490"/>
      <c r="O93" s="78"/>
      <c r="P93" s="465" t="s">
        <v>145</v>
      </c>
      <c r="Q93" s="437"/>
      <c r="R93" s="436"/>
      <c r="S93" s="436"/>
      <c r="T93" s="436"/>
      <c r="U93" s="502"/>
      <c r="V93" s="502"/>
      <c r="W93" s="502"/>
      <c r="X93" s="436"/>
      <c r="Y93" s="436"/>
      <c r="Z93" s="436"/>
      <c r="AA93" s="436"/>
      <c r="AB93" s="436"/>
      <c r="AC93" s="436"/>
      <c r="AD93" s="436"/>
    </row>
    <row r="94" spans="1:30" outlineLevel="1">
      <c r="A94" s="440"/>
      <c r="B94" s="453"/>
      <c r="C94" s="486"/>
      <c r="D94" s="479"/>
      <c r="E94" s="440"/>
      <c r="F94" s="440"/>
      <c r="G94" s="490"/>
      <c r="H94" s="490"/>
      <c r="I94" s="493"/>
      <c r="J94" s="440"/>
      <c r="K94" s="490"/>
      <c r="L94" s="490"/>
      <c r="M94" s="490"/>
      <c r="N94" s="490"/>
      <c r="O94" s="78"/>
      <c r="P94" s="465" t="s">
        <v>145</v>
      </c>
      <c r="Q94" s="437"/>
      <c r="R94" s="436"/>
      <c r="S94" s="436"/>
      <c r="T94" s="436"/>
      <c r="U94" s="502"/>
      <c r="V94" s="502"/>
      <c r="W94" s="502"/>
      <c r="X94" s="436"/>
      <c r="Y94" s="436"/>
      <c r="Z94" s="436"/>
      <c r="AA94" s="436"/>
      <c r="AB94" s="436"/>
      <c r="AC94" s="436"/>
      <c r="AD94" s="436"/>
    </row>
    <row r="95" spans="1:30" ht="125" outlineLevel="1">
      <c r="A95" s="485">
        <v>93</v>
      </c>
      <c r="B95" s="453">
        <f t="shared" si="5"/>
        <v>93</v>
      </c>
      <c r="C95" s="486" t="str">
        <f t="shared" si="4"/>
        <v>IVF093</v>
      </c>
      <c r="D95" s="434" t="s">
        <v>107</v>
      </c>
      <c r="E95" s="485">
        <v>155</v>
      </c>
      <c r="F95" s="487" t="s">
        <v>4</v>
      </c>
      <c r="G95" s="439">
        <v>4070</v>
      </c>
      <c r="H95" s="488">
        <f>ROUND(E95*G95,0)</f>
        <v>630850</v>
      </c>
      <c r="I95" s="493">
        <v>124.84</v>
      </c>
      <c r="J95" s="485" t="str">
        <f>F95</f>
        <v>Sqm</v>
      </c>
      <c r="K95" s="488">
        <f>G95</f>
        <v>4070</v>
      </c>
      <c r="L95" s="488">
        <f>ROUND(I95*K95,0)</f>
        <v>508099</v>
      </c>
      <c r="M95" s="490">
        <f>IF(L95&gt;H95,L95-H95,0)</f>
        <v>0</v>
      </c>
      <c r="N95" s="488">
        <f>IF(H95&gt;L95,H95-L95,0)</f>
        <v>122751</v>
      </c>
      <c r="O95" s="78" t="s">
        <v>610</v>
      </c>
      <c r="P95" s="465" t="s">
        <v>145</v>
      </c>
      <c r="Q95" s="437"/>
      <c r="R95" s="436"/>
      <c r="S95" s="436"/>
      <c r="T95" s="436"/>
      <c r="U95" s="502"/>
      <c r="V95" s="502"/>
      <c r="W95" s="502"/>
      <c r="X95" s="436"/>
      <c r="Y95" s="436"/>
      <c r="Z95" s="436"/>
      <c r="AA95" s="436"/>
      <c r="AB95" s="436"/>
      <c r="AC95" s="436"/>
      <c r="AD95" s="436"/>
    </row>
    <row r="96" spans="1:30" outlineLevel="1">
      <c r="A96" s="440"/>
      <c r="B96" s="453" t="str">
        <f t="shared" si="5"/>
        <v/>
      </c>
      <c r="C96" s="486"/>
      <c r="D96" s="479" t="s">
        <v>579</v>
      </c>
      <c r="E96" s="440"/>
      <c r="F96" s="440"/>
      <c r="G96" s="490"/>
      <c r="H96" s="490"/>
      <c r="I96" s="493"/>
      <c r="J96" s="440"/>
      <c r="K96" s="490"/>
      <c r="L96" s="490"/>
      <c r="M96" s="490"/>
      <c r="N96" s="490"/>
      <c r="O96" s="78"/>
      <c r="P96" s="465" t="s">
        <v>145</v>
      </c>
      <c r="Q96" s="437"/>
      <c r="R96" s="436"/>
      <c r="S96" s="436"/>
      <c r="T96" s="436"/>
      <c r="U96" s="502"/>
      <c r="V96" s="502"/>
      <c r="W96" s="502"/>
      <c r="X96" s="436"/>
      <c r="Y96" s="436"/>
      <c r="Z96" s="436"/>
      <c r="AA96" s="436"/>
      <c r="AB96" s="436"/>
      <c r="AC96" s="436"/>
      <c r="AD96" s="436"/>
    </row>
    <row r="97" spans="1:30" outlineLevel="1">
      <c r="A97" s="440"/>
      <c r="B97" s="453"/>
      <c r="C97" s="486"/>
      <c r="D97" s="479"/>
      <c r="E97" s="440"/>
      <c r="F97" s="440"/>
      <c r="G97" s="490"/>
      <c r="H97" s="490"/>
      <c r="I97" s="493"/>
      <c r="J97" s="440"/>
      <c r="K97" s="490"/>
      <c r="L97" s="490"/>
      <c r="M97" s="490"/>
      <c r="N97" s="490"/>
      <c r="O97" s="78"/>
      <c r="P97" s="465" t="s">
        <v>145</v>
      </c>
      <c r="Q97" s="437"/>
      <c r="R97" s="436"/>
      <c r="S97" s="436"/>
      <c r="T97" s="436"/>
      <c r="U97" s="502"/>
      <c r="V97" s="502"/>
      <c r="W97" s="502"/>
      <c r="X97" s="436"/>
      <c r="Y97" s="436"/>
      <c r="Z97" s="436"/>
      <c r="AA97" s="436"/>
      <c r="AB97" s="436"/>
      <c r="AC97" s="436"/>
      <c r="AD97" s="436"/>
    </row>
    <row r="98" spans="1:30">
      <c r="A98" s="440"/>
      <c r="B98" s="453" t="str">
        <f t="shared" si="5"/>
        <v/>
      </c>
      <c r="C98" s="486"/>
      <c r="D98" s="505"/>
      <c r="E98" s="440"/>
      <c r="F98" s="440"/>
      <c r="G98" s="490"/>
      <c r="H98" s="490"/>
      <c r="I98" s="493"/>
      <c r="J98" s="440"/>
      <c r="K98" s="506" t="s">
        <v>138</v>
      </c>
      <c r="L98" s="507">
        <f>SUM(L17:L97)</f>
        <v>4789831</v>
      </c>
      <c r="M98" s="507">
        <f>SUM(M17:M97)</f>
        <v>459997</v>
      </c>
      <c r="N98" s="507">
        <f>SUM(N17:N97)</f>
        <v>2278719</v>
      </c>
      <c r="O98" s="78"/>
      <c r="P98" s="465"/>
      <c r="Q98" s="437"/>
      <c r="R98" s="436"/>
      <c r="S98" s="436"/>
      <c r="T98" s="436"/>
      <c r="U98" s="502"/>
      <c r="V98" s="502"/>
      <c r="W98" s="502"/>
      <c r="X98" s="436"/>
      <c r="Y98" s="436"/>
      <c r="Z98" s="436"/>
      <c r="AA98" s="436"/>
      <c r="AB98" s="436"/>
      <c r="AC98" s="436"/>
      <c r="AD98" s="436"/>
    </row>
    <row r="99" spans="1:30">
      <c r="A99" s="485"/>
      <c r="B99" s="453" t="str">
        <f t="shared" si="5"/>
        <v/>
      </c>
      <c r="C99" s="486"/>
      <c r="D99" s="482" t="s">
        <v>99</v>
      </c>
      <c r="E99" s="485"/>
      <c r="F99" s="487"/>
      <c r="G99" s="439"/>
      <c r="H99" s="488"/>
      <c r="I99" s="493"/>
      <c r="J99" s="485"/>
      <c r="K99" s="500"/>
      <c r="L99" s="500"/>
      <c r="M99" s="501"/>
      <c r="N99" s="500"/>
      <c r="O99" s="78"/>
      <c r="P99" s="465"/>
      <c r="Q99" s="437"/>
      <c r="R99" s="436"/>
      <c r="S99" s="436"/>
      <c r="T99" s="436"/>
      <c r="U99" s="502"/>
      <c r="V99" s="502"/>
      <c r="W99" s="502"/>
      <c r="X99" s="436"/>
      <c r="Y99" s="436"/>
      <c r="Z99" s="436"/>
      <c r="AA99" s="436"/>
      <c r="AB99" s="436"/>
      <c r="AC99" s="436"/>
      <c r="AD99" s="436" t="e">
        <f>#REF!*6</f>
        <v>#REF!</v>
      </c>
    </row>
    <row r="100" spans="1:30" ht="125" outlineLevel="1">
      <c r="A100" s="485">
        <v>73</v>
      </c>
      <c r="B100" s="453">
        <f t="shared" si="5"/>
        <v>73</v>
      </c>
      <c r="C100" s="486" t="str">
        <f t="shared" si="4"/>
        <v>IVF073</v>
      </c>
      <c r="D100" s="434" t="s">
        <v>108</v>
      </c>
      <c r="E100" s="485">
        <v>5</v>
      </c>
      <c r="F100" s="487" t="s">
        <v>6</v>
      </c>
      <c r="G100" s="439">
        <v>881</v>
      </c>
      <c r="H100" s="488">
        <f>ROUND(E100*G100,0)</f>
        <v>4405</v>
      </c>
      <c r="I100" s="493">
        <v>1</v>
      </c>
      <c r="J100" s="485" t="str">
        <f>F100</f>
        <v>No</v>
      </c>
      <c r="K100" s="488">
        <f>G100</f>
        <v>881</v>
      </c>
      <c r="L100" s="488">
        <f>ROUND(I100*K100,0)</f>
        <v>881</v>
      </c>
      <c r="M100" s="490">
        <f>IF(L100&gt;H100,L100-H100,0)</f>
        <v>0</v>
      </c>
      <c r="N100" s="488">
        <f>IF(H100&gt;L100,H100-L100,0)</f>
        <v>3524</v>
      </c>
      <c r="O100" s="78" t="s">
        <v>525</v>
      </c>
      <c r="P100" s="465" t="s">
        <v>146</v>
      </c>
      <c r="Q100" s="437"/>
      <c r="R100" s="436"/>
      <c r="S100" s="436"/>
      <c r="T100" s="436"/>
      <c r="U100" s="502"/>
      <c r="V100" s="502"/>
      <c r="W100" s="502"/>
      <c r="X100" s="436"/>
      <c r="Y100" s="436"/>
      <c r="Z100" s="436"/>
      <c r="AA100" s="436"/>
      <c r="AB100" s="436">
        <v>0.63</v>
      </c>
      <c r="AC100" s="436"/>
      <c r="AD100" s="436"/>
    </row>
    <row r="101" spans="1:30" outlineLevel="1">
      <c r="A101" s="440"/>
      <c r="B101" s="453" t="str">
        <f t="shared" si="5"/>
        <v/>
      </c>
      <c r="C101" s="486"/>
      <c r="D101" s="479" t="s">
        <v>595</v>
      </c>
      <c r="E101" s="440"/>
      <c r="F101" s="440"/>
      <c r="G101" s="490"/>
      <c r="H101" s="490"/>
      <c r="I101" s="493"/>
      <c r="J101" s="440"/>
      <c r="K101" s="490"/>
      <c r="L101" s="490"/>
      <c r="M101" s="490"/>
      <c r="N101" s="490"/>
      <c r="O101" s="78"/>
      <c r="P101" s="465" t="s">
        <v>146</v>
      </c>
      <c r="Q101" s="437"/>
      <c r="R101" s="436"/>
      <c r="S101" s="436"/>
      <c r="T101" s="436"/>
      <c r="U101" s="497"/>
      <c r="V101" s="491"/>
      <c r="W101" s="492"/>
      <c r="X101" s="453"/>
      <c r="Y101" s="436"/>
      <c r="Z101" s="436"/>
      <c r="AA101" s="436"/>
      <c r="AB101" s="436"/>
      <c r="AC101" s="436"/>
      <c r="AD101" s="436"/>
    </row>
    <row r="102" spans="1:30" outlineLevel="1">
      <c r="A102" s="440"/>
      <c r="B102" s="453"/>
      <c r="C102" s="486"/>
      <c r="D102" s="479"/>
      <c r="E102" s="440"/>
      <c r="F102" s="440"/>
      <c r="G102" s="490"/>
      <c r="H102" s="490"/>
      <c r="I102" s="493"/>
      <c r="J102" s="440"/>
      <c r="K102" s="490"/>
      <c r="L102" s="490"/>
      <c r="M102" s="490"/>
      <c r="N102" s="490"/>
      <c r="O102" s="78"/>
      <c r="P102" s="465" t="s">
        <v>146</v>
      </c>
      <c r="Q102" s="437"/>
      <c r="R102" s="436"/>
      <c r="S102" s="436"/>
      <c r="T102" s="436"/>
      <c r="U102" s="497"/>
      <c r="V102" s="491"/>
      <c r="W102" s="492"/>
      <c r="X102" s="453"/>
      <c r="Y102" s="436"/>
      <c r="Z102" s="436"/>
      <c r="AA102" s="436"/>
      <c r="AB102" s="436"/>
      <c r="AC102" s="436"/>
      <c r="AD102" s="436"/>
    </row>
    <row r="103" spans="1:30" ht="140.6" outlineLevel="1">
      <c r="A103" s="485">
        <v>74</v>
      </c>
      <c r="B103" s="453">
        <f t="shared" si="5"/>
        <v>74</v>
      </c>
      <c r="C103" s="486" t="str">
        <f t="shared" si="4"/>
        <v>IVF074</v>
      </c>
      <c r="D103" s="434" t="s">
        <v>29</v>
      </c>
      <c r="E103" s="485">
        <v>75</v>
      </c>
      <c r="F103" s="487" t="s">
        <v>3</v>
      </c>
      <c r="G103" s="439">
        <v>199</v>
      </c>
      <c r="H103" s="488">
        <f>ROUND(E103*G103,0)</f>
        <v>14925</v>
      </c>
      <c r="I103" s="493">
        <v>39.5</v>
      </c>
      <c r="J103" s="485" t="str">
        <f>F103</f>
        <v>Rmt</v>
      </c>
      <c r="K103" s="488">
        <f>G103</f>
        <v>199</v>
      </c>
      <c r="L103" s="488">
        <f>ROUND(I103*K103,0)</f>
        <v>7861</v>
      </c>
      <c r="M103" s="490">
        <f>IF(L103&gt;H103,L103-H103,0)</f>
        <v>0</v>
      </c>
      <c r="N103" s="488">
        <f>IF(H103&gt;L103,H103-L103,0)</f>
        <v>7064</v>
      </c>
      <c r="O103" s="78" t="s">
        <v>748</v>
      </c>
      <c r="P103" s="465" t="s">
        <v>146</v>
      </c>
      <c r="Q103" s="437"/>
      <c r="R103" s="436"/>
      <c r="S103" s="436"/>
      <c r="T103" s="436"/>
      <c r="U103" s="497"/>
      <c r="V103" s="491"/>
      <c r="W103" s="492"/>
      <c r="X103" s="453"/>
      <c r="Y103" s="436"/>
      <c r="Z103" s="436"/>
      <c r="AA103" s="436"/>
      <c r="AB103" s="436"/>
      <c r="AC103" s="436"/>
      <c r="AD103" s="436"/>
    </row>
    <row r="104" spans="1:30" outlineLevel="1">
      <c r="A104" s="440"/>
      <c r="B104" s="453" t="str">
        <f t="shared" si="5"/>
        <v/>
      </c>
      <c r="C104" s="486"/>
      <c r="D104" s="434"/>
      <c r="E104" s="440"/>
      <c r="F104" s="440"/>
      <c r="G104" s="490"/>
      <c r="H104" s="490"/>
      <c r="I104" s="493"/>
      <c r="J104" s="440"/>
      <c r="K104" s="490"/>
      <c r="L104" s="490"/>
      <c r="M104" s="490"/>
      <c r="N104" s="490"/>
      <c r="O104" s="78"/>
      <c r="P104" s="465" t="s">
        <v>146</v>
      </c>
      <c r="Q104" s="437"/>
      <c r="R104" s="436"/>
      <c r="S104" s="436"/>
      <c r="T104" s="436"/>
      <c r="U104" s="497"/>
      <c r="V104" s="491"/>
      <c r="W104" s="492"/>
      <c r="X104" s="453"/>
      <c r="Y104" s="436"/>
      <c r="Z104" s="436"/>
      <c r="AA104" s="436"/>
      <c r="AB104" s="436"/>
      <c r="AC104" s="436"/>
      <c r="AD104" s="436"/>
    </row>
    <row r="105" spans="1:30" ht="140.6" outlineLevel="1">
      <c r="A105" s="485">
        <v>75</v>
      </c>
      <c r="B105" s="453">
        <f t="shared" si="5"/>
        <v>75</v>
      </c>
      <c r="C105" s="486" t="str">
        <f t="shared" si="4"/>
        <v>IVF075</v>
      </c>
      <c r="D105" s="434" t="s">
        <v>30</v>
      </c>
      <c r="E105" s="485">
        <v>75</v>
      </c>
      <c r="F105" s="487" t="s">
        <v>3</v>
      </c>
      <c r="G105" s="439">
        <v>229</v>
      </c>
      <c r="H105" s="488">
        <f>ROUND(E105*G105,0)</f>
        <v>17175</v>
      </c>
      <c r="I105" s="493">
        <v>75</v>
      </c>
      <c r="J105" s="485" t="str">
        <f>F105</f>
        <v>Rmt</v>
      </c>
      <c r="K105" s="488">
        <f>G105</f>
        <v>229</v>
      </c>
      <c r="L105" s="488">
        <f>ROUND(I105*K105,0)</f>
        <v>17175</v>
      </c>
      <c r="M105" s="490">
        <f>IF(L105&gt;H105,L105-H105,0)</f>
        <v>0</v>
      </c>
      <c r="N105" s="488">
        <f>IF(H105&gt;L105,H105-L105,0)</f>
        <v>0</v>
      </c>
      <c r="O105" s="78" t="s">
        <v>747</v>
      </c>
      <c r="P105" s="465" t="s">
        <v>146</v>
      </c>
      <c r="Q105" s="437"/>
      <c r="R105" s="436"/>
      <c r="S105" s="436"/>
      <c r="T105" s="436"/>
      <c r="U105" s="497"/>
      <c r="V105" s="491"/>
      <c r="W105" s="492"/>
      <c r="X105" s="453"/>
      <c r="Y105" s="436"/>
      <c r="Z105" s="436"/>
      <c r="AA105" s="436"/>
      <c r="AB105" s="436"/>
      <c r="AC105" s="436"/>
      <c r="AD105" s="436"/>
    </row>
    <row r="106" spans="1:30" outlineLevel="1">
      <c r="A106" s="485"/>
      <c r="B106" s="453"/>
      <c r="C106" s="486"/>
      <c r="D106" s="495" t="s">
        <v>109</v>
      </c>
      <c r="E106" s="485"/>
      <c r="F106" s="487"/>
      <c r="G106" s="439"/>
      <c r="H106" s="488"/>
      <c r="I106" s="493">
        <v>30.4</v>
      </c>
      <c r="J106" s="485" t="s">
        <v>3</v>
      </c>
      <c r="K106" s="488">
        <f>K105</f>
        <v>229</v>
      </c>
      <c r="L106" s="488">
        <f>ROUND(I106*K106,0)</f>
        <v>6962</v>
      </c>
      <c r="M106" s="490">
        <f>IF(L106&gt;H106,L106-H106,0)</f>
        <v>6962</v>
      </c>
      <c r="N106" s="488">
        <f>IF(H106&gt;L106,H106-L106,0)</f>
        <v>0</v>
      </c>
      <c r="O106" s="78"/>
      <c r="P106" s="465" t="s">
        <v>146</v>
      </c>
      <c r="Q106" s="437"/>
      <c r="R106" s="436"/>
      <c r="S106" s="436"/>
      <c r="T106" s="436"/>
      <c r="U106" s="497"/>
      <c r="V106" s="491"/>
      <c r="W106" s="492"/>
      <c r="X106" s="453"/>
      <c r="Y106" s="436"/>
      <c r="Z106" s="436"/>
      <c r="AA106" s="436"/>
      <c r="AB106" s="436"/>
      <c r="AC106" s="436"/>
      <c r="AD106" s="436"/>
    </row>
    <row r="107" spans="1:30" outlineLevel="1">
      <c r="A107" s="440"/>
      <c r="B107" s="453" t="str">
        <f t="shared" si="5"/>
        <v/>
      </c>
      <c r="C107" s="486"/>
      <c r="D107" s="479" t="s">
        <v>592</v>
      </c>
      <c r="E107" s="440"/>
      <c r="F107" s="440"/>
      <c r="G107" s="490"/>
      <c r="H107" s="490"/>
      <c r="I107" s="493"/>
      <c r="J107" s="440"/>
      <c r="K107" s="490"/>
      <c r="L107" s="490"/>
      <c r="M107" s="490"/>
      <c r="N107" s="490"/>
      <c r="O107" s="78"/>
      <c r="P107" s="465" t="s">
        <v>146</v>
      </c>
      <c r="Q107" s="437"/>
      <c r="R107" s="436"/>
      <c r="S107" s="436"/>
      <c r="T107" s="436"/>
      <c r="U107" s="497"/>
      <c r="V107" s="491"/>
      <c r="W107" s="492"/>
      <c r="X107" s="453"/>
      <c r="Y107" s="436"/>
      <c r="Z107" s="436"/>
      <c r="AA107" s="436"/>
      <c r="AB107" s="436"/>
      <c r="AC107" s="436"/>
      <c r="AD107" s="436"/>
    </row>
    <row r="108" spans="1:30" outlineLevel="1">
      <c r="A108" s="440"/>
      <c r="B108" s="453"/>
      <c r="C108" s="486"/>
      <c r="D108" s="479"/>
      <c r="E108" s="440"/>
      <c r="F108" s="440"/>
      <c r="G108" s="490"/>
      <c r="H108" s="490"/>
      <c r="I108" s="493"/>
      <c r="J108" s="440"/>
      <c r="K108" s="490"/>
      <c r="L108" s="490"/>
      <c r="M108" s="490"/>
      <c r="N108" s="490"/>
      <c r="O108" s="78"/>
      <c r="P108" s="465" t="s">
        <v>146</v>
      </c>
      <c r="Q108" s="437"/>
      <c r="R108" s="436"/>
      <c r="S108" s="436"/>
      <c r="T108" s="436"/>
      <c r="U108" s="497"/>
      <c r="V108" s="491"/>
      <c r="W108" s="492"/>
      <c r="X108" s="453"/>
      <c r="Y108" s="436"/>
      <c r="Z108" s="436"/>
      <c r="AA108" s="436"/>
      <c r="AB108" s="436"/>
      <c r="AC108" s="436"/>
      <c r="AD108" s="436"/>
    </row>
    <row r="109" spans="1:30" ht="156.25" outlineLevel="1">
      <c r="A109" s="485">
        <v>76</v>
      </c>
      <c r="B109" s="453">
        <f t="shared" si="5"/>
        <v>76</v>
      </c>
      <c r="C109" s="486" t="str">
        <f t="shared" si="4"/>
        <v>IVF076</v>
      </c>
      <c r="D109" s="434" t="s">
        <v>31</v>
      </c>
      <c r="E109" s="485">
        <v>90</v>
      </c>
      <c r="F109" s="487" t="s">
        <v>3</v>
      </c>
      <c r="G109" s="439">
        <v>327</v>
      </c>
      <c r="H109" s="488">
        <f>ROUND(E109*G109,0)</f>
        <v>29430</v>
      </c>
      <c r="I109" s="493">
        <v>0</v>
      </c>
      <c r="J109" s="485" t="str">
        <f>F109</f>
        <v>Rmt</v>
      </c>
      <c r="K109" s="488">
        <f>G109</f>
        <v>327</v>
      </c>
      <c r="L109" s="488">
        <f>ROUND(I109*K109,0)</f>
        <v>0</v>
      </c>
      <c r="M109" s="490">
        <f>IF(L109&gt;H109,L109-H109,0)</f>
        <v>0</v>
      </c>
      <c r="N109" s="488">
        <f>IF(H109&gt;L109,H109-L109,0)</f>
        <v>29430</v>
      </c>
      <c r="O109" s="78" t="s">
        <v>747</v>
      </c>
      <c r="P109" s="465" t="s">
        <v>146</v>
      </c>
      <c r="Q109" s="437"/>
      <c r="R109" s="436"/>
      <c r="S109" s="436"/>
      <c r="T109" s="436"/>
      <c r="U109" s="497"/>
      <c r="V109" s="491"/>
      <c r="W109" s="492"/>
      <c r="X109" s="453"/>
      <c r="Y109" s="436"/>
      <c r="Z109" s="436"/>
      <c r="AA109" s="436"/>
      <c r="AB109" s="436"/>
      <c r="AC109" s="436"/>
      <c r="AD109" s="436"/>
    </row>
    <row r="110" spans="1:30" outlineLevel="1">
      <c r="A110" s="440"/>
      <c r="B110" s="453" t="str">
        <f t="shared" si="5"/>
        <v/>
      </c>
      <c r="C110" s="486"/>
      <c r="D110" s="434"/>
      <c r="E110" s="440"/>
      <c r="F110" s="440"/>
      <c r="G110" s="490"/>
      <c r="H110" s="490"/>
      <c r="I110" s="493"/>
      <c r="J110" s="440"/>
      <c r="K110" s="490"/>
      <c r="L110" s="490"/>
      <c r="M110" s="490"/>
      <c r="N110" s="490"/>
      <c r="O110" s="78"/>
      <c r="P110" s="465" t="s">
        <v>146</v>
      </c>
      <c r="Q110" s="437"/>
      <c r="R110" s="436"/>
      <c r="S110" s="436"/>
      <c r="T110" s="436"/>
      <c r="U110" s="497"/>
      <c r="V110" s="491"/>
      <c r="W110" s="492"/>
      <c r="X110" s="453"/>
      <c r="Y110" s="436"/>
      <c r="Z110" s="436"/>
      <c r="AA110" s="436"/>
      <c r="AB110" s="436"/>
      <c r="AC110" s="436"/>
      <c r="AD110" s="436"/>
    </row>
    <row r="111" spans="1:30" ht="156.25" outlineLevel="1">
      <c r="A111" s="485">
        <v>77</v>
      </c>
      <c r="B111" s="453">
        <f t="shared" si="5"/>
        <v>77</v>
      </c>
      <c r="C111" s="486" t="str">
        <f t="shared" si="4"/>
        <v>IVF077</v>
      </c>
      <c r="D111" s="434" t="s">
        <v>32</v>
      </c>
      <c r="E111" s="485">
        <v>75</v>
      </c>
      <c r="F111" s="487" t="s">
        <v>3</v>
      </c>
      <c r="G111" s="439">
        <v>444</v>
      </c>
      <c r="H111" s="488">
        <f>ROUND(E111*G111,0)</f>
        <v>33300</v>
      </c>
      <c r="I111" s="493">
        <v>26.63</v>
      </c>
      <c r="J111" s="485" t="str">
        <f>F111</f>
        <v>Rmt</v>
      </c>
      <c r="K111" s="488">
        <f>G111</f>
        <v>444</v>
      </c>
      <c r="L111" s="488">
        <f>ROUND(I111*K111,0)</f>
        <v>11824</v>
      </c>
      <c r="M111" s="490">
        <f>IF(L111&gt;H111,L111-H111,0)</f>
        <v>0</v>
      </c>
      <c r="N111" s="488">
        <f>IF(H111&gt;L111,H111-L111,0)</f>
        <v>21476</v>
      </c>
      <c r="O111" s="78" t="s">
        <v>747</v>
      </c>
      <c r="P111" s="465" t="s">
        <v>146</v>
      </c>
      <c r="Q111" s="437"/>
      <c r="R111" s="436"/>
      <c r="S111" s="436"/>
      <c r="T111" s="436"/>
      <c r="U111" s="497"/>
      <c r="V111" s="491"/>
      <c r="W111" s="492"/>
      <c r="X111" s="453"/>
      <c r="Y111" s="436"/>
      <c r="Z111" s="436"/>
      <c r="AA111" s="436"/>
      <c r="AB111" s="436"/>
      <c r="AC111" s="436"/>
      <c r="AD111" s="436"/>
    </row>
    <row r="112" spans="1:30" outlineLevel="1">
      <c r="A112" s="440"/>
      <c r="B112" s="453" t="str">
        <f t="shared" si="5"/>
        <v/>
      </c>
      <c r="C112" s="486"/>
      <c r="D112" s="479" t="s">
        <v>591</v>
      </c>
      <c r="E112" s="440"/>
      <c r="F112" s="440"/>
      <c r="G112" s="490"/>
      <c r="H112" s="490"/>
      <c r="I112" s="493"/>
      <c r="J112" s="440"/>
      <c r="K112" s="490"/>
      <c r="L112" s="490"/>
      <c r="M112" s="490"/>
      <c r="N112" s="490"/>
      <c r="O112" s="78"/>
      <c r="P112" s="465" t="s">
        <v>146</v>
      </c>
      <c r="Q112" s="437"/>
      <c r="R112" s="436"/>
      <c r="S112" s="436"/>
      <c r="T112" s="436"/>
      <c r="U112" s="497"/>
      <c r="V112" s="491"/>
      <c r="W112" s="492"/>
      <c r="X112" s="453"/>
      <c r="Y112" s="436"/>
      <c r="Z112" s="436"/>
      <c r="AA112" s="436"/>
      <c r="AB112" s="436"/>
      <c r="AC112" s="436"/>
      <c r="AD112" s="436"/>
    </row>
    <row r="113" spans="1:30" outlineLevel="1">
      <c r="A113" s="440"/>
      <c r="B113" s="453"/>
      <c r="C113" s="486"/>
      <c r="D113" s="479"/>
      <c r="E113" s="440"/>
      <c r="F113" s="440"/>
      <c r="G113" s="490"/>
      <c r="H113" s="490"/>
      <c r="I113" s="493"/>
      <c r="J113" s="440"/>
      <c r="K113" s="490"/>
      <c r="L113" s="490"/>
      <c r="M113" s="490"/>
      <c r="N113" s="490"/>
      <c r="O113" s="78"/>
      <c r="P113" s="465" t="s">
        <v>146</v>
      </c>
      <c r="Q113" s="437"/>
      <c r="R113" s="436"/>
      <c r="S113" s="436"/>
      <c r="T113" s="436"/>
      <c r="U113" s="497"/>
      <c r="V113" s="491"/>
      <c r="W113" s="492"/>
      <c r="X113" s="453"/>
      <c r="Y113" s="436"/>
      <c r="Z113" s="436"/>
      <c r="AA113" s="436"/>
      <c r="AB113" s="436"/>
      <c r="AC113" s="436"/>
      <c r="AD113" s="436"/>
    </row>
    <row r="114" spans="1:30" ht="93.75" outlineLevel="1">
      <c r="A114" s="485">
        <v>78</v>
      </c>
      <c r="B114" s="453">
        <f t="shared" si="5"/>
        <v>78</v>
      </c>
      <c r="C114" s="486" t="str">
        <f t="shared" si="4"/>
        <v>IVF078</v>
      </c>
      <c r="D114" s="434" t="s">
        <v>33</v>
      </c>
      <c r="E114" s="485">
        <v>5</v>
      </c>
      <c r="F114" s="487" t="s">
        <v>6</v>
      </c>
      <c r="G114" s="439">
        <v>1750</v>
      </c>
      <c r="H114" s="488">
        <f>ROUND(E114*G114,0)</f>
        <v>8750</v>
      </c>
      <c r="I114" s="493">
        <v>3</v>
      </c>
      <c r="J114" s="485" t="str">
        <f>F114</f>
        <v>No</v>
      </c>
      <c r="K114" s="488">
        <f>G114</f>
        <v>1750</v>
      </c>
      <c r="L114" s="488">
        <f>ROUND(I114*K114,0)</f>
        <v>5250</v>
      </c>
      <c r="M114" s="490">
        <f>IF(L114&gt;H114,L114-H114,0)</f>
        <v>0</v>
      </c>
      <c r="N114" s="488">
        <f>IF(H114&gt;L114,H114-L114,0)</f>
        <v>3500</v>
      </c>
      <c r="O114" s="78" t="s">
        <v>525</v>
      </c>
      <c r="P114" s="465" t="s">
        <v>146</v>
      </c>
      <c r="Q114" s="437"/>
      <c r="R114" s="436"/>
      <c r="S114" s="436"/>
      <c r="T114" s="436"/>
      <c r="U114" s="497"/>
      <c r="V114" s="491"/>
      <c r="W114" s="492"/>
      <c r="X114" s="453"/>
      <c r="Y114" s="436"/>
      <c r="Z114" s="436"/>
      <c r="AA114" s="436"/>
      <c r="AB114" s="436"/>
      <c r="AC114" s="436"/>
      <c r="AD114" s="436"/>
    </row>
    <row r="115" spans="1:30" outlineLevel="1">
      <c r="A115" s="440"/>
      <c r="B115" s="453" t="str">
        <f t="shared" si="5"/>
        <v/>
      </c>
      <c r="C115" s="486"/>
      <c r="D115" s="434"/>
      <c r="E115" s="440"/>
      <c r="F115" s="440"/>
      <c r="G115" s="490"/>
      <c r="H115" s="490"/>
      <c r="I115" s="493"/>
      <c r="J115" s="440"/>
      <c r="K115" s="490"/>
      <c r="L115" s="490"/>
      <c r="M115" s="490"/>
      <c r="N115" s="490"/>
      <c r="O115" s="78"/>
      <c r="P115" s="465" t="s">
        <v>146</v>
      </c>
      <c r="Q115" s="437"/>
      <c r="R115" s="436"/>
      <c r="S115" s="436"/>
      <c r="T115" s="436"/>
      <c r="U115" s="497"/>
      <c r="V115" s="491"/>
      <c r="W115" s="492"/>
      <c r="X115" s="453"/>
      <c r="Y115" s="436"/>
      <c r="Z115" s="436"/>
      <c r="AA115" s="436"/>
      <c r="AB115" s="436"/>
      <c r="AC115" s="436"/>
      <c r="AD115" s="436"/>
    </row>
    <row r="116" spans="1:30" ht="93.75" outlineLevel="1">
      <c r="A116" s="485">
        <v>79</v>
      </c>
      <c r="B116" s="453">
        <f t="shared" si="5"/>
        <v>79</v>
      </c>
      <c r="C116" s="486" t="str">
        <f t="shared" si="4"/>
        <v>IVF079</v>
      </c>
      <c r="D116" s="434" t="s">
        <v>34</v>
      </c>
      <c r="E116" s="485">
        <v>10</v>
      </c>
      <c r="F116" s="487" t="s">
        <v>6</v>
      </c>
      <c r="G116" s="439">
        <v>220</v>
      </c>
      <c r="H116" s="488">
        <f>ROUND(E116*G116,0)</f>
        <v>2200</v>
      </c>
      <c r="I116" s="493">
        <v>5</v>
      </c>
      <c r="J116" s="485" t="str">
        <f>F116</f>
        <v>No</v>
      </c>
      <c r="K116" s="488">
        <f>G116</f>
        <v>220</v>
      </c>
      <c r="L116" s="488">
        <f>ROUND(I116*K116,0)</f>
        <v>1100</v>
      </c>
      <c r="M116" s="490">
        <f>IF(L116&gt;H116,L116-H116,0)</f>
        <v>0</v>
      </c>
      <c r="N116" s="488">
        <f>IF(H116&gt;L116,H116-L116,0)</f>
        <v>1100</v>
      </c>
      <c r="O116" s="78" t="s">
        <v>525</v>
      </c>
      <c r="P116" s="465" t="s">
        <v>146</v>
      </c>
      <c r="Q116" s="437"/>
      <c r="R116" s="436"/>
      <c r="S116" s="436"/>
      <c r="T116" s="436"/>
      <c r="U116" s="497"/>
      <c r="V116" s="491"/>
      <c r="W116" s="492"/>
      <c r="X116" s="453"/>
      <c r="Y116" s="436"/>
      <c r="Z116" s="436"/>
      <c r="AA116" s="436"/>
      <c r="AB116" s="436"/>
      <c r="AC116" s="436"/>
      <c r="AD116" s="436"/>
    </row>
    <row r="117" spans="1:30" outlineLevel="1">
      <c r="A117" s="440"/>
      <c r="B117" s="453" t="str">
        <f t="shared" si="5"/>
        <v/>
      </c>
      <c r="C117" s="486"/>
      <c r="D117" s="479" t="s">
        <v>596</v>
      </c>
      <c r="E117" s="440"/>
      <c r="F117" s="440"/>
      <c r="G117" s="490"/>
      <c r="H117" s="490"/>
      <c r="I117" s="493"/>
      <c r="J117" s="440"/>
      <c r="K117" s="490"/>
      <c r="L117" s="490"/>
      <c r="M117" s="490"/>
      <c r="N117" s="490"/>
      <c r="O117" s="78"/>
      <c r="P117" s="465" t="s">
        <v>146</v>
      </c>
      <c r="Q117" s="437"/>
      <c r="R117" s="436"/>
      <c r="S117" s="436"/>
      <c r="T117" s="436"/>
      <c r="U117" s="497"/>
      <c r="V117" s="491"/>
      <c r="W117" s="492"/>
      <c r="X117" s="453"/>
      <c r="Y117" s="436"/>
      <c r="Z117" s="436"/>
      <c r="AA117" s="436"/>
      <c r="AB117" s="436"/>
      <c r="AC117" s="436"/>
      <c r="AD117" s="436"/>
    </row>
    <row r="118" spans="1:30" outlineLevel="1">
      <c r="A118" s="440"/>
      <c r="B118" s="453"/>
      <c r="C118" s="486"/>
      <c r="D118" s="479"/>
      <c r="E118" s="440"/>
      <c r="F118" s="440"/>
      <c r="G118" s="490"/>
      <c r="H118" s="490"/>
      <c r="I118" s="493"/>
      <c r="J118" s="440"/>
      <c r="K118" s="490"/>
      <c r="L118" s="490"/>
      <c r="M118" s="490"/>
      <c r="N118" s="490"/>
      <c r="O118" s="78"/>
      <c r="P118" s="465" t="s">
        <v>146</v>
      </c>
      <c r="Q118" s="437"/>
      <c r="R118" s="436"/>
      <c r="S118" s="436"/>
      <c r="T118" s="436"/>
      <c r="U118" s="497"/>
      <c r="V118" s="491"/>
      <c r="W118" s="492"/>
      <c r="X118" s="453"/>
      <c r="Y118" s="436"/>
      <c r="Z118" s="436"/>
      <c r="AA118" s="436"/>
      <c r="AB118" s="436"/>
      <c r="AC118" s="436"/>
      <c r="AD118" s="436"/>
    </row>
    <row r="119" spans="1:30" ht="234.35" outlineLevel="1">
      <c r="A119" s="485">
        <v>80</v>
      </c>
      <c r="B119" s="453">
        <f t="shared" si="5"/>
        <v>80</v>
      </c>
      <c r="C119" s="486" t="str">
        <f t="shared" si="4"/>
        <v>IVF080</v>
      </c>
      <c r="D119" s="434" t="s">
        <v>616</v>
      </c>
      <c r="E119" s="485">
        <v>5</v>
      </c>
      <c r="F119" s="487" t="s">
        <v>6</v>
      </c>
      <c r="G119" s="439">
        <v>3800</v>
      </c>
      <c r="H119" s="488">
        <f>ROUND(E119*G119,0)</f>
        <v>19000</v>
      </c>
      <c r="I119" s="493">
        <v>4</v>
      </c>
      <c r="J119" s="485" t="str">
        <f>F119</f>
        <v>No</v>
      </c>
      <c r="K119" s="488">
        <f>G119</f>
        <v>3800</v>
      </c>
      <c r="L119" s="488">
        <f>ROUND(I119*K119,0)</f>
        <v>15200</v>
      </c>
      <c r="M119" s="490">
        <f>IF(L119&gt;H119,L119-H119,0)</f>
        <v>0</v>
      </c>
      <c r="N119" s="488">
        <f>IF(H119&gt;L119,H119-L119,0)</f>
        <v>3800</v>
      </c>
      <c r="O119" s="78" t="s">
        <v>610</v>
      </c>
      <c r="P119" s="465" t="s">
        <v>146</v>
      </c>
      <c r="Q119" s="437"/>
      <c r="R119" s="436"/>
      <c r="S119" s="436"/>
      <c r="T119" s="436"/>
      <c r="U119" s="497"/>
      <c r="V119" s="491"/>
      <c r="W119" s="492"/>
      <c r="X119" s="453"/>
      <c r="Y119" s="436"/>
      <c r="Z119" s="436">
        <v>4.17</v>
      </c>
      <c r="AA119" s="436"/>
      <c r="AB119" s="436"/>
      <c r="AC119" s="436"/>
      <c r="AD119" s="436"/>
    </row>
    <row r="120" spans="1:30" outlineLevel="1">
      <c r="A120" s="440"/>
      <c r="B120" s="453" t="str">
        <f t="shared" si="5"/>
        <v/>
      </c>
      <c r="C120" s="486"/>
      <c r="D120" s="479" t="s">
        <v>593</v>
      </c>
      <c r="E120" s="440"/>
      <c r="F120" s="440"/>
      <c r="G120" s="490"/>
      <c r="H120" s="490"/>
      <c r="I120" s="493"/>
      <c r="J120" s="440"/>
      <c r="K120" s="490"/>
      <c r="L120" s="490"/>
      <c r="M120" s="490"/>
      <c r="N120" s="490"/>
      <c r="O120" s="78"/>
      <c r="P120" s="465" t="s">
        <v>146</v>
      </c>
      <c r="Q120" s="437"/>
      <c r="R120" s="436"/>
      <c r="S120" s="436"/>
      <c r="T120" s="436"/>
      <c r="U120" s="497"/>
      <c r="V120" s="491"/>
      <c r="W120" s="492"/>
      <c r="X120" s="453"/>
      <c r="Y120" s="436"/>
      <c r="Z120" s="436"/>
      <c r="AA120" s="436"/>
      <c r="AB120" s="436"/>
      <c r="AC120" s="436"/>
      <c r="AD120" s="436"/>
    </row>
    <row r="121" spans="1:30" outlineLevel="1">
      <c r="A121" s="440"/>
      <c r="B121" s="453"/>
      <c r="C121" s="486"/>
      <c r="D121" s="479"/>
      <c r="E121" s="440"/>
      <c r="F121" s="440"/>
      <c r="G121" s="490"/>
      <c r="H121" s="490"/>
      <c r="I121" s="493"/>
      <c r="J121" s="440"/>
      <c r="K121" s="490"/>
      <c r="L121" s="490"/>
      <c r="M121" s="490"/>
      <c r="N121" s="490"/>
      <c r="O121" s="78"/>
      <c r="P121" s="465" t="s">
        <v>146</v>
      </c>
      <c r="Q121" s="437"/>
      <c r="R121" s="436"/>
      <c r="S121" s="436"/>
      <c r="T121" s="436"/>
      <c r="U121" s="497"/>
      <c r="V121" s="491"/>
      <c r="W121" s="492"/>
      <c r="X121" s="453"/>
      <c r="Y121" s="436"/>
      <c r="Z121" s="436"/>
      <c r="AA121" s="436"/>
      <c r="AB121" s="436"/>
      <c r="AC121" s="436"/>
      <c r="AD121" s="436"/>
    </row>
    <row r="122" spans="1:30" ht="171.85" outlineLevel="1">
      <c r="A122" s="485">
        <v>81</v>
      </c>
      <c r="B122" s="453">
        <f t="shared" si="5"/>
        <v>81</v>
      </c>
      <c r="C122" s="486" t="str">
        <f t="shared" si="4"/>
        <v>IVF081</v>
      </c>
      <c r="D122" s="434" t="s">
        <v>35</v>
      </c>
      <c r="E122" s="485">
        <v>5</v>
      </c>
      <c r="F122" s="487" t="s">
        <v>6</v>
      </c>
      <c r="G122" s="439">
        <v>7590</v>
      </c>
      <c r="H122" s="488">
        <f>ROUND(E122*G122,0)</f>
        <v>37950</v>
      </c>
      <c r="I122" s="493">
        <v>4</v>
      </c>
      <c r="J122" s="485" t="str">
        <f>F122</f>
        <v>No</v>
      </c>
      <c r="K122" s="488">
        <f>G122</f>
        <v>7590</v>
      </c>
      <c r="L122" s="488">
        <f>ROUND(I122*K122,0)</f>
        <v>30360</v>
      </c>
      <c r="M122" s="490">
        <f>IF(L122&gt;H122,L122-H122,0)</f>
        <v>0</v>
      </c>
      <c r="N122" s="488">
        <f>IF(H122&gt;L122,H122-L122,0)</f>
        <v>7590</v>
      </c>
      <c r="O122" s="78" t="s">
        <v>611</v>
      </c>
      <c r="P122" s="465" t="s">
        <v>146</v>
      </c>
      <c r="Q122" s="437"/>
      <c r="R122" s="436"/>
      <c r="S122" s="436"/>
      <c r="T122" s="436"/>
      <c r="U122" s="497"/>
      <c r="V122" s="491"/>
      <c r="W122" s="492"/>
      <c r="X122" s="453"/>
      <c r="Y122" s="436"/>
      <c r="Z122" s="436"/>
      <c r="AA122" s="436"/>
      <c r="AB122" s="436"/>
      <c r="AC122" s="436"/>
      <c r="AD122" s="436"/>
    </row>
    <row r="123" spans="1:30" outlineLevel="1">
      <c r="A123" s="440"/>
      <c r="B123" s="453" t="str">
        <f t="shared" si="5"/>
        <v/>
      </c>
      <c r="C123" s="486"/>
      <c r="D123" s="479" t="s">
        <v>593</v>
      </c>
      <c r="E123" s="440"/>
      <c r="F123" s="440"/>
      <c r="G123" s="490"/>
      <c r="H123" s="490"/>
      <c r="I123" s="493"/>
      <c r="J123" s="440"/>
      <c r="K123" s="490"/>
      <c r="L123" s="490"/>
      <c r="M123" s="490"/>
      <c r="N123" s="490"/>
      <c r="O123" s="78"/>
      <c r="P123" s="465" t="s">
        <v>146</v>
      </c>
      <c r="Q123" s="437"/>
      <c r="R123" s="436"/>
      <c r="S123" s="436"/>
      <c r="T123" s="436"/>
      <c r="U123" s="497"/>
      <c r="V123" s="491"/>
      <c r="W123" s="492"/>
      <c r="X123" s="453"/>
      <c r="Y123" s="436"/>
      <c r="Z123" s="436"/>
      <c r="AA123" s="436"/>
      <c r="AB123" s="436"/>
      <c r="AC123" s="436"/>
      <c r="AD123" s="436"/>
    </row>
    <row r="124" spans="1:30" outlineLevel="1">
      <c r="A124" s="440"/>
      <c r="B124" s="453"/>
      <c r="C124" s="486"/>
      <c r="D124" s="479"/>
      <c r="E124" s="440"/>
      <c r="F124" s="440"/>
      <c r="G124" s="490"/>
      <c r="H124" s="490"/>
      <c r="I124" s="493"/>
      <c r="J124" s="440"/>
      <c r="K124" s="490"/>
      <c r="L124" s="490"/>
      <c r="M124" s="490"/>
      <c r="N124" s="490"/>
      <c r="O124" s="78"/>
      <c r="P124" s="465" t="s">
        <v>146</v>
      </c>
      <c r="Q124" s="437"/>
      <c r="R124" s="436"/>
      <c r="S124" s="436"/>
      <c r="T124" s="436"/>
      <c r="U124" s="497"/>
      <c r="V124" s="491"/>
      <c r="W124" s="492"/>
      <c r="X124" s="453"/>
      <c r="Y124" s="436"/>
      <c r="Z124" s="436"/>
      <c r="AA124" s="436"/>
      <c r="AB124" s="436"/>
      <c r="AC124" s="436"/>
      <c r="AD124" s="436"/>
    </row>
    <row r="125" spans="1:30" ht="93.75" outlineLevel="1">
      <c r="A125" s="485">
        <v>82</v>
      </c>
      <c r="B125" s="453">
        <f t="shared" si="5"/>
        <v>82</v>
      </c>
      <c r="C125" s="486" t="str">
        <f t="shared" si="4"/>
        <v>IVF082</v>
      </c>
      <c r="D125" s="434" t="s">
        <v>36</v>
      </c>
      <c r="E125" s="485">
        <v>5</v>
      </c>
      <c r="F125" s="487" t="s">
        <v>6</v>
      </c>
      <c r="G125" s="439">
        <v>4580</v>
      </c>
      <c r="H125" s="488">
        <f>ROUND(E125*G125,0)</f>
        <v>22900</v>
      </c>
      <c r="I125" s="493">
        <v>4</v>
      </c>
      <c r="J125" s="485" t="str">
        <f>F125</f>
        <v>No</v>
      </c>
      <c r="K125" s="488">
        <f>G125</f>
        <v>4580</v>
      </c>
      <c r="L125" s="488">
        <f>ROUND(I125*K125,0)</f>
        <v>18320</v>
      </c>
      <c r="M125" s="490">
        <f>IF(L125&gt;H125,L125-H125,0)</f>
        <v>0</v>
      </c>
      <c r="N125" s="488">
        <f>IF(H125&gt;L125,H125-L125,0)</f>
        <v>4580</v>
      </c>
      <c r="O125" s="78" t="s">
        <v>611</v>
      </c>
      <c r="P125" s="465" t="s">
        <v>146</v>
      </c>
      <c r="Q125" s="437"/>
      <c r="R125" s="436"/>
      <c r="S125" s="436"/>
      <c r="T125" s="436"/>
      <c r="U125" s="497"/>
      <c r="V125" s="491"/>
      <c r="W125" s="492"/>
      <c r="X125" s="453"/>
      <c r="Y125" s="436"/>
      <c r="Z125" s="436"/>
      <c r="AA125" s="436"/>
      <c r="AB125" s="436"/>
      <c r="AC125" s="436"/>
      <c r="AD125" s="436"/>
    </row>
    <row r="126" spans="1:30" outlineLevel="1">
      <c r="A126" s="440"/>
      <c r="B126" s="453" t="str">
        <f t="shared" si="5"/>
        <v/>
      </c>
      <c r="C126" s="486"/>
      <c r="D126" s="479" t="s">
        <v>595</v>
      </c>
      <c r="E126" s="440"/>
      <c r="F126" s="440"/>
      <c r="G126" s="490"/>
      <c r="H126" s="490"/>
      <c r="I126" s="493"/>
      <c r="J126" s="440"/>
      <c r="K126" s="490"/>
      <c r="L126" s="490"/>
      <c r="M126" s="490"/>
      <c r="N126" s="490"/>
      <c r="O126" s="78"/>
      <c r="P126" s="465" t="s">
        <v>146</v>
      </c>
      <c r="Q126" s="437"/>
      <c r="R126" s="436"/>
      <c r="S126" s="436"/>
      <c r="T126" s="436"/>
      <c r="U126" s="497"/>
      <c r="V126" s="491"/>
      <c r="W126" s="492"/>
      <c r="X126" s="453"/>
      <c r="Y126" s="436"/>
      <c r="Z126" s="436"/>
      <c r="AA126" s="436"/>
      <c r="AB126" s="436"/>
      <c r="AC126" s="436"/>
      <c r="AD126" s="436"/>
    </row>
    <row r="127" spans="1:30" outlineLevel="1">
      <c r="A127" s="440"/>
      <c r="B127" s="453"/>
      <c r="C127" s="486"/>
      <c r="D127" s="479"/>
      <c r="E127" s="440"/>
      <c r="F127" s="440"/>
      <c r="G127" s="490"/>
      <c r="H127" s="490"/>
      <c r="I127" s="493"/>
      <c r="J127" s="440"/>
      <c r="K127" s="490"/>
      <c r="L127" s="490"/>
      <c r="M127" s="490"/>
      <c r="N127" s="490"/>
      <c r="O127" s="78"/>
      <c r="P127" s="465" t="s">
        <v>146</v>
      </c>
      <c r="Q127" s="437"/>
      <c r="R127" s="436"/>
      <c r="S127" s="436"/>
      <c r="T127" s="436"/>
      <c r="U127" s="497"/>
      <c r="V127" s="491"/>
      <c r="W127" s="492"/>
      <c r="X127" s="453"/>
      <c r="Y127" s="436"/>
      <c r="Z127" s="436"/>
      <c r="AA127" s="436"/>
      <c r="AB127" s="436"/>
      <c r="AC127" s="436"/>
      <c r="AD127" s="436"/>
    </row>
    <row r="128" spans="1:30" ht="78.150000000000006" outlineLevel="1">
      <c r="A128" s="485">
        <v>83</v>
      </c>
      <c r="B128" s="453">
        <f t="shared" si="5"/>
        <v>83</v>
      </c>
      <c r="C128" s="486" t="str">
        <f t="shared" si="4"/>
        <v>IVF083</v>
      </c>
      <c r="D128" s="434" t="s">
        <v>37</v>
      </c>
      <c r="E128" s="485">
        <v>5</v>
      </c>
      <c r="F128" s="487" t="s">
        <v>6</v>
      </c>
      <c r="G128" s="439">
        <v>872</v>
      </c>
      <c r="H128" s="488">
        <f>ROUND(E128*G128,0)</f>
        <v>4360</v>
      </c>
      <c r="I128" s="493">
        <v>4</v>
      </c>
      <c r="J128" s="485" t="str">
        <f>F128</f>
        <v>No</v>
      </c>
      <c r="K128" s="488">
        <f>G128</f>
        <v>872</v>
      </c>
      <c r="L128" s="488">
        <f>ROUND(I128*K128,0)</f>
        <v>3488</v>
      </c>
      <c r="M128" s="490">
        <f>IF(L128&gt;H128,L128-H128,0)</f>
        <v>0</v>
      </c>
      <c r="N128" s="488">
        <f>IF(H128&gt;L128,H128-L128,0)</f>
        <v>872</v>
      </c>
      <c r="O128" s="78" t="s">
        <v>611</v>
      </c>
      <c r="P128" s="465" t="s">
        <v>146</v>
      </c>
      <c r="Q128" s="437"/>
      <c r="R128" s="436"/>
      <c r="S128" s="436"/>
      <c r="T128" s="436"/>
      <c r="U128" s="497"/>
      <c r="V128" s="491"/>
      <c r="W128" s="492"/>
      <c r="X128" s="453"/>
      <c r="Y128" s="436"/>
      <c r="Z128" s="436"/>
      <c r="AA128" s="436"/>
      <c r="AB128" s="436"/>
      <c r="AC128" s="436"/>
      <c r="AD128" s="436"/>
    </row>
    <row r="129" spans="1:30" outlineLevel="1">
      <c r="A129" s="440"/>
      <c r="B129" s="453" t="str">
        <f t="shared" si="5"/>
        <v/>
      </c>
      <c r="C129" s="486"/>
      <c r="D129" s="479" t="s">
        <v>594</v>
      </c>
      <c r="E129" s="440"/>
      <c r="F129" s="440"/>
      <c r="G129" s="490"/>
      <c r="H129" s="490"/>
      <c r="I129" s="493"/>
      <c r="J129" s="440"/>
      <c r="K129" s="490"/>
      <c r="L129" s="490"/>
      <c r="M129" s="490"/>
      <c r="N129" s="490"/>
      <c r="O129" s="78"/>
      <c r="P129" s="465" t="s">
        <v>146</v>
      </c>
      <c r="Q129" s="437"/>
      <c r="R129" s="436"/>
      <c r="S129" s="436"/>
      <c r="T129" s="436"/>
      <c r="U129" s="497"/>
      <c r="V129" s="491"/>
      <c r="W129" s="492"/>
      <c r="X129" s="453"/>
      <c r="Y129" s="436"/>
      <c r="Z129" s="436"/>
      <c r="AA129" s="436"/>
      <c r="AB129" s="436"/>
      <c r="AC129" s="436"/>
      <c r="AD129" s="436"/>
    </row>
    <row r="130" spans="1:30" outlineLevel="1">
      <c r="A130" s="440"/>
      <c r="B130" s="453"/>
      <c r="C130" s="486"/>
      <c r="D130" s="479"/>
      <c r="E130" s="440"/>
      <c r="F130" s="440"/>
      <c r="G130" s="490"/>
      <c r="H130" s="490"/>
      <c r="I130" s="493"/>
      <c r="J130" s="440"/>
      <c r="K130" s="490"/>
      <c r="L130" s="490"/>
      <c r="M130" s="490"/>
      <c r="N130" s="490"/>
      <c r="O130" s="78"/>
      <c r="P130" s="465" t="s">
        <v>146</v>
      </c>
      <c r="Q130" s="437"/>
      <c r="R130" s="436"/>
      <c r="S130" s="436"/>
      <c r="T130" s="436"/>
      <c r="U130" s="497"/>
      <c r="V130" s="491"/>
      <c r="W130" s="492"/>
      <c r="X130" s="453"/>
      <c r="Y130" s="436"/>
      <c r="Z130" s="436"/>
      <c r="AA130" s="436"/>
      <c r="AB130" s="436"/>
      <c r="AC130" s="436"/>
      <c r="AD130" s="436"/>
    </row>
    <row r="131" spans="1:30" ht="78.150000000000006" outlineLevel="1">
      <c r="A131" s="485">
        <v>84</v>
      </c>
      <c r="B131" s="453">
        <f t="shared" si="5"/>
        <v>84</v>
      </c>
      <c r="C131" s="486" t="str">
        <f t="shared" si="4"/>
        <v>IVF084</v>
      </c>
      <c r="D131" s="434" t="s">
        <v>38</v>
      </c>
      <c r="E131" s="485">
        <v>5</v>
      </c>
      <c r="F131" s="487" t="s">
        <v>6</v>
      </c>
      <c r="G131" s="439">
        <v>727</v>
      </c>
      <c r="H131" s="488">
        <f>ROUND(E131*G131,0)</f>
        <v>3635</v>
      </c>
      <c r="I131" s="493">
        <v>4</v>
      </c>
      <c r="J131" s="485" t="str">
        <f>F131</f>
        <v>No</v>
      </c>
      <c r="K131" s="488">
        <f>G131</f>
        <v>727</v>
      </c>
      <c r="L131" s="488">
        <f>ROUND(I131*K131,0)</f>
        <v>2908</v>
      </c>
      <c r="M131" s="490">
        <f>IF(L131&gt;H131,L131-H131,0)</f>
        <v>0</v>
      </c>
      <c r="N131" s="488">
        <f>IF(H131&gt;L131,H131-L131,0)</f>
        <v>727</v>
      </c>
      <c r="O131" s="78" t="s">
        <v>611</v>
      </c>
      <c r="P131" s="465" t="s">
        <v>146</v>
      </c>
      <c r="Q131" s="437"/>
      <c r="R131" s="436"/>
      <c r="S131" s="436"/>
      <c r="T131" s="436"/>
      <c r="U131" s="497"/>
      <c r="V131" s="491"/>
      <c r="W131" s="492"/>
      <c r="X131" s="453"/>
      <c r="Y131" s="436"/>
      <c r="Z131" s="436"/>
      <c r="AA131" s="436"/>
      <c r="AB131" s="436"/>
      <c r="AC131" s="436"/>
      <c r="AD131" s="436"/>
    </row>
    <row r="132" spans="1:30" outlineLevel="1">
      <c r="A132" s="440"/>
      <c r="B132" s="453" t="str">
        <f t="shared" si="5"/>
        <v/>
      </c>
      <c r="C132" s="486"/>
      <c r="D132" s="479" t="s">
        <v>594</v>
      </c>
      <c r="E132" s="440"/>
      <c r="F132" s="440"/>
      <c r="G132" s="490"/>
      <c r="H132" s="490"/>
      <c r="I132" s="493"/>
      <c r="J132" s="440"/>
      <c r="K132" s="490"/>
      <c r="L132" s="490"/>
      <c r="M132" s="490"/>
      <c r="N132" s="490"/>
      <c r="O132" s="78"/>
      <c r="P132" s="465" t="s">
        <v>146</v>
      </c>
    </row>
    <row r="133" spans="1:30" outlineLevel="1">
      <c r="A133" s="440"/>
      <c r="B133" s="453"/>
      <c r="C133" s="486"/>
      <c r="D133" s="479"/>
      <c r="E133" s="440"/>
      <c r="F133" s="440"/>
      <c r="G133" s="490"/>
      <c r="H133" s="490"/>
      <c r="I133" s="493"/>
      <c r="J133" s="440"/>
      <c r="K133" s="490"/>
      <c r="L133" s="490"/>
      <c r="M133" s="490"/>
      <c r="N133" s="490"/>
      <c r="O133" s="78"/>
      <c r="P133" s="465" t="s">
        <v>146</v>
      </c>
    </row>
    <row r="134" spans="1:30" ht="62.5" outlineLevel="1">
      <c r="A134" s="485">
        <v>85</v>
      </c>
      <c r="B134" s="453">
        <f t="shared" si="5"/>
        <v>85</v>
      </c>
      <c r="C134" s="486" t="str">
        <f t="shared" si="4"/>
        <v>IVF085</v>
      </c>
      <c r="D134" s="434" t="s">
        <v>39</v>
      </c>
      <c r="E134" s="485">
        <v>5</v>
      </c>
      <c r="F134" s="487" t="s">
        <v>6</v>
      </c>
      <c r="G134" s="439">
        <v>872</v>
      </c>
      <c r="H134" s="488">
        <f>ROUND(E134*G134,0)</f>
        <v>4360</v>
      </c>
      <c r="I134" s="493">
        <v>4</v>
      </c>
      <c r="J134" s="485" t="str">
        <f>F134</f>
        <v>No</v>
      </c>
      <c r="K134" s="488">
        <f>G134</f>
        <v>872</v>
      </c>
      <c r="L134" s="488">
        <f>ROUND(I134*K134,0)</f>
        <v>3488</v>
      </c>
      <c r="M134" s="490">
        <f>IF(L134&gt;H134,L134-H134,0)</f>
        <v>0</v>
      </c>
      <c r="N134" s="488">
        <f>IF(H134&gt;L134,H134-L134,0)</f>
        <v>872</v>
      </c>
      <c r="O134" s="78" t="s">
        <v>611</v>
      </c>
      <c r="P134" s="465" t="s">
        <v>146</v>
      </c>
      <c r="Q134" s="437"/>
      <c r="R134" s="436"/>
      <c r="S134" s="436"/>
      <c r="T134" s="436"/>
      <c r="U134" s="497"/>
      <c r="V134" s="491"/>
      <c r="W134" s="492"/>
      <c r="X134" s="453"/>
      <c r="Y134" s="436"/>
      <c r="Z134" s="436"/>
      <c r="AA134" s="436"/>
      <c r="AB134" s="436"/>
      <c r="AC134" s="436"/>
      <c r="AD134" s="436"/>
    </row>
    <row r="135" spans="1:30" outlineLevel="1">
      <c r="A135" s="440"/>
      <c r="B135" s="453" t="str">
        <f t="shared" si="5"/>
        <v/>
      </c>
      <c r="C135" s="486"/>
      <c r="D135" s="479" t="s">
        <v>594</v>
      </c>
      <c r="E135" s="440"/>
      <c r="F135" s="440"/>
      <c r="G135" s="490"/>
      <c r="H135" s="490"/>
      <c r="I135" s="493"/>
      <c r="J135" s="440"/>
      <c r="K135" s="490"/>
      <c r="L135" s="490"/>
      <c r="M135" s="490"/>
      <c r="N135" s="490"/>
      <c r="O135" s="78"/>
      <c r="P135" s="465" t="s">
        <v>146</v>
      </c>
      <c r="Q135" s="437"/>
      <c r="R135" s="436"/>
      <c r="S135" s="436"/>
      <c r="T135" s="436"/>
      <c r="U135" s="497"/>
      <c r="V135" s="491"/>
      <c r="W135" s="492"/>
      <c r="X135" s="453"/>
      <c r="Y135" s="436"/>
      <c r="Z135" s="436"/>
      <c r="AA135" s="436"/>
      <c r="AB135" s="436"/>
      <c r="AC135" s="436"/>
      <c r="AD135" s="436"/>
    </row>
    <row r="136" spans="1:30" outlineLevel="1">
      <c r="A136" s="440"/>
      <c r="B136" s="453"/>
      <c r="C136" s="486"/>
      <c r="D136" s="479"/>
      <c r="E136" s="440"/>
      <c r="F136" s="440"/>
      <c r="G136" s="490"/>
      <c r="H136" s="490"/>
      <c r="I136" s="493"/>
      <c r="J136" s="440"/>
      <c r="K136" s="490"/>
      <c r="L136" s="490"/>
      <c r="M136" s="490"/>
      <c r="N136" s="490"/>
      <c r="O136" s="78"/>
      <c r="P136" s="465" t="s">
        <v>146</v>
      </c>
      <c r="Q136" s="437"/>
      <c r="R136" s="436"/>
      <c r="S136" s="436"/>
      <c r="T136" s="436"/>
      <c r="U136" s="497"/>
      <c r="V136" s="491"/>
      <c r="W136" s="492"/>
      <c r="X136" s="453"/>
      <c r="Y136" s="436"/>
      <c r="Z136" s="436"/>
      <c r="AA136" s="436"/>
      <c r="AB136" s="436"/>
      <c r="AC136" s="436"/>
      <c r="AD136" s="436"/>
    </row>
    <row r="137" spans="1:30" ht="93.75" outlineLevel="1">
      <c r="A137" s="485">
        <v>86</v>
      </c>
      <c r="B137" s="453">
        <f t="shared" si="5"/>
        <v>86</v>
      </c>
      <c r="C137" s="486" t="str">
        <f t="shared" si="4"/>
        <v>IVF086</v>
      </c>
      <c r="D137" s="434" t="s">
        <v>40</v>
      </c>
      <c r="E137" s="485">
        <v>5</v>
      </c>
      <c r="F137" s="487" t="s">
        <v>6</v>
      </c>
      <c r="G137" s="439">
        <v>418</v>
      </c>
      <c r="H137" s="488">
        <f>ROUND(E137*G137,0)</f>
        <v>2090</v>
      </c>
      <c r="I137" s="493">
        <v>4</v>
      </c>
      <c r="J137" s="485" t="str">
        <f>F137</f>
        <v>No</v>
      </c>
      <c r="K137" s="488">
        <f>G137</f>
        <v>418</v>
      </c>
      <c r="L137" s="488">
        <f>ROUND(I137*K137,0)</f>
        <v>1672</v>
      </c>
      <c r="M137" s="490">
        <f>IF(L137&gt;H137,L137-H137,0)</f>
        <v>0</v>
      </c>
      <c r="N137" s="488">
        <f>IF(H137&gt;L137,H137-L137,0)</f>
        <v>418</v>
      </c>
      <c r="O137" s="78" t="s">
        <v>611</v>
      </c>
      <c r="P137" s="465" t="s">
        <v>146</v>
      </c>
      <c r="Q137" s="437"/>
      <c r="R137" s="436"/>
      <c r="S137" s="436"/>
      <c r="T137" s="436"/>
      <c r="U137" s="497"/>
      <c r="V137" s="491"/>
      <c r="W137" s="492"/>
      <c r="X137" s="453"/>
      <c r="Y137" s="436"/>
      <c r="Z137" s="436"/>
      <c r="AA137" s="436"/>
      <c r="AB137" s="436"/>
      <c r="AC137" s="436"/>
      <c r="AD137" s="436"/>
    </row>
    <row r="138" spans="1:30" outlineLevel="1">
      <c r="A138" s="485"/>
      <c r="B138" s="453" t="str">
        <f t="shared" si="5"/>
        <v/>
      </c>
      <c r="C138" s="486"/>
      <c r="D138" s="479" t="s">
        <v>595</v>
      </c>
      <c r="E138" s="485"/>
      <c r="F138" s="487"/>
      <c r="G138" s="439"/>
      <c r="H138" s="488"/>
      <c r="I138" s="493"/>
      <c r="J138" s="485"/>
      <c r="K138" s="500"/>
      <c r="L138" s="500"/>
      <c r="M138" s="501"/>
      <c r="N138" s="500"/>
      <c r="O138" s="78"/>
      <c r="P138" s="465" t="s">
        <v>146</v>
      </c>
      <c r="Q138" s="437"/>
      <c r="R138" s="436"/>
      <c r="S138" s="436"/>
      <c r="T138" s="436"/>
      <c r="U138" s="497"/>
      <c r="V138" s="491"/>
      <c r="W138" s="492"/>
      <c r="X138" s="453"/>
      <c r="Y138" s="436"/>
      <c r="Z138" s="436"/>
      <c r="AA138" s="436"/>
      <c r="AB138" s="436"/>
      <c r="AC138" s="436"/>
      <c r="AD138" s="436"/>
    </row>
    <row r="139" spans="1:30" outlineLevel="1">
      <c r="A139" s="485"/>
      <c r="B139" s="453"/>
      <c r="C139" s="486"/>
      <c r="D139" s="479"/>
      <c r="E139" s="485"/>
      <c r="F139" s="487"/>
      <c r="G139" s="439"/>
      <c r="H139" s="488"/>
      <c r="I139" s="493"/>
      <c r="J139" s="485"/>
      <c r="K139" s="500"/>
      <c r="L139" s="500"/>
      <c r="M139" s="501"/>
      <c r="N139" s="500"/>
      <c r="O139" s="78"/>
      <c r="P139" s="465" t="s">
        <v>146</v>
      </c>
      <c r="Q139" s="437"/>
      <c r="R139" s="436"/>
      <c r="S139" s="436"/>
      <c r="T139" s="436"/>
      <c r="U139" s="497"/>
      <c r="V139" s="491"/>
      <c r="W139" s="492"/>
      <c r="X139" s="453"/>
      <c r="Y139" s="436"/>
      <c r="Z139" s="436"/>
      <c r="AA139" s="436"/>
      <c r="AB139" s="436"/>
      <c r="AC139" s="436"/>
      <c r="AD139" s="436"/>
    </row>
    <row r="140" spans="1:30">
      <c r="A140" s="440"/>
      <c r="B140" s="453" t="str">
        <f t="shared" si="5"/>
        <v/>
      </c>
      <c r="C140" s="486"/>
      <c r="D140" s="434"/>
      <c r="E140" s="440"/>
      <c r="F140" s="440"/>
      <c r="G140" s="490"/>
      <c r="H140" s="490"/>
      <c r="I140" s="493"/>
      <c r="J140" s="440"/>
      <c r="K140" s="506" t="s">
        <v>138</v>
      </c>
      <c r="L140" s="507">
        <f>SUM(L100:L138)</f>
        <v>126489</v>
      </c>
      <c r="M140" s="507">
        <f t="shared" ref="M140:N140" si="6">SUM(M100:M138)</f>
        <v>6962</v>
      </c>
      <c r="N140" s="507">
        <f t="shared" si="6"/>
        <v>84953</v>
      </c>
      <c r="O140" s="78"/>
      <c r="P140" s="465"/>
      <c r="Q140" s="437"/>
      <c r="R140" s="436"/>
      <c r="S140" s="436"/>
      <c r="T140" s="436"/>
      <c r="U140" s="497"/>
      <c r="V140" s="491"/>
      <c r="W140" s="492"/>
      <c r="X140" s="453"/>
      <c r="Y140" s="436"/>
      <c r="Z140" s="436"/>
      <c r="AA140" s="436"/>
      <c r="AB140" s="436"/>
      <c r="AC140" s="436"/>
      <c r="AD140" s="436"/>
    </row>
    <row r="141" spans="1:30">
      <c r="A141" s="485"/>
      <c r="B141" s="453" t="str">
        <f t="shared" si="5"/>
        <v/>
      </c>
      <c r="C141" s="486"/>
      <c r="D141" s="482" t="s">
        <v>101</v>
      </c>
      <c r="E141" s="485"/>
      <c r="F141" s="487"/>
      <c r="G141" s="439"/>
      <c r="H141" s="488"/>
      <c r="I141" s="493"/>
      <c r="J141" s="485"/>
      <c r="K141" s="500"/>
      <c r="L141" s="500"/>
      <c r="M141" s="501"/>
      <c r="N141" s="500"/>
      <c r="O141" s="78"/>
      <c r="P141" s="465"/>
      <c r="Q141" s="437"/>
      <c r="R141" s="436"/>
      <c r="S141" s="436"/>
      <c r="T141" s="436"/>
      <c r="U141" s="502"/>
      <c r="V141" s="502"/>
      <c r="W141" s="502"/>
      <c r="X141" s="453"/>
      <c r="Y141" s="436"/>
      <c r="Z141" s="436"/>
      <c r="AA141" s="436"/>
      <c r="AB141" s="436"/>
      <c r="AC141" s="436"/>
      <c r="AD141" s="436"/>
    </row>
    <row r="142" spans="1:30" ht="109.4" outlineLevel="1">
      <c r="A142" s="485">
        <v>96</v>
      </c>
      <c r="B142" s="453">
        <f t="shared" si="5"/>
        <v>96</v>
      </c>
      <c r="C142" s="486" t="str">
        <f t="shared" si="4"/>
        <v>IVF096</v>
      </c>
      <c r="D142" s="434" t="s">
        <v>338</v>
      </c>
      <c r="E142" s="485">
        <v>200</v>
      </c>
      <c r="F142" s="487" t="s">
        <v>3</v>
      </c>
      <c r="G142" s="439">
        <v>116</v>
      </c>
      <c r="H142" s="488">
        <f>ROUND(E142*G142,0)</f>
        <v>23200</v>
      </c>
      <c r="I142" s="493">
        <v>200</v>
      </c>
      <c r="J142" s="485" t="str">
        <f>F142</f>
        <v>Rmt</v>
      </c>
      <c r="K142" s="488">
        <f>G142</f>
        <v>116</v>
      </c>
      <c r="L142" s="488">
        <f t="shared" ref="L142:L158" si="7">ROUND(I142*K142,0)</f>
        <v>23200</v>
      </c>
      <c r="M142" s="490">
        <f t="shared" ref="M142:M158" si="8">IF(L142&gt;H142,L142-H142,0)</f>
        <v>0</v>
      </c>
      <c r="N142" s="488">
        <f t="shared" ref="N142:N158" si="9">IF(H142&gt;L142,H142-L142,0)</f>
        <v>0</v>
      </c>
      <c r="O142" s="601" t="s">
        <v>763</v>
      </c>
      <c r="P142" s="465" t="s">
        <v>144</v>
      </c>
      <c r="Q142" s="437"/>
      <c r="R142" s="436"/>
      <c r="S142" s="436"/>
      <c r="T142" s="436"/>
      <c r="U142" s="502"/>
      <c r="V142" s="502"/>
      <c r="W142" s="502"/>
      <c r="X142" s="453"/>
      <c r="Y142" s="436"/>
      <c r="Z142" s="436"/>
      <c r="AA142" s="436"/>
      <c r="AB142" s="436"/>
      <c r="AC142" s="436"/>
      <c r="AD142" s="436"/>
    </row>
    <row r="143" spans="1:30" outlineLevel="1">
      <c r="A143" s="440"/>
      <c r="B143" s="453" t="str">
        <f t="shared" si="5"/>
        <v/>
      </c>
      <c r="C143" s="486"/>
      <c r="D143" s="495" t="s">
        <v>109</v>
      </c>
      <c r="E143" s="440"/>
      <c r="F143" s="440"/>
      <c r="G143" s="490"/>
      <c r="H143" s="490"/>
      <c r="I143" s="493">
        <v>215.5</v>
      </c>
      <c r="J143" s="485" t="str">
        <f>F142</f>
        <v>Rmt</v>
      </c>
      <c r="K143" s="488">
        <f>G142</f>
        <v>116</v>
      </c>
      <c r="L143" s="488">
        <f t="shared" si="7"/>
        <v>24998</v>
      </c>
      <c r="M143" s="490">
        <f t="shared" si="8"/>
        <v>24998</v>
      </c>
      <c r="N143" s="488">
        <f t="shared" si="9"/>
        <v>0</v>
      </c>
      <c r="O143" s="601"/>
      <c r="P143" s="465" t="s">
        <v>144</v>
      </c>
      <c r="Q143" s="437"/>
      <c r="R143" s="436"/>
      <c r="S143" s="436"/>
      <c r="T143" s="436"/>
      <c r="U143" s="502"/>
      <c r="V143" s="502"/>
      <c r="W143" s="502"/>
      <c r="X143" s="453"/>
      <c r="Y143" s="436"/>
      <c r="Z143" s="436"/>
      <c r="AA143" s="436"/>
      <c r="AB143" s="436"/>
      <c r="AC143" s="436"/>
      <c r="AD143" s="436"/>
    </row>
    <row r="144" spans="1:30" outlineLevel="1">
      <c r="A144" s="440"/>
      <c r="B144" s="453" t="str">
        <f t="shared" si="5"/>
        <v/>
      </c>
      <c r="C144" s="486"/>
      <c r="D144" s="479" t="s">
        <v>542</v>
      </c>
      <c r="E144" s="440"/>
      <c r="F144" s="440"/>
      <c r="G144" s="490"/>
      <c r="H144" s="490"/>
      <c r="I144" s="493"/>
      <c r="J144" s="440"/>
      <c r="K144" s="439"/>
      <c r="L144" s="488"/>
      <c r="M144" s="490"/>
      <c r="N144" s="488"/>
      <c r="O144" s="78"/>
      <c r="P144" s="465" t="s">
        <v>144</v>
      </c>
      <c r="Q144" s="437"/>
      <c r="R144" s="436"/>
      <c r="S144" s="436"/>
      <c r="T144" s="436"/>
      <c r="U144" s="502"/>
      <c r="V144" s="502"/>
      <c r="W144" s="502"/>
      <c r="X144" s="453"/>
      <c r="Y144" s="436"/>
      <c r="Z144" s="436"/>
      <c r="AA144" s="436"/>
      <c r="AB144" s="436"/>
      <c r="AC144" s="436"/>
      <c r="AD144" s="436"/>
    </row>
    <row r="145" spans="1:30" outlineLevel="1">
      <c r="A145" s="440"/>
      <c r="B145" s="453"/>
      <c r="C145" s="486"/>
      <c r="D145" s="479"/>
      <c r="E145" s="440"/>
      <c r="F145" s="440"/>
      <c r="G145" s="490"/>
      <c r="H145" s="490"/>
      <c r="I145" s="493"/>
      <c r="J145" s="440"/>
      <c r="K145" s="439"/>
      <c r="L145" s="488"/>
      <c r="M145" s="490"/>
      <c r="N145" s="488"/>
      <c r="O145" s="78"/>
      <c r="P145" s="465" t="s">
        <v>144</v>
      </c>
      <c r="Q145" s="437"/>
      <c r="R145" s="436"/>
      <c r="S145" s="436"/>
      <c r="T145" s="436"/>
      <c r="U145" s="502"/>
      <c r="V145" s="502"/>
      <c r="W145" s="502"/>
      <c r="X145" s="453"/>
      <c r="Y145" s="436"/>
      <c r="Z145" s="436"/>
      <c r="AA145" s="436"/>
      <c r="AB145" s="436"/>
      <c r="AC145" s="436"/>
      <c r="AD145" s="436"/>
    </row>
    <row r="146" spans="1:30" ht="109.4" outlineLevel="1">
      <c r="A146" s="485">
        <v>97</v>
      </c>
      <c r="B146" s="453">
        <f t="shared" si="5"/>
        <v>97</v>
      </c>
      <c r="C146" s="486" t="str">
        <f t="shared" si="4"/>
        <v>IVF097</v>
      </c>
      <c r="D146" s="434" t="s">
        <v>617</v>
      </c>
      <c r="E146" s="485">
        <v>500</v>
      </c>
      <c r="F146" s="487" t="s">
        <v>3</v>
      </c>
      <c r="G146" s="439">
        <v>107</v>
      </c>
      <c r="H146" s="488">
        <f>ROUND(E146*G146,0)</f>
        <v>53500</v>
      </c>
      <c r="I146" s="493">
        <v>500</v>
      </c>
      <c r="J146" s="485" t="str">
        <f>F146</f>
        <v>Rmt</v>
      </c>
      <c r="K146" s="488">
        <f>G146</f>
        <v>107</v>
      </c>
      <c r="L146" s="488">
        <f t="shared" si="7"/>
        <v>53500</v>
      </c>
      <c r="M146" s="490">
        <f t="shared" si="8"/>
        <v>0</v>
      </c>
      <c r="N146" s="488">
        <f t="shared" si="9"/>
        <v>0</v>
      </c>
      <c r="O146" s="601" t="s">
        <v>763</v>
      </c>
      <c r="P146" s="465" t="s">
        <v>144</v>
      </c>
      <c r="Q146" s="437"/>
      <c r="R146" s="436"/>
      <c r="S146" s="436"/>
      <c r="T146" s="436"/>
      <c r="U146" s="502"/>
      <c r="V146" s="502"/>
      <c r="W146" s="502"/>
      <c r="X146" s="453"/>
      <c r="Y146" s="436"/>
      <c r="Z146" s="436"/>
      <c r="AA146" s="436"/>
      <c r="AB146" s="436"/>
      <c r="AC146" s="436"/>
      <c r="AD146" s="436"/>
    </row>
    <row r="147" spans="1:30" outlineLevel="1">
      <c r="A147" s="440"/>
      <c r="B147" s="453" t="str">
        <f t="shared" si="5"/>
        <v/>
      </c>
      <c r="C147" s="486"/>
      <c r="D147" s="495" t="s">
        <v>109</v>
      </c>
      <c r="E147" s="440"/>
      <c r="F147" s="440"/>
      <c r="G147" s="490"/>
      <c r="H147" s="490"/>
      <c r="I147" s="493">
        <v>560.20000000000005</v>
      </c>
      <c r="J147" s="440" t="s">
        <v>3</v>
      </c>
      <c r="K147" s="439">
        <v>107</v>
      </c>
      <c r="L147" s="488">
        <f t="shared" si="7"/>
        <v>59941</v>
      </c>
      <c r="M147" s="490">
        <f t="shared" si="8"/>
        <v>59941</v>
      </c>
      <c r="N147" s="488">
        <f t="shared" si="9"/>
        <v>0</v>
      </c>
      <c r="O147" s="601"/>
      <c r="P147" s="465" t="s">
        <v>144</v>
      </c>
      <c r="Q147" s="437"/>
      <c r="R147" s="436"/>
      <c r="S147" s="436"/>
      <c r="T147" s="436"/>
      <c r="U147" s="502"/>
      <c r="V147" s="502"/>
      <c r="W147" s="502"/>
      <c r="X147" s="453"/>
      <c r="Y147" s="436"/>
      <c r="Z147" s="436"/>
      <c r="AA147" s="436"/>
      <c r="AB147" s="436"/>
      <c r="AC147" s="436"/>
      <c r="AD147" s="436"/>
    </row>
    <row r="148" spans="1:30" outlineLevel="1">
      <c r="A148" s="440"/>
      <c r="B148" s="453" t="str">
        <f t="shared" si="5"/>
        <v/>
      </c>
      <c r="C148" s="486"/>
      <c r="D148" s="479" t="s">
        <v>557</v>
      </c>
      <c r="E148" s="440"/>
      <c r="F148" s="440"/>
      <c r="G148" s="490"/>
      <c r="H148" s="490"/>
      <c r="I148" s="493"/>
      <c r="J148" s="440"/>
      <c r="K148" s="439"/>
      <c r="L148" s="488"/>
      <c r="M148" s="490"/>
      <c r="N148" s="488"/>
      <c r="O148" s="78"/>
      <c r="P148" s="465" t="s">
        <v>144</v>
      </c>
      <c r="Q148" s="437"/>
      <c r="R148" s="436"/>
      <c r="S148" s="436"/>
      <c r="T148" s="436"/>
      <c r="U148" s="502"/>
      <c r="V148" s="502"/>
      <c r="W148" s="502"/>
      <c r="X148" s="453"/>
      <c r="Y148" s="436"/>
      <c r="Z148" s="436"/>
      <c r="AA148" s="436"/>
      <c r="AB148" s="436"/>
      <c r="AC148" s="436"/>
      <c r="AD148" s="436"/>
    </row>
    <row r="149" spans="1:30" outlineLevel="1">
      <c r="A149" s="440"/>
      <c r="B149" s="453"/>
      <c r="C149" s="486"/>
      <c r="D149" s="479"/>
      <c r="E149" s="440"/>
      <c r="F149" s="440"/>
      <c r="G149" s="490"/>
      <c r="H149" s="490"/>
      <c r="I149" s="493"/>
      <c r="J149" s="440"/>
      <c r="K149" s="439"/>
      <c r="L149" s="488"/>
      <c r="M149" s="490"/>
      <c r="N149" s="488"/>
      <c r="O149" s="78"/>
      <c r="P149" s="465" t="s">
        <v>144</v>
      </c>
      <c r="Q149" s="437"/>
      <c r="R149" s="436"/>
      <c r="S149" s="436"/>
      <c r="T149" s="436"/>
      <c r="U149" s="502"/>
      <c r="V149" s="502"/>
      <c r="W149" s="502"/>
      <c r="X149" s="453"/>
      <c r="Y149" s="436"/>
      <c r="Z149" s="436"/>
      <c r="AA149" s="436"/>
      <c r="AB149" s="436"/>
      <c r="AC149" s="436"/>
      <c r="AD149" s="436"/>
    </row>
    <row r="150" spans="1:30" ht="171.85" outlineLevel="1">
      <c r="A150" s="485">
        <v>98</v>
      </c>
      <c r="B150" s="453">
        <f t="shared" si="5"/>
        <v>98</v>
      </c>
      <c r="C150" s="486" t="str">
        <f t="shared" si="4"/>
        <v>IVF098</v>
      </c>
      <c r="D150" s="434" t="s">
        <v>477</v>
      </c>
      <c r="E150" s="485">
        <v>110</v>
      </c>
      <c r="F150" s="487" t="s">
        <v>44</v>
      </c>
      <c r="G150" s="439">
        <v>945</v>
      </c>
      <c r="H150" s="488">
        <f>ROUND(E150*G150,0)</f>
        <v>103950</v>
      </c>
      <c r="I150" s="493">
        <v>110</v>
      </c>
      <c r="J150" s="485" t="str">
        <f>F150</f>
        <v>Pts</v>
      </c>
      <c r="K150" s="488">
        <f>G150</f>
        <v>945</v>
      </c>
      <c r="L150" s="488">
        <f t="shared" si="7"/>
        <v>103950</v>
      </c>
      <c r="M150" s="490">
        <f t="shared" si="8"/>
        <v>0</v>
      </c>
      <c r="N150" s="488">
        <f t="shared" si="9"/>
        <v>0</v>
      </c>
      <c r="O150" s="601" t="s">
        <v>764</v>
      </c>
      <c r="P150" s="465" t="s">
        <v>144</v>
      </c>
      <c r="Q150" s="437"/>
      <c r="R150" s="436"/>
      <c r="S150" s="436"/>
      <c r="T150" s="436"/>
      <c r="U150" s="502"/>
      <c r="V150" s="502"/>
      <c r="W150" s="502"/>
      <c r="X150" s="453"/>
      <c r="Y150" s="436"/>
      <c r="Z150" s="436"/>
      <c r="AA150" s="436"/>
      <c r="AB150" s="436"/>
      <c r="AC150" s="436"/>
      <c r="AD150" s="436"/>
    </row>
    <row r="151" spans="1:30" outlineLevel="1">
      <c r="A151" s="440"/>
      <c r="B151" s="453" t="str">
        <f t="shared" si="5"/>
        <v/>
      </c>
      <c r="C151" s="486"/>
      <c r="D151" s="495" t="s">
        <v>109</v>
      </c>
      <c r="E151" s="440"/>
      <c r="F151" s="440"/>
      <c r="G151" s="490"/>
      <c r="H151" s="490"/>
      <c r="I151" s="493">
        <v>36</v>
      </c>
      <c r="J151" s="440" t="s">
        <v>44</v>
      </c>
      <c r="K151" s="439">
        <v>945</v>
      </c>
      <c r="L151" s="488">
        <f t="shared" si="7"/>
        <v>34020</v>
      </c>
      <c r="M151" s="490">
        <f t="shared" si="8"/>
        <v>34020</v>
      </c>
      <c r="N151" s="488">
        <f t="shared" si="9"/>
        <v>0</v>
      </c>
      <c r="O151" s="601"/>
      <c r="P151" s="465" t="s">
        <v>144</v>
      </c>
      <c r="Q151" s="437"/>
      <c r="R151" s="436"/>
      <c r="S151" s="436"/>
      <c r="T151" s="436"/>
      <c r="U151" s="502"/>
      <c r="V151" s="502"/>
      <c r="W151" s="502"/>
      <c r="X151" s="453"/>
      <c r="Y151" s="436"/>
      <c r="Z151" s="436"/>
      <c r="AA151" s="436"/>
      <c r="AB151" s="436"/>
      <c r="AC151" s="436"/>
      <c r="AD151" s="436"/>
    </row>
    <row r="152" spans="1:30" outlineLevel="1">
      <c r="A152" s="440"/>
      <c r="B152" s="453" t="str">
        <f t="shared" si="5"/>
        <v/>
      </c>
      <c r="C152" s="486"/>
      <c r="D152" s="479" t="s">
        <v>560</v>
      </c>
      <c r="E152" s="440"/>
      <c r="F152" s="440"/>
      <c r="G152" s="490"/>
      <c r="H152" s="490"/>
      <c r="I152" s="493"/>
      <c r="J152" s="440"/>
      <c r="K152" s="439"/>
      <c r="L152" s="488"/>
      <c r="M152" s="490"/>
      <c r="N152" s="488"/>
      <c r="O152" s="78"/>
      <c r="P152" s="465" t="s">
        <v>144</v>
      </c>
      <c r="Q152" s="437"/>
      <c r="R152" s="436"/>
      <c r="S152" s="436"/>
      <c r="T152" s="436"/>
      <c r="U152" s="502"/>
      <c r="V152" s="502"/>
      <c r="W152" s="502"/>
      <c r="X152" s="453"/>
      <c r="Y152" s="436"/>
      <c r="Z152" s="436"/>
      <c r="AA152" s="436"/>
      <c r="AB152" s="436"/>
      <c r="AC152" s="436"/>
      <c r="AD152" s="436"/>
    </row>
    <row r="153" spans="1:30" outlineLevel="1">
      <c r="A153" s="440"/>
      <c r="B153" s="453"/>
      <c r="C153" s="486"/>
      <c r="D153" s="479"/>
      <c r="E153" s="440"/>
      <c r="F153" s="440"/>
      <c r="G153" s="490"/>
      <c r="H153" s="490"/>
      <c r="I153" s="493"/>
      <c r="J153" s="440"/>
      <c r="K153" s="439"/>
      <c r="L153" s="488"/>
      <c r="M153" s="490"/>
      <c r="N153" s="488"/>
      <c r="O153" s="78"/>
      <c r="P153" s="465" t="s">
        <v>144</v>
      </c>
      <c r="Q153" s="437"/>
      <c r="R153" s="436"/>
      <c r="S153" s="436"/>
      <c r="T153" s="436"/>
      <c r="U153" s="502"/>
      <c r="V153" s="502"/>
      <c r="W153" s="502"/>
      <c r="X153" s="453"/>
      <c r="Y153" s="436"/>
      <c r="Z153" s="436"/>
      <c r="AA153" s="436"/>
      <c r="AB153" s="436"/>
      <c r="AC153" s="436"/>
      <c r="AD153" s="436"/>
    </row>
    <row r="154" spans="1:30" ht="140.6" outlineLevel="1">
      <c r="A154" s="485">
        <v>99</v>
      </c>
      <c r="B154" s="453">
        <f t="shared" si="5"/>
        <v>99</v>
      </c>
      <c r="C154" s="486" t="str">
        <f t="shared" si="4"/>
        <v>IVF099</v>
      </c>
      <c r="D154" s="434" t="s">
        <v>45</v>
      </c>
      <c r="E154" s="485">
        <v>12</v>
      </c>
      <c r="F154" s="487" t="s">
        <v>6</v>
      </c>
      <c r="G154" s="439">
        <v>675</v>
      </c>
      <c r="H154" s="488">
        <f>ROUND(E154*G154,0)</f>
        <v>8100</v>
      </c>
      <c r="I154" s="493">
        <v>12</v>
      </c>
      <c r="J154" s="485" t="str">
        <f>F154</f>
        <v>No</v>
      </c>
      <c r="K154" s="488">
        <f>G154</f>
        <v>675</v>
      </c>
      <c r="L154" s="488">
        <f t="shared" si="7"/>
        <v>8100</v>
      </c>
      <c r="M154" s="490">
        <f t="shared" si="8"/>
        <v>0</v>
      </c>
      <c r="N154" s="488">
        <f t="shared" si="9"/>
        <v>0</v>
      </c>
      <c r="O154" s="601" t="s">
        <v>765</v>
      </c>
      <c r="P154" s="465" t="s">
        <v>144</v>
      </c>
      <c r="Q154" s="437"/>
      <c r="R154" s="436"/>
      <c r="S154" s="453"/>
      <c r="T154" s="453"/>
      <c r="U154" s="508"/>
      <c r="V154" s="508"/>
      <c r="W154" s="508"/>
      <c r="X154" s="453"/>
      <c r="Y154" s="436"/>
      <c r="Z154" s="436"/>
      <c r="AA154" s="436"/>
      <c r="AB154" s="436"/>
      <c r="AC154" s="436"/>
      <c r="AD154" s="436"/>
    </row>
    <row r="155" spans="1:30" outlineLevel="1">
      <c r="A155" s="440"/>
      <c r="B155" s="453" t="str">
        <f t="shared" si="5"/>
        <v/>
      </c>
      <c r="C155" s="486"/>
      <c r="D155" s="495" t="s">
        <v>109</v>
      </c>
      <c r="E155" s="440"/>
      <c r="F155" s="440"/>
      <c r="G155" s="490"/>
      <c r="H155" s="490"/>
      <c r="I155" s="493">
        <v>18</v>
      </c>
      <c r="J155" s="440" t="s">
        <v>6</v>
      </c>
      <c r="K155" s="439">
        <v>675</v>
      </c>
      <c r="L155" s="488">
        <f t="shared" si="7"/>
        <v>12150</v>
      </c>
      <c r="M155" s="490">
        <f t="shared" si="8"/>
        <v>12150</v>
      </c>
      <c r="N155" s="488">
        <f t="shared" si="9"/>
        <v>0</v>
      </c>
      <c r="O155" s="601"/>
      <c r="P155" s="465" t="s">
        <v>144</v>
      </c>
      <c r="Q155" s="437"/>
      <c r="R155" s="436"/>
      <c r="S155" s="453"/>
      <c r="T155" s="453"/>
      <c r="U155" s="508"/>
      <c r="V155" s="508"/>
      <c r="W155" s="508"/>
      <c r="X155" s="453"/>
      <c r="Y155" s="436"/>
      <c r="Z155" s="436"/>
      <c r="AA155" s="436"/>
      <c r="AB155" s="436"/>
      <c r="AC155" s="436"/>
      <c r="AD155" s="436"/>
    </row>
    <row r="156" spans="1:30" outlineLevel="1">
      <c r="A156" s="440"/>
      <c r="B156" s="453"/>
      <c r="C156" s="486"/>
      <c r="D156" s="479" t="s">
        <v>543</v>
      </c>
      <c r="E156" s="440"/>
      <c r="F156" s="440"/>
      <c r="G156" s="490"/>
      <c r="H156" s="490"/>
      <c r="I156" s="493"/>
      <c r="J156" s="440"/>
      <c r="K156" s="439"/>
      <c r="L156" s="488"/>
      <c r="M156" s="490"/>
      <c r="N156" s="488"/>
      <c r="O156" s="78"/>
      <c r="P156" s="465" t="s">
        <v>144</v>
      </c>
      <c r="Q156" s="437"/>
      <c r="R156" s="436"/>
      <c r="S156" s="453"/>
      <c r="T156" s="453"/>
      <c r="U156" s="508"/>
      <c r="V156" s="508"/>
      <c r="W156" s="508"/>
      <c r="X156" s="453"/>
      <c r="Y156" s="436"/>
      <c r="Z156" s="436"/>
      <c r="AA156" s="436"/>
      <c r="AB156" s="436"/>
      <c r="AC156" s="436"/>
      <c r="AD156" s="436"/>
    </row>
    <row r="157" spans="1:30" outlineLevel="1">
      <c r="A157" s="440"/>
      <c r="B157" s="453" t="str">
        <f t="shared" si="5"/>
        <v/>
      </c>
      <c r="C157" s="486"/>
      <c r="D157" s="495"/>
      <c r="E157" s="440"/>
      <c r="F157" s="440"/>
      <c r="G157" s="490"/>
      <c r="H157" s="490"/>
      <c r="I157" s="493"/>
      <c r="J157" s="440"/>
      <c r="K157" s="439"/>
      <c r="L157" s="488"/>
      <c r="M157" s="490"/>
      <c r="N157" s="488"/>
      <c r="O157" s="78"/>
      <c r="P157" s="465" t="s">
        <v>144</v>
      </c>
      <c r="Q157" s="437"/>
      <c r="R157" s="436"/>
      <c r="S157" s="453"/>
      <c r="T157" s="453"/>
      <c r="U157" s="508"/>
      <c r="V157" s="508"/>
      <c r="W157" s="508"/>
      <c r="X157" s="453"/>
      <c r="Y157" s="436"/>
      <c r="Z157" s="436"/>
      <c r="AA157" s="436"/>
      <c r="AB157" s="436"/>
      <c r="AC157" s="436"/>
      <c r="AD157" s="436"/>
    </row>
    <row r="158" spans="1:30" ht="125" outlineLevel="1">
      <c r="A158" s="485">
        <v>100</v>
      </c>
      <c r="B158" s="453">
        <f t="shared" si="5"/>
        <v>100</v>
      </c>
      <c r="C158" s="486" t="str">
        <f t="shared" si="4"/>
        <v>IVF100</v>
      </c>
      <c r="D158" s="434" t="s">
        <v>478</v>
      </c>
      <c r="E158" s="485">
        <v>40</v>
      </c>
      <c r="F158" s="487" t="s">
        <v>6</v>
      </c>
      <c r="G158" s="439">
        <v>1040</v>
      </c>
      <c r="H158" s="488">
        <f>ROUND(E158*G158,0)</f>
        <v>41600</v>
      </c>
      <c r="I158" s="493">
        <v>14</v>
      </c>
      <c r="J158" s="485" t="str">
        <f>F158</f>
        <v>No</v>
      </c>
      <c r="K158" s="488">
        <f>G158</f>
        <v>1040</v>
      </c>
      <c r="L158" s="488">
        <f t="shared" si="7"/>
        <v>14560</v>
      </c>
      <c r="M158" s="490">
        <f t="shared" si="8"/>
        <v>0</v>
      </c>
      <c r="N158" s="488">
        <f t="shared" si="9"/>
        <v>27040</v>
      </c>
      <c r="O158" s="78" t="s">
        <v>525</v>
      </c>
      <c r="P158" s="465" t="s">
        <v>144</v>
      </c>
      <c r="Q158" s="437"/>
      <c r="R158" s="436"/>
      <c r="S158" s="453"/>
      <c r="T158" s="453"/>
      <c r="U158" s="508"/>
      <c r="V158" s="508"/>
      <c r="W158" s="508"/>
      <c r="X158" s="453"/>
      <c r="Y158" s="436"/>
      <c r="Z158" s="436"/>
      <c r="AA158" s="436"/>
      <c r="AB158" s="436"/>
      <c r="AC158" s="436"/>
      <c r="AD158" s="436"/>
    </row>
    <row r="159" spans="1:30" outlineLevel="1">
      <c r="A159" s="485"/>
      <c r="B159" s="453"/>
      <c r="C159" s="486"/>
      <c r="D159" s="479" t="s">
        <v>544</v>
      </c>
      <c r="E159" s="485"/>
      <c r="F159" s="487"/>
      <c r="G159" s="439"/>
      <c r="H159" s="488"/>
      <c r="I159" s="493"/>
      <c r="J159" s="485"/>
      <c r="K159" s="488"/>
      <c r="L159" s="488"/>
      <c r="M159" s="490"/>
      <c r="N159" s="488"/>
      <c r="O159" s="78"/>
      <c r="P159" s="465" t="s">
        <v>144</v>
      </c>
      <c r="Q159" s="437"/>
      <c r="R159" s="436"/>
      <c r="S159" s="453"/>
      <c r="T159" s="453"/>
      <c r="U159" s="508"/>
      <c r="V159" s="508"/>
      <c r="W159" s="508"/>
      <c r="X159" s="453"/>
      <c r="Y159" s="436"/>
      <c r="Z159" s="436"/>
      <c r="AA159" s="436"/>
      <c r="AB159" s="436"/>
      <c r="AC159" s="436"/>
      <c r="AD159" s="436"/>
    </row>
    <row r="160" spans="1:30" outlineLevel="1">
      <c r="A160" s="440"/>
      <c r="B160" s="453" t="str">
        <f t="shared" ref="B160:B225" si="10">IF(ISBLANK(A160),"",A160)</f>
        <v/>
      </c>
      <c r="C160" s="486"/>
      <c r="D160" s="434"/>
      <c r="E160" s="440"/>
      <c r="F160" s="440"/>
      <c r="G160" s="490"/>
      <c r="H160" s="490"/>
      <c r="I160" s="493"/>
      <c r="J160" s="440"/>
      <c r="K160" s="490"/>
      <c r="L160" s="490"/>
      <c r="M160" s="490"/>
      <c r="N160" s="490"/>
      <c r="O160" s="78"/>
      <c r="P160" s="465" t="s">
        <v>144</v>
      </c>
      <c r="Q160" s="437"/>
      <c r="R160" s="436"/>
      <c r="S160" s="453"/>
      <c r="T160" s="453"/>
      <c r="U160" s="508"/>
      <c r="V160" s="508"/>
      <c r="W160" s="508"/>
      <c r="X160" s="453"/>
      <c r="Y160" s="436"/>
      <c r="Z160" s="436"/>
      <c r="AA160" s="436"/>
      <c r="AB160" s="436"/>
      <c r="AC160" s="436"/>
      <c r="AD160" s="436"/>
    </row>
    <row r="161" spans="1:30" ht="109.4" outlineLevel="1">
      <c r="A161" s="485">
        <v>101</v>
      </c>
      <c r="B161" s="453">
        <f t="shared" si="10"/>
        <v>101</v>
      </c>
      <c r="C161" s="486" t="str">
        <f t="shared" ref="C161:C223" si="11">IF(ISBLANK(B161), "", IF(B161&lt;10, "IVF00" &amp; B161, IF(AND(B161&gt;=10, B161&lt;=99), "IVF0" &amp; B161, IF(B161&gt;99, "IVF" &amp; B161))))</f>
        <v>IVF101</v>
      </c>
      <c r="D161" s="434" t="s">
        <v>46</v>
      </c>
      <c r="E161" s="485">
        <v>60</v>
      </c>
      <c r="F161" s="487" t="s">
        <v>6</v>
      </c>
      <c r="G161" s="439">
        <v>1755</v>
      </c>
      <c r="H161" s="488">
        <f>ROUND(E161*G161,0)</f>
        <v>105300</v>
      </c>
      <c r="I161" s="493">
        <f>34+19</f>
        <v>53</v>
      </c>
      <c r="J161" s="485" t="str">
        <f>F161</f>
        <v>No</v>
      </c>
      <c r="K161" s="488">
        <f>G161</f>
        <v>1755</v>
      </c>
      <c r="L161" s="488">
        <f>ROUND(I161*K161,0)</f>
        <v>93015</v>
      </c>
      <c r="M161" s="490">
        <f>IF(L161&gt;H161,L161-H161,0)</f>
        <v>0</v>
      </c>
      <c r="N161" s="488">
        <f>IF(H161&gt;L161,H161-L161,0)</f>
        <v>12285</v>
      </c>
      <c r="O161" s="78" t="s">
        <v>525</v>
      </c>
      <c r="P161" s="465" t="s">
        <v>144</v>
      </c>
      <c r="Q161" s="437"/>
      <c r="R161" s="436"/>
      <c r="S161" s="453"/>
      <c r="T161" s="453"/>
      <c r="U161" s="508"/>
      <c r="V161" s="508"/>
      <c r="W161" s="508"/>
      <c r="X161" s="453"/>
      <c r="Y161" s="436"/>
      <c r="Z161" s="436"/>
      <c r="AA161" s="436"/>
      <c r="AB161" s="436"/>
      <c r="AC161" s="436"/>
      <c r="AD161" s="436"/>
    </row>
    <row r="162" spans="1:30" outlineLevel="1">
      <c r="A162" s="485"/>
      <c r="B162" s="453"/>
      <c r="C162" s="486"/>
      <c r="D162" s="479" t="s">
        <v>559</v>
      </c>
      <c r="E162" s="485"/>
      <c r="F162" s="487"/>
      <c r="G162" s="439"/>
      <c r="H162" s="488"/>
      <c r="I162" s="493"/>
      <c r="J162" s="485"/>
      <c r="K162" s="488"/>
      <c r="L162" s="488"/>
      <c r="M162" s="490"/>
      <c r="N162" s="488"/>
      <c r="O162" s="78"/>
      <c r="P162" s="465" t="s">
        <v>144</v>
      </c>
      <c r="Q162" s="437"/>
      <c r="R162" s="436"/>
      <c r="S162" s="453"/>
      <c r="T162" s="453"/>
      <c r="U162" s="508"/>
      <c r="V162" s="508"/>
      <c r="W162" s="508"/>
      <c r="X162" s="453"/>
      <c r="Y162" s="436"/>
      <c r="Z162" s="436"/>
      <c r="AA162" s="436"/>
      <c r="AB162" s="436"/>
      <c r="AC162" s="436"/>
      <c r="AD162" s="436"/>
    </row>
    <row r="163" spans="1:30" outlineLevel="1">
      <c r="A163" s="440"/>
      <c r="B163" s="453" t="str">
        <f t="shared" si="10"/>
        <v/>
      </c>
      <c r="C163" s="486"/>
      <c r="D163" s="434"/>
      <c r="E163" s="440"/>
      <c r="F163" s="440"/>
      <c r="G163" s="490"/>
      <c r="H163" s="490"/>
      <c r="I163" s="493"/>
      <c r="J163" s="440"/>
      <c r="K163" s="490"/>
      <c r="L163" s="490"/>
      <c r="M163" s="490"/>
      <c r="N163" s="490"/>
      <c r="O163" s="78"/>
      <c r="P163" s="465" t="s">
        <v>144</v>
      </c>
      <c r="Q163" s="437"/>
      <c r="R163" s="436"/>
      <c r="S163" s="453"/>
      <c r="T163" s="453"/>
      <c r="U163" s="508"/>
      <c r="V163" s="508"/>
      <c r="W163" s="508"/>
      <c r="X163" s="453"/>
      <c r="Y163" s="436"/>
      <c r="Z163" s="436"/>
      <c r="AA163" s="436"/>
      <c r="AB163" s="436"/>
      <c r="AC163" s="436"/>
      <c r="AD163" s="436"/>
    </row>
    <row r="164" spans="1:30" ht="109.4" outlineLevel="1">
      <c r="A164" s="485">
        <v>102</v>
      </c>
      <c r="B164" s="453">
        <f t="shared" si="10"/>
        <v>102</v>
      </c>
      <c r="C164" s="486" t="str">
        <f t="shared" si="11"/>
        <v>IVF102</v>
      </c>
      <c r="D164" s="434" t="s">
        <v>47</v>
      </c>
      <c r="E164" s="485">
        <v>10</v>
      </c>
      <c r="F164" s="487" t="s">
        <v>6</v>
      </c>
      <c r="G164" s="439">
        <v>3092</v>
      </c>
      <c r="H164" s="488">
        <f>ROUND(E164*G164,0)</f>
        <v>30920</v>
      </c>
      <c r="I164" s="493">
        <v>0</v>
      </c>
      <c r="J164" s="485" t="str">
        <f>F164</f>
        <v>No</v>
      </c>
      <c r="K164" s="488">
        <f>G164</f>
        <v>3092</v>
      </c>
      <c r="L164" s="488">
        <f>ROUND(I164*K164,0)</f>
        <v>0</v>
      </c>
      <c r="M164" s="490">
        <f>IF(L164&gt;H164,L164-H164,0)</f>
        <v>0</v>
      </c>
      <c r="N164" s="488">
        <f>IF(H164&gt;L164,H164-L164,0)</f>
        <v>30920</v>
      </c>
      <c r="O164" s="78" t="s">
        <v>751</v>
      </c>
      <c r="P164" s="465" t="s">
        <v>144</v>
      </c>
      <c r="Q164" s="437"/>
      <c r="R164" s="436"/>
      <c r="S164" s="453"/>
      <c r="T164" s="453"/>
      <c r="U164" s="508"/>
      <c r="V164" s="508"/>
      <c r="W164" s="508"/>
      <c r="X164" s="453"/>
      <c r="Y164" s="436"/>
      <c r="Z164" s="436"/>
      <c r="AA164" s="436"/>
      <c r="AB164" s="436"/>
      <c r="AC164" s="436"/>
      <c r="AD164" s="436"/>
    </row>
    <row r="165" spans="1:30" outlineLevel="1">
      <c r="A165" s="440"/>
      <c r="B165" s="453" t="str">
        <f t="shared" si="10"/>
        <v/>
      </c>
      <c r="C165" s="486"/>
      <c r="D165" s="434"/>
      <c r="E165" s="440"/>
      <c r="F165" s="440"/>
      <c r="G165" s="490"/>
      <c r="H165" s="490"/>
      <c r="I165" s="493"/>
      <c r="J165" s="440"/>
      <c r="K165" s="490"/>
      <c r="L165" s="490"/>
      <c r="M165" s="490"/>
      <c r="N165" s="490"/>
      <c r="O165" s="78"/>
      <c r="P165" s="465" t="s">
        <v>144</v>
      </c>
      <c r="Q165" s="437"/>
      <c r="R165" s="436"/>
      <c r="S165" s="453"/>
      <c r="T165" s="453"/>
      <c r="U165" s="508"/>
      <c r="V165" s="508"/>
      <c r="W165" s="508"/>
      <c r="X165" s="453"/>
      <c r="Y165" s="436"/>
      <c r="Z165" s="436"/>
      <c r="AA165" s="436"/>
      <c r="AB165" s="436"/>
      <c r="AC165" s="436"/>
      <c r="AD165" s="436"/>
    </row>
    <row r="166" spans="1:30" ht="93.75" outlineLevel="1">
      <c r="A166" s="485">
        <v>103</v>
      </c>
      <c r="B166" s="453">
        <f t="shared" si="10"/>
        <v>103</v>
      </c>
      <c r="C166" s="486" t="str">
        <f t="shared" si="11"/>
        <v>IVF103</v>
      </c>
      <c r="D166" s="434" t="s">
        <v>48</v>
      </c>
      <c r="E166" s="485">
        <v>350</v>
      </c>
      <c r="F166" s="487" t="s">
        <v>3</v>
      </c>
      <c r="G166" s="439">
        <v>40</v>
      </c>
      <c r="H166" s="488">
        <f>ROUND(E166*G166,0)</f>
        <v>14000</v>
      </c>
      <c r="I166" s="493">
        <v>0</v>
      </c>
      <c r="J166" s="485" t="str">
        <f>F166</f>
        <v>Rmt</v>
      </c>
      <c r="K166" s="488">
        <f>G166</f>
        <v>40</v>
      </c>
      <c r="L166" s="488">
        <f>ROUND(I166*K166,0)</f>
        <v>0</v>
      </c>
      <c r="M166" s="490">
        <f>IF(L166&gt;H166,L166-H166,0)</f>
        <v>0</v>
      </c>
      <c r="N166" s="488">
        <f>IF(H166&gt;L166,H166-L166,0)</f>
        <v>14000</v>
      </c>
      <c r="O166" s="78" t="s">
        <v>751</v>
      </c>
      <c r="P166" s="465" t="s">
        <v>144</v>
      </c>
      <c r="Q166" s="437"/>
      <c r="R166" s="436"/>
      <c r="S166" s="453"/>
      <c r="T166" s="453"/>
      <c r="U166" s="508"/>
      <c r="V166" s="508"/>
      <c r="W166" s="508"/>
      <c r="X166" s="453"/>
      <c r="Y166" s="436"/>
      <c r="Z166" s="436"/>
      <c r="AA166" s="436"/>
      <c r="AB166" s="436"/>
      <c r="AC166" s="436"/>
      <c r="AD166" s="436"/>
    </row>
    <row r="167" spans="1:30" outlineLevel="1">
      <c r="A167" s="440"/>
      <c r="B167" s="453" t="str">
        <f t="shared" si="10"/>
        <v/>
      </c>
      <c r="C167" s="486"/>
      <c r="D167" s="434"/>
      <c r="E167" s="440"/>
      <c r="F167" s="440"/>
      <c r="G167" s="490"/>
      <c r="H167" s="490"/>
      <c r="I167" s="493"/>
      <c r="J167" s="440"/>
      <c r="K167" s="490"/>
      <c r="L167" s="490"/>
      <c r="M167" s="490"/>
      <c r="N167" s="490"/>
      <c r="O167" s="78"/>
      <c r="P167" s="465" t="s">
        <v>144</v>
      </c>
      <c r="Q167" s="437"/>
      <c r="R167" s="436"/>
      <c r="S167" s="453"/>
      <c r="T167" s="453"/>
      <c r="U167" s="508"/>
      <c r="V167" s="508"/>
      <c r="W167" s="508"/>
      <c r="X167" s="453"/>
      <c r="Y167" s="436"/>
      <c r="Z167" s="436"/>
      <c r="AA167" s="436"/>
      <c r="AB167" s="436"/>
      <c r="AC167" s="436"/>
      <c r="AD167" s="436"/>
    </row>
    <row r="168" spans="1:30" ht="109.4" outlineLevel="1">
      <c r="A168" s="485">
        <v>104</v>
      </c>
      <c r="B168" s="453">
        <f t="shared" si="10"/>
        <v>104</v>
      </c>
      <c r="C168" s="486" t="str">
        <f t="shared" si="11"/>
        <v>IVF104</v>
      </c>
      <c r="D168" s="434" t="s">
        <v>562</v>
      </c>
      <c r="E168" s="485">
        <v>600</v>
      </c>
      <c r="F168" s="487" t="s">
        <v>3</v>
      </c>
      <c r="G168" s="439">
        <v>177</v>
      </c>
      <c r="H168" s="488">
        <f>ROUND(E168*G168,0)</f>
        <v>106200</v>
      </c>
      <c r="I168" s="493">
        <v>600</v>
      </c>
      <c r="J168" s="485" t="str">
        <f>F168</f>
        <v>Rmt</v>
      </c>
      <c r="K168" s="488">
        <f>G168</f>
        <v>177</v>
      </c>
      <c r="L168" s="488">
        <f t="shared" ref="L168:L184" si="12">ROUND(I168*K168,0)</f>
        <v>106200</v>
      </c>
      <c r="M168" s="490">
        <f t="shared" ref="M168:M184" si="13">IF(L168&gt;H168,L168-H168,0)</f>
        <v>0</v>
      </c>
      <c r="N168" s="488">
        <f t="shared" ref="N168:N184" si="14">IF(H168&gt;L168,H168-L168,0)</f>
        <v>0</v>
      </c>
      <c r="O168" s="601" t="s">
        <v>766</v>
      </c>
      <c r="P168" s="465" t="s">
        <v>144</v>
      </c>
      <c r="Q168" s="437"/>
      <c r="R168" s="436"/>
      <c r="S168" s="453"/>
      <c r="T168" s="453"/>
      <c r="U168" s="508"/>
      <c r="V168" s="508"/>
      <c r="W168" s="508"/>
      <c r="X168" s="453"/>
      <c r="Y168" s="436"/>
      <c r="Z168" s="436"/>
      <c r="AA168" s="436"/>
      <c r="AB168" s="436"/>
      <c r="AC168" s="436"/>
      <c r="AD168" s="436"/>
    </row>
    <row r="169" spans="1:30" outlineLevel="1">
      <c r="A169" s="440"/>
      <c r="B169" s="453" t="str">
        <f t="shared" si="10"/>
        <v/>
      </c>
      <c r="C169" s="486"/>
      <c r="D169" s="495" t="s">
        <v>109</v>
      </c>
      <c r="E169" s="440"/>
      <c r="F169" s="440"/>
      <c r="G169" s="490"/>
      <c r="H169" s="490"/>
      <c r="I169" s="493">
        <v>37.1</v>
      </c>
      <c r="J169" s="440" t="s">
        <v>3</v>
      </c>
      <c r="K169" s="439">
        <v>177</v>
      </c>
      <c r="L169" s="488">
        <f t="shared" si="12"/>
        <v>6567</v>
      </c>
      <c r="M169" s="490">
        <f t="shared" si="13"/>
        <v>6567</v>
      </c>
      <c r="N169" s="488">
        <f t="shared" si="14"/>
        <v>0</v>
      </c>
      <c r="O169" s="601"/>
      <c r="P169" s="465" t="s">
        <v>144</v>
      </c>
      <c r="Q169" s="437"/>
      <c r="R169" s="436"/>
      <c r="S169" s="453"/>
      <c r="T169" s="453"/>
      <c r="U169" s="508"/>
      <c r="V169" s="508"/>
      <c r="W169" s="508"/>
      <c r="X169" s="453"/>
      <c r="Y169" s="436"/>
      <c r="Z169" s="436"/>
      <c r="AA169" s="436"/>
      <c r="AB169" s="436"/>
      <c r="AC169" s="436"/>
      <c r="AD169" s="436"/>
    </row>
    <row r="170" spans="1:30" outlineLevel="1">
      <c r="A170" s="440"/>
      <c r="B170" s="453" t="str">
        <f t="shared" si="10"/>
        <v/>
      </c>
      <c r="C170" s="486"/>
      <c r="D170" s="479" t="s">
        <v>563</v>
      </c>
      <c r="E170" s="440"/>
      <c r="F170" s="440"/>
      <c r="G170" s="490"/>
      <c r="H170" s="490"/>
      <c r="I170" s="493"/>
      <c r="J170" s="440"/>
      <c r="K170" s="439"/>
      <c r="L170" s="488"/>
      <c r="M170" s="490"/>
      <c r="N170" s="488"/>
      <c r="O170" s="78"/>
      <c r="P170" s="465" t="s">
        <v>144</v>
      </c>
      <c r="Q170" s="437"/>
      <c r="R170" s="436"/>
      <c r="S170" s="453"/>
      <c r="T170" s="453"/>
      <c r="U170" s="508"/>
      <c r="V170" s="508"/>
      <c r="W170" s="508"/>
      <c r="X170" s="453"/>
      <c r="Y170" s="436"/>
      <c r="Z170" s="436"/>
      <c r="AA170" s="436"/>
      <c r="AB170" s="436"/>
      <c r="AC170" s="436"/>
      <c r="AD170" s="436"/>
    </row>
    <row r="171" spans="1:30" outlineLevel="1">
      <c r="A171" s="440"/>
      <c r="B171" s="453"/>
      <c r="C171" s="486"/>
      <c r="D171" s="479"/>
      <c r="E171" s="440"/>
      <c r="F171" s="440"/>
      <c r="G171" s="490"/>
      <c r="H171" s="490"/>
      <c r="I171" s="493"/>
      <c r="J171" s="440"/>
      <c r="K171" s="439"/>
      <c r="L171" s="488"/>
      <c r="M171" s="490"/>
      <c r="N171" s="488"/>
      <c r="O171" s="78"/>
      <c r="P171" s="465" t="s">
        <v>144</v>
      </c>
      <c r="Q171" s="437"/>
      <c r="R171" s="436"/>
      <c r="S171" s="453"/>
      <c r="T171" s="453"/>
      <c r="U171" s="508"/>
      <c r="V171" s="508"/>
      <c r="W171" s="508"/>
      <c r="X171" s="453"/>
      <c r="Y171" s="436"/>
      <c r="Z171" s="436"/>
      <c r="AA171" s="436"/>
      <c r="AB171" s="436"/>
      <c r="AC171" s="436"/>
      <c r="AD171" s="436"/>
    </row>
    <row r="172" spans="1:30" ht="93.75" outlineLevel="1">
      <c r="A172" s="485">
        <v>105</v>
      </c>
      <c r="B172" s="453">
        <f t="shared" si="10"/>
        <v>105</v>
      </c>
      <c r="C172" s="486" t="str">
        <f t="shared" si="11"/>
        <v>IVF105</v>
      </c>
      <c r="D172" s="434" t="s">
        <v>49</v>
      </c>
      <c r="E172" s="485">
        <v>1200</v>
      </c>
      <c r="F172" s="487" t="s">
        <v>3</v>
      </c>
      <c r="G172" s="439">
        <v>255</v>
      </c>
      <c r="H172" s="488">
        <f>ROUND(E172*G172,0)</f>
        <v>306000</v>
      </c>
      <c r="I172" s="493">
        <v>1200</v>
      </c>
      <c r="J172" s="485" t="str">
        <f>F172</f>
        <v>Rmt</v>
      </c>
      <c r="K172" s="488">
        <f>G172</f>
        <v>255</v>
      </c>
      <c r="L172" s="488">
        <f t="shared" si="12"/>
        <v>306000</v>
      </c>
      <c r="M172" s="490">
        <f t="shared" si="13"/>
        <v>0</v>
      </c>
      <c r="N172" s="488">
        <f t="shared" si="14"/>
        <v>0</v>
      </c>
      <c r="O172" s="601" t="s">
        <v>767</v>
      </c>
      <c r="P172" s="465" t="s">
        <v>144</v>
      </c>
      <c r="Q172" s="437"/>
      <c r="R172" s="436"/>
      <c r="S172" s="453"/>
      <c r="T172" s="453"/>
      <c r="U172" s="508"/>
      <c r="V172" s="508"/>
      <c r="W172" s="508"/>
      <c r="X172" s="453"/>
      <c r="Y172" s="436"/>
      <c r="Z172" s="436"/>
      <c r="AA172" s="436"/>
      <c r="AB172" s="436"/>
      <c r="AC172" s="436"/>
      <c r="AD172" s="436"/>
    </row>
    <row r="173" spans="1:30" outlineLevel="1">
      <c r="A173" s="440"/>
      <c r="B173" s="453" t="str">
        <f t="shared" si="10"/>
        <v/>
      </c>
      <c r="C173" s="486"/>
      <c r="D173" s="495" t="s">
        <v>109</v>
      </c>
      <c r="E173" s="440"/>
      <c r="F173" s="440"/>
      <c r="G173" s="490"/>
      <c r="H173" s="490"/>
      <c r="I173" s="493">
        <v>149.1</v>
      </c>
      <c r="J173" s="440" t="s">
        <v>3</v>
      </c>
      <c r="K173" s="439">
        <v>255</v>
      </c>
      <c r="L173" s="488">
        <f t="shared" si="12"/>
        <v>38021</v>
      </c>
      <c r="M173" s="490">
        <f t="shared" si="13"/>
        <v>38021</v>
      </c>
      <c r="N173" s="488">
        <f t="shared" si="14"/>
        <v>0</v>
      </c>
      <c r="O173" s="601"/>
      <c r="P173" s="465" t="s">
        <v>144</v>
      </c>
      <c r="Q173" s="437"/>
      <c r="R173" s="436"/>
      <c r="S173" s="453"/>
      <c r="T173" s="453"/>
      <c r="U173" s="508"/>
      <c r="V173" s="508"/>
      <c r="W173" s="508"/>
      <c r="X173" s="453"/>
      <c r="Y173" s="436"/>
      <c r="Z173" s="436"/>
      <c r="AA173" s="436"/>
      <c r="AB173" s="436"/>
      <c r="AC173" s="436"/>
      <c r="AD173" s="436"/>
    </row>
    <row r="174" spans="1:30" outlineLevel="1">
      <c r="A174" s="440"/>
      <c r="B174" s="453"/>
      <c r="C174" s="486"/>
      <c r="D174" s="479" t="s">
        <v>558</v>
      </c>
      <c r="E174" s="440"/>
      <c r="F174" s="440"/>
      <c r="G174" s="490"/>
      <c r="H174" s="490"/>
      <c r="I174" s="493"/>
      <c r="J174" s="440"/>
      <c r="K174" s="439"/>
      <c r="L174" s="488"/>
      <c r="M174" s="490"/>
      <c r="N174" s="488"/>
      <c r="O174" s="78"/>
      <c r="P174" s="465" t="s">
        <v>144</v>
      </c>
      <c r="Q174" s="437"/>
      <c r="R174" s="436"/>
      <c r="S174" s="453"/>
      <c r="T174" s="453"/>
      <c r="U174" s="508"/>
      <c r="V174" s="508"/>
      <c r="W174" s="508"/>
      <c r="X174" s="453"/>
      <c r="Y174" s="436"/>
      <c r="Z174" s="436"/>
      <c r="AA174" s="436"/>
      <c r="AB174" s="436"/>
      <c r="AC174" s="436"/>
      <c r="AD174" s="436"/>
    </row>
    <row r="175" spans="1:30" outlineLevel="1">
      <c r="A175" s="440"/>
      <c r="B175" s="453" t="str">
        <f t="shared" si="10"/>
        <v/>
      </c>
      <c r="C175" s="486"/>
      <c r="D175" s="495"/>
      <c r="E175" s="440"/>
      <c r="F175" s="440"/>
      <c r="G175" s="490"/>
      <c r="H175" s="490"/>
      <c r="I175" s="493"/>
      <c r="J175" s="440"/>
      <c r="K175" s="439"/>
      <c r="L175" s="488"/>
      <c r="M175" s="490"/>
      <c r="N175" s="488"/>
      <c r="O175" s="78"/>
      <c r="P175" s="465" t="s">
        <v>144</v>
      </c>
      <c r="Q175" s="437"/>
      <c r="R175" s="436"/>
      <c r="S175" s="453"/>
      <c r="T175" s="453"/>
      <c r="U175" s="508"/>
      <c r="V175" s="508"/>
      <c r="W175" s="508"/>
      <c r="X175" s="453"/>
      <c r="Y175" s="436"/>
      <c r="Z175" s="436"/>
      <c r="AA175" s="436"/>
      <c r="AB175" s="436"/>
      <c r="AC175" s="436"/>
      <c r="AD175" s="436"/>
    </row>
    <row r="176" spans="1:30" ht="109.4" outlineLevel="1">
      <c r="A176" s="485">
        <v>106</v>
      </c>
      <c r="B176" s="453">
        <f t="shared" si="10"/>
        <v>106</v>
      </c>
      <c r="C176" s="486" t="str">
        <f t="shared" si="11"/>
        <v>IVF106</v>
      </c>
      <c r="D176" s="434" t="s">
        <v>50</v>
      </c>
      <c r="E176" s="485">
        <v>60</v>
      </c>
      <c r="F176" s="487" t="s">
        <v>3</v>
      </c>
      <c r="G176" s="439">
        <v>606</v>
      </c>
      <c r="H176" s="488">
        <f>ROUND(E176*G176,0)</f>
        <v>36360</v>
      </c>
      <c r="I176" s="493">
        <v>60</v>
      </c>
      <c r="J176" s="485" t="str">
        <f>F176</f>
        <v>Rmt</v>
      </c>
      <c r="K176" s="488">
        <f>G176</f>
        <v>606</v>
      </c>
      <c r="L176" s="488">
        <f t="shared" si="12"/>
        <v>36360</v>
      </c>
      <c r="M176" s="490">
        <f t="shared" si="13"/>
        <v>0</v>
      </c>
      <c r="N176" s="488">
        <f t="shared" si="14"/>
        <v>0</v>
      </c>
      <c r="O176" s="601" t="s">
        <v>624</v>
      </c>
      <c r="P176" s="465" t="s">
        <v>144</v>
      </c>
      <c r="Q176" s="437"/>
      <c r="R176" s="436"/>
      <c r="S176" s="453"/>
      <c r="T176" s="453">
        <f>333.3-60</f>
        <v>273.3</v>
      </c>
      <c r="U176" s="508"/>
      <c r="V176" s="508"/>
      <c r="W176" s="508"/>
      <c r="X176" s="453"/>
      <c r="Y176" s="436"/>
      <c r="Z176" s="436"/>
      <c r="AA176" s="436"/>
      <c r="AB176" s="436"/>
      <c r="AC176" s="436"/>
      <c r="AD176" s="436"/>
    </row>
    <row r="177" spans="1:30" outlineLevel="1">
      <c r="A177" s="440"/>
      <c r="B177" s="453" t="str">
        <f t="shared" si="10"/>
        <v/>
      </c>
      <c r="C177" s="486"/>
      <c r="D177" s="495" t="s">
        <v>109</v>
      </c>
      <c r="E177" s="440"/>
      <c r="F177" s="440"/>
      <c r="G177" s="490"/>
      <c r="H177" s="490"/>
      <c r="I177" s="493">
        <v>273.3</v>
      </c>
      <c r="J177" s="440" t="s">
        <v>3</v>
      </c>
      <c r="K177" s="439">
        <v>606</v>
      </c>
      <c r="L177" s="488">
        <f t="shared" si="12"/>
        <v>165620</v>
      </c>
      <c r="M177" s="490">
        <f t="shared" si="13"/>
        <v>165620</v>
      </c>
      <c r="N177" s="488">
        <f t="shared" si="14"/>
        <v>0</v>
      </c>
      <c r="O177" s="601"/>
      <c r="P177" s="465" t="s">
        <v>144</v>
      </c>
      <c r="Q177" s="437"/>
      <c r="R177" s="436"/>
      <c r="S177" s="453"/>
      <c r="T177" s="453"/>
      <c r="U177" s="508"/>
      <c r="V177" s="508"/>
      <c r="W177" s="508"/>
      <c r="X177" s="453"/>
      <c r="Y177" s="436"/>
      <c r="Z177" s="436"/>
      <c r="AA177" s="436"/>
      <c r="AB177" s="436"/>
      <c r="AC177" s="436"/>
      <c r="AD177" s="436"/>
    </row>
    <row r="178" spans="1:30" outlineLevel="1">
      <c r="A178" s="440"/>
      <c r="B178" s="453"/>
      <c r="C178" s="486"/>
      <c r="D178" s="479" t="s">
        <v>561</v>
      </c>
      <c r="E178" s="440"/>
      <c r="F178" s="440"/>
      <c r="G178" s="490"/>
      <c r="H178" s="490"/>
      <c r="I178" s="493"/>
      <c r="J178" s="440"/>
      <c r="K178" s="439"/>
      <c r="L178" s="488"/>
      <c r="M178" s="490"/>
      <c r="N178" s="488"/>
      <c r="O178" s="78"/>
      <c r="P178" s="465" t="s">
        <v>144</v>
      </c>
      <c r="Q178" s="437"/>
      <c r="R178" s="436"/>
      <c r="S178" s="453"/>
      <c r="T178" s="453"/>
      <c r="U178" s="508"/>
      <c r="V178" s="508"/>
      <c r="W178" s="508"/>
      <c r="X178" s="453"/>
      <c r="Y178" s="436"/>
      <c r="Z178" s="436"/>
      <c r="AA178" s="436"/>
      <c r="AB178" s="436"/>
      <c r="AC178" s="436"/>
      <c r="AD178" s="436"/>
    </row>
    <row r="179" spans="1:30" outlineLevel="1">
      <c r="A179" s="440"/>
      <c r="B179" s="453" t="str">
        <f t="shared" si="10"/>
        <v/>
      </c>
      <c r="C179" s="486"/>
      <c r="D179" s="495"/>
      <c r="E179" s="440"/>
      <c r="F179" s="440"/>
      <c r="G179" s="490"/>
      <c r="H179" s="490"/>
      <c r="I179" s="493"/>
      <c r="J179" s="440"/>
      <c r="K179" s="439"/>
      <c r="L179" s="488"/>
      <c r="M179" s="490"/>
      <c r="N179" s="488"/>
      <c r="O179" s="78"/>
      <c r="P179" s="465" t="s">
        <v>144</v>
      </c>
      <c r="Q179" s="437"/>
      <c r="R179" s="436"/>
      <c r="S179" s="453"/>
      <c r="T179" s="453"/>
      <c r="U179" s="508"/>
      <c r="V179" s="508"/>
      <c r="W179" s="508"/>
      <c r="X179" s="453"/>
      <c r="Y179" s="436"/>
      <c r="Z179" s="436"/>
      <c r="AA179" s="436"/>
      <c r="AB179" s="436"/>
      <c r="AC179" s="436"/>
      <c r="AD179" s="436"/>
    </row>
    <row r="180" spans="1:30" ht="125" outlineLevel="1">
      <c r="A180" s="485">
        <v>107</v>
      </c>
      <c r="B180" s="453">
        <f t="shared" si="10"/>
        <v>107</v>
      </c>
      <c r="C180" s="486" t="str">
        <f t="shared" si="11"/>
        <v>IVF107</v>
      </c>
      <c r="D180" s="434" t="s">
        <v>51</v>
      </c>
      <c r="E180" s="485">
        <v>40</v>
      </c>
      <c r="F180" s="487" t="s">
        <v>3</v>
      </c>
      <c r="G180" s="439">
        <v>967</v>
      </c>
      <c r="H180" s="488">
        <f>ROUND(E180*G180,0)</f>
        <v>38680</v>
      </c>
      <c r="I180" s="493">
        <v>40</v>
      </c>
      <c r="J180" s="485" t="str">
        <f>F180</f>
        <v>Rmt</v>
      </c>
      <c r="K180" s="488">
        <f>G180</f>
        <v>967</v>
      </c>
      <c r="L180" s="488">
        <f t="shared" si="12"/>
        <v>38680</v>
      </c>
      <c r="M180" s="490">
        <f t="shared" si="13"/>
        <v>0</v>
      </c>
      <c r="N180" s="488">
        <f t="shared" si="14"/>
        <v>0</v>
      </c>
      <c r="O180" s="601" t="s">
        <v>624</v>
      </c>
      <c r="P180" s="465" t="s">
        <v>144</v>
      </c>
      <c r="Q180" s="437"/>
      <c r="R180" s="436"/>
      <c r="S180" s="453"/>
      <c r="T180" s="453"/>
      <c r="U180" s="508"/>
      <c r="V180" s="508"/>
      <c r="W180" s="508"/>
      <c r="X180" s="453"/>
      <c r="Y180" s="436"/>
      <c r="Z180" s="436"/>
      <c r="AA180" s="436"/>
      <c r="AB180" s="436"/>
      <c r="AC180" s="436"/>
      <c r="AD180" s="436"/>
    </row>
    <row r="181" spans="1:30" outlineLevel="1">
      <c r="A181" s="440"/>
      <c r="B181" s="453" t="str">
        <f t="shared" si="10"/>
        <v/>
      </c>
      <c r="C181" s="486"/>
      <c r="D181" s="495" t="s">
        <v>109</v>
      </c>
      <c r="E181" s="440"/>
      <c r="F181" s="440"/>
      <c r="G181" s="490"/>
      <c r="H181" s="490"/>
      <c r="I181" s="493">
        <v>105.1</v>
      </c>
      <c r="J181" s="440" t="s">
        <v>3</v>
      </c>
      <c r="K181" s="439">
        <v>967</v>
      </c>
      <c r="L181" s="488">
        <f t="shared" si="12"/>
        <v>101632</v>
      </c>
      <c r="M181" s="490">
        <f t="shared" si="13"/>
        <v>101632</v>
      </c>
      <c r="N181" s="488">
        <f t="shared" si="14"/>
        <v>0</v>
      </c>
      <c r="O181" s="601"/>
      <c r="P181" s="465" t="s">
        <v>144</v>
      </c>
      <c r="Q181" s="437"/>
      <c r="R181" s="436"/>
      <c r="S181" s="453"/>
      <c r="T181" s="453"/>
      <c r="U181" s="508"/>
      <c r="V181" s="508"/>
      <c r="W181" s="508"/>
      <c r="X181" s="453"/>
      <c r="Y181" s="436"/>
      <c r="Z181" s="436"/>
      <c r="AA181" s="436"/>
      <c r="AB181" s="436"/>
      <c r="AC181" s="436"/>
      <c r="AD181" s="436"/>
    </row>
    <row r="182" spans="1:30" outlineLevel="1">
      <c r="A182" s="440"/>
      <c r="B182" s="453"/>
      <c r="C182" s="486"/>
      <c r="D182" s="479" t="s">
        <v>545</v>
      </c>
      <c r="E182" s="440"/>
      <c r="F182" s="440"/>
      <c r="G182" s="490"/>
      <c r="H182" s="490"/>
      <c r="I182" s="493"/>
      <c r="J182" s="440"/>
      <c r="K182" s="439"/>
      <c r="L182" s="488"/>
      <c r="M182" s="490"/>
      <c r="N182" s="488"/>
      <c r="O182" s="78"/>
      <c r="P182" s="465" t="s">
        <v>144</v>
      </c>
      <c r="Q182" s="437"/>
      <c r="R182" s="436"/>
      <c r="S182" s="453"/>
      <c r="T182" s="453"/>
      <c r="U182" s="508"/>
      <c r="V182" s="508"/>
      <c r="W182" s="508"/>
      <c r="X182" s="453"/>
      <c r="Y182" s="436"/>
      <c r="Z182" s="436"/>
      <c r="AA182" s="436"/>
      <c r="AB182" s="436"/>
      <c r="AC182" s="436"/>
      <c r="AD182" s="436"/>
    </row>
    <row r="183" spans="1:30" outlineLevel="1">
      <c r="A183" s="440"/>
      <c r="B183" s="453" t="str">
        <f t="shared" si="10"/>
        <v/>
      </c>
      <c r="C183" s="486"/>
      <c r="D183" s="495"/>
      <c r="E183" s="440"/>
      <c r="F183" s="440"/>
      <c r="G183" s="490"/>
      <c r="H183" s="490"/>
      <c r="I183" s="493"/>
      <c r="J183" s="440"/>
      <c r="K183" s="439"/>
      <c r="L183" s="488"/>
      <c r="M183" s="490"/>
      <c r="N183" s="488"/>
      <c r="O183" s="78"/>
      <c r="P183" s="465" t="s">
        <v>144</v>
      </c>
      <c r="Q183" s="437"/>
      <c r="R183" s="436"/>
      <c r="S183" s="453"/>
      <c r="T183" s="453"/>
      <c r="U183" s="508"/>
      <c r="V183" s="508"/>
      <c r="W183" s="508"/>
      <c r="X183" s="453"/>
      <c r="Y183" s="436"/>
      <c r="Z183" s="436"/>
      <c r="AA183" s="436"/>
      <c r="AB183" s="436"/>
      <c r="AC183" s="436"/>
      <c r="AD183" s="436"/>
    </row>
    <row r="184" spans="1:30" ht="93.75" outlineLevel="1">
      <c r="A184" s="485">
        <v>108</v>
      </c>
      <c r="B184" s="453">
        <f t="shared" si="10"/>
        <v>108</v>
      </c>
      <c r="C184" s="486" t="str">
        <f t="shared" si="11"/>
        <v>IVF108</v>
      </c>
      <c r="D184" s="434" t="s">
        <v>52</v>
      </c>
      <c r="E184" s="485">
        <v>5</v>
      </c>
      <c r="F184" s="487" t="s">
        <v>6</v>
      </c>
      <c r="G184" s="439">
        <v>2562</v>
      </c>
      <c r="H184" s="488">
        <f>ROUND(E184*G184,0)</f>
        <v>12810</v>
      </c>
      <c r="I184" s="493">
        <v>1</v>
      </c>
      <c r="J184" s="485" t="str">
        <f>F184</f>
        <v>No</v>
      </c>
      <c r="K184" s="488">
        <f>G184</f>
        <v>2562</v>
      </c>
      <c r="L184" s="488">
        <f t="shared" si="12"/>
        <v>2562</v>
      </c>
      <c r="M184" s="490">
        <f t="shared" si="13"/>
        <v>0</v>
      </c>
      <c r="N184" s="488">
        <f t="shared" si="14"/>
        <v>10248</v>
      </c>
      <c r="O184" s="78" t="s">
        <v>612</v>
      </c>
      <c r="P184" s="465" t="s">
        <v>144</v>
      </c>
      <c r="Q184" s="437"/>
      <c r="R184" s="436"/>
      <c r="S184" s="453"/>
      <c r="T184" s="453"/>
      <c r="U184" s="508"/>
      <c r="V184" s="508"/>
      <c r="W184" s="508"/>
      <c r="X184" s="453"/>
      <c r="Y184" s="436"/>
      <c r="Z184" s="436"/>
      <c r="AA184" s="436"/>
      <c r="AB184" s="436"/>
      <c r="AC184" s="436"/>
      <c r="AD184" s="436"/>
    </row>
    <row r="185" spans="1:30" outlineLevel="1">
      <c r="A185" s="440"/>
      <c r="B185" s="453" t="str">
        <f t="shared" si="10"/>
        <v/>
      </c>
      <c r="C185" s="486"/>
      <c r="D185" s="479" t="s">
        <v>556</v>
      </c>
      <c r="E185" s="440"/>
      <c r="F185" s="440"/>
      <c r="G185" s="490"/>
      <c r="H185" s="490"/>
      <c r="I185" s="493"/>
      <c r="J185" s="440"/>
      <c r="K185" s="490"/>
      <c r="L185" s="490"/>
      <c r="M185" s="490"/>
      <c r="N185" s="490"/>
      <c r="O185" s="78"/>
      <c r="P185" s="465" t="s">
        <v>144</v>
      </c>
      <c r="Q185" s="437"/>
      <c r="R185" s="436"/>
      <c r="S185" s="453"/>
      <c r="T185" s="453"/>
      <c r="U185" s="508"/>
      <c r="V185" s="508"/>
      <c r="W185" s="508"/>
      <c r="X185" s="453"/>
      <c r="Y185" s="436"/>
      <c r="Z185" s="436"/>
      <c r="AA185" s="436"/>
      <c r="AB185" s="436"/>
      <c r="AC185" s="436"/>
      <c r="AD185" s="436"/>
    </row>
    <row r="186" spans="1:30" outlineLevel="1">
      <c r="A186" s="440"/>
      <c r="B186" s="453"/>
      <c r="C186" s="486"/>
      <c r="D186" s="479"/>
      <c r="E186" s="440"/>
      <c r="F186" s="440"/>
      <c r="G186" s="490"/>
      <c r="H186" s="490"/>
      <c r="I186" s="493"/>
      <c r="J186" s="440"/>
      <c r="K186" s="490"/>
      <c r="L186" s="490"/>
      <c r="M186" s="490"/>
      <c r="N186" s="490"/>
      <c r="O186" s="78"/>
      <c r="P186" s="465" t="s">
        <v>144</v>
      </c>
      <c r="Q186" s="437"/>
      <c r="R186" s="436"/>
      <c r="S186" s="453"/>
      <c r="T186" s="453"/>
      <c r="U186" s="508"/>
      <c r="V186" s="508"/>
      <c r="W186" s="508"/>
      <c r="X186" s="453"/>
      <c r="Y186" s="436"/>
      <c r="Z186" s="436"/>
      <c r="AA186" s="436"/>
      <c r="AB186" s="436"/>
      <c r="AC186" s="436"/>
      <c r="AD186" s="436"/>
    </row>
    <row r="187" spans="1:30" ht="125" outlineLevel="1">
      <c r="A187" s="485">
        <v>109</v>
      </c>
      <c r="B187" s="453">
        <f t="shared" si="10"/>
        <v>109</v>
      </c>
      <c r="C187" s="486" t="str">
        <f t="shared" si="11"/>
        <v>IVF109</v>
      </c>
      <c r="D187" s="434" t="s">
        <v>618</v>
      </c>
      <c r="E187" s="485">
        <v>3</v>
      </c>
      <c r="F187" s="487" t="s">
        <v>6</v>
      </c>
      <c r="G187" s="439">
        <v>18325</v>
      </c>
      <c r="H187" s="488">
        <f>ROUND(E187*G187,0)</f>
        <v>54975</v>
      </c>
      <c r="I187" s="493">
        <v>3</v>
      </c>
      <c r="J187" s="485" t="str">
        <f>F187</f>
        <v>No</v>
      </c>
      <c r="K187" s="488">
        <f>G187</f>
        <v>18325</v>
      </c>
      <c r="L187" s="488">
        <f>ROUND(I187*K187,0)</f>
        <v>54975</v>
      </c>
      <c r="M187" s="490">
        <f>IF(L187&gt;H187,L187-H187,0)</f>
        <v>0</v>
      </c>
      <c r="N187" s="488">
        <f>IF(H187&gt;L187,H187-L187,0)</f>
        <v>0</v>
      </c>
      <c r="O187" s="601" t="s">
        <v>625</v>
      </c>
      <c r="P187" s="465" t="s">
        <v>144</v>
      </c>
      <c r="Q187" s="437"/>
      <c r="R187" s="436"/>
      <c r="S187" s="453"/>
      <c r="T187" s="453"/>
      <c r="U187" s="508"/>
      <c r="V187" s="508"/>
      <c r="W187" s="508"/>
      <c r="X187" s="453"/>
      <c r="Y187" s="436"/>
      <c r="Z187" s="436"/>
      <c r="AA187" s="436"/>
      <c r="AB187" s="436"/>
      <c r="AC187" s="436"/>
      <c r="AD187" s="436"/>
    </row>
    <row r="188" spans="1:30" outlineLevel="1">
      <c r="A188" s="440"/>
      <c r="B188" s="453" t="str">
        <f t="shared" si="10"/>
        <v/>
      </c>
      <c r="C188" s="486"/>
      <c r="D188" s="495" t="s">
        <v>109</v>
      </c>
      <c r="E188" s="440"/>
      <c r="F188" s="440"/>
      <c r="G188" s="490"/>
      <c r="H188" s="490"/>
      <c r="I188" s="493">
        <v>5</v>
      </c>
      <c r="J188" s="440" t="s">
        <v>6</v>
      </c>
      <c r="K188" s="439">
        <v>18325</v>
      </c>
      <c r="L188" s="488">
        <f>ROUND(I188*K188,0)</f>
        <v>91625</v>
      </c>
      <c r="M188" s="490">
        <f>IF(L188&gt;H188,L188-H188,0)</f>
        <v>91625</v>
      </c>
      <c r="N188" s="488">
        <f>IF(H188&gt;L188,H188-L188,0)</f>
        <v>0</v>
      </c>
      <c r="O188" s="601"/>
      <c r="P188" s="465" t="s">
        <v>144</v>
      </c>
      <c r="Q188" s="437"/>
      <c r="R188" s="436"/>
      <c r="S188" s="436"/>
      <c r="T188" s="436"/>
      <c r="X188" s="436"/>
      <c r="Y188" s="436"/>
      <c r="Z188" s="436"/>
      <c r="AA188" s="436"/>
      <c r="AB188" s="436"/>
      <c r="AC188" s="436"/>
      <c r="AD188" s="436"/>
    </row>
    <row r="189" spans="1:30" outlineLevel="1">
      <c r="A189" s="440"/>
      <c r="B189" s="453"/>
      <c r="C189" s="486"/>
      <c r="D189" s="479" t="s">
        <v>546</v>
      </c>
      <c r="E189" s="440"/>
      <c r="F189" s="440"/>
      <c r="G189" s="490"/>
      <c r="H189" s="490"/>
      <c r="I189" s="493"/>
      <c r="J189" s="440"/>
      <c r="K189" s="439"/>
      <c r="L189" s="488"/>
      <c r="M189" s="490"/>
      <c r="N189" s="488"/>
      <c r="O189" s="78"/>
      <c r="P189" s="465" t="s">
        <v>144</v>
      </c>
      <c r="T189" s="467"/>
    </row>
    <row r="190" spans="1:30" outlineLevel="1">
      <c r="A190" s="440"/>
      <c r="B190" s="453" t="str">
        <f t="shared" si="10"/>
        <v/>
      </c>
      <c r="C190" s="486"/>
      <c r="D190" s="495"/>
      <c r="E190" s="440"/>
      <c r="F190" s="440"/>
      <c r="G190" s="490"/>
      <c r="H190" s="490"/>
      <c r="I190" s="493"/>
      <c r="J190" s="440"/>
      <c r="K190" s="439"/>
      <c r="L190" s="488"/>
      <c r="M190" s="490"/>
      <c r="N190" s="488"/>
      <c r="O190" s="78"/>
      <c r="P190" s="465" t="s">
        <v>144</v>
      </c>
      <c r="T190" s="467"/>
    </row>
    <row r="191" spans="1:30" ht="140.6" outlineLevel="1">
      <c r="A191" s="485">
        <v>110</v>
      </c>
      <c r="B191" s="453">
        <f t="shared" si="10"/>
        <v>110</v>
      </c>
      <c r="C191" s="486" t="str">
        <f t="shared" si="11"/>
        <v>IVF110</v>
      </c>
      <c r="D191" s="434" t="s">
        <v>53</v>
      </c>
      <c r="E191" s="485">
        <v>2</v>
      </c>
      <c r="F191" s="487" t="s">
        <v>6</v>
      </c>
      <c r="G191" s="439">
        <v>28460</v>
      </c>
      <c r="H191" s="488">
        <f>ROUND(E191*G191,0)</f>
        <v>56920</v>
      </c>
      <c r="I191" s="493">
        <v>0</v>
      </c>
      <c r="J191" s="485" t="str">
        <f>F191</f>
        <v>No</v>
      </c>
      <c r="K191" s="488">
        <f>G191</f>
        <v>28460</v>
      </c>
      <c r="L191" s="488">
        <f>ROUND(I191*K191,0)</f>
        <v>0</v>
      </c>
      <c r="M191" s="490">
        <f>IF(L191&gt;H191,L191-H191,0)</f>
        <v>0</v>
      </c>
      <c r="N191" s="488">
        <f>IF(H191&gt;L191,H191-L191,0)</f>
        <v>56920</v>
      </c>
      <c r="O191" s="78" t="s">
        <v>785</v>
      </c>
      <c r="P191" s="465" t="s">
        <v>144</v>
      </c>
    </row>
    <row r="192" spans="1:30" outlineLevel="1">
      <c r="A192" s="485"/>
      <c r="B192" s="453"/>
      <c r="C192" s="486"/>
      <c r="D192" s="479" t="s">
        <v>546</v>
      </c>
      <c r="E192" s="485"/>
      <c r="F192" s="487"/>
      <c r="G192" s="439"/>
      <c r="H192" s="488"/>
      <c r="I192" s="493"/>
      <c r="J192" s="485"/>
      <c r="K192" s="488"/>
      <c r="L192" s="488"/>
      <c r="M192" s="490"/>
      <c r="N192" s="488"/>
      <c r="O192" s="78"/>
      <c r="P192" s="465" t="s">
        <v>144</v>
      </c>
    </row>
    <row r="193" spans="1:32" s="494" customFormat="1" outlineLevel="1">
      <c r="A193" s="440"/>
      <c r="B193" s="453" t="str">
        <f t="shared" si="10"/>
        <v/>
      </c>
      <c r="C193" s="486"/>
      <c r="D193" s="434"/>
      <c r="E193" s="440"/>
      <c r="F193" s="440"/>
      <c r="G193" s="490"/>
      <c r="H193" s="490"/>
      <c r="I193" s="493"/>
      <c r="J193" s="440"/>
      <c r="K193" s="490"/>
      <c r="L193" s="490"/>
      <c r="M193" s="490"/>
      <c r="N193" s="490"/>
      <c r="O193" s="78"/>
      <c r="P193" s="465" t="s">
        <v>144</v>
      </c>
      <c r="R193" s="467"/>
      <c r="S193" s="467"/>
      <c r="T193" s="496"/>
      <c r="U193" s="467"/>
      <c r="V193" s="467"/>
      <c r="W193" s="467"/>
      <c r="X193" s="467"/>
      <c r="Y193" s="467"/>
      <c r="Z193" s="467"/>
      <c r="AA193" s="467"/>
      <c r="AB193" s="467"/>
      <c r="AC193" s="467"/>
      <c r="AD193" s="467"/>
      <c r="AE193" s="467"/>
      <c r="AF193" s="467"/>
    </row>
    <row r="194" spans="1:32" s="494" customFormat="1" ht="62.5" outlineLevel="1">
      <c r="A194" s="485">
        <v>113</v>
      </c>
      <c r="B194" s="453">
        <f t="shared" si="10"/>
        <v>113</v>
      </c>
      <c r="C194" s="486" t="str">
        <f t="shared" si="11"/>
        <v>IVF113</v>
      </c>
      <c r="D194" s="434" t="s">
        <v>54</v>
      </c>
      <c r="E194" s="485">
        <v>2</v>
      </c>
      <c r="F194" s="487" t="s">
        <v>6</v>
      </c>
      <c r="G194" s="439">
        <v>3260</v>
      </c>
      <c r="H194" s="488">
        <f>ROUND(E194*G194,0)</f>
        <v>6520</v>
      </c>
      <c r="I194" s="493">
        <v>0</v>
      </c>
      <c r="J194" s="485" t="str">
        <f>F194</f>
        <v>No</v>
      </c>
      <c r="K194" s="488">
        <f>G194</f>
        <v>3260</v>
      </c>
      <c r="L194" s="488">
        <f>ROUND(I194*K194,0)</f>
        <v>0</v>
      </c>
      <c r="M194" s="490">
        <f>IF(L194&gt;H194,L194-H194,0)</f>
        <v>0</v>
      </c>
      <c r="N194" s="488">
        <f>IF(H194&gt;L194,H194-L194,0)</f>
        <v>6520</v>
      </c>
      <c r="O194" s="78" t="s">
        <v>785</v>
      </c>
      <c r="P194" s="465" t="s">
        <v>144</v>
      </c>
      <c r="R194" s="467"/>
      <c r="S194" s="467"/>
      <c r="T194" s="496"/>
      <c r="U194" s="467"/>
      <c r="V194" s="467"/>
      <c r="W194" s="467"/>
      <c r="X194" s="467"/>
      <c r="Y194" s="467"/>
      <c r="Z194" s="467"/>
      <c r="AA194" s="467"/>
      <c r="AB194" s="467"/>
      <c r="AC194" s="467"/>
      <c r="AD194" s="467"/>
      <c r="AE194" s="467"/>
      <c r="AF194" s="467"/>
    </row>
    <row r="195" spans="1:32" s="494" customFormat="1" outlineLevel="1">
      <c r="A195" s="440"/>
      <c r="B195" s="453" t="str">
        <f t="shared" si="10"/>
        <v/>
      </c>
      <c r="C195" s="486"/>
      <c r="D195" s="434"/>
      <c r="E195" s="440"/>
      <c r="F195" s="440"/>
      <c r="G195" s="490"/>
      <c r="H195" s="490"/>
      <c r="I195" s="493"/>
      <c r="J195" s="440"/>
      <c r="K195" s="490"/>
      <c r="L195" s="490"/>
      <c r="M195" s="490"/>
      <c r="N195" s="490"/>
      <c r="O195" s="78"/>
      <c r="P195" s="465" t="s">
        <v>144</v>
      </c>
      <c r="R195" s="467"/>
      <c r="S195" s="467"/>
      <c r="T195" s="496"/>
      <c r="U195" s="467"/>
      <c r="V195" s="467"/>
      <c r="W195" s="467"/>
      <c r="X195" s="467"/>
      <c r="Y195" s="467"/>
      <c r="Z195" s="467"/>
      <c r="AA195" s="467"/>
      <c r="AB195" s="467"/>
      <c r="AC195" s="467"/>
      <c r="AD195" s="467"/>
      <c r="AE195" s="467"/>
      <c r="AF195" s="467"/>
    </row>
    <row r="196" spans="1:32" s="494" customFormat="1" ht="203.1" outlineLevel="1">
      <c r="A196" s="485">
        <v>114</v>
      </c>
      <c r="B196" s="453">
        <f t="shared" si="10"/>
        <v>114</v>
      </c>
      <c r="C196" s="486" t="str">
        <f t="shared" si="11"/>
        <v>IVF114</v>
      </c>
      <c r="D196" s="434" t="s">
        <v>55</v>
      </c>
      <c r="E196" s="485">
        <v>50</v>
      </c>
      <c r="F196" s="487" t="s">
        <v>6</v>
      </c>
      <c r="G196" s="439">
        <v>2652</v>
      </c>
      <c r="H196" s="488">
        <f>ROUND(E196*G196,0)</f>
        <v>132600</v>
      </c>
      <c r="I196" s="493">
        <v>44</v>
      </c>
      <c r="J196" s="485" t="str">
        <f>F196</f>
        <v>No</v>
      </c>
      <c r="K196" s="488">
        <f>G196</f>
        <v>2652</v>
      </c>
      <c r="L196" s="488">
        <f>ROUND(I196*K196,0)</f>
        <v>116688</v>
      </c>
      <c r="M196" s="490">
        <f>IF(L196&gt;H196,L196-H196,0)</f>
        <v>0</v>
      </c>
      <c r="N196" s="488">
        <f>IF(H196&gt;L196,H196-L196,0)</f>
        <v>15912</v>
      </c>
      <c r="O196" s="78" t="s">
        <v>612</v>
      </c>
      <c r="P196" s="465" t="s">
        <v>144</v>
      </c>
      <c r="R196" s="467"/>
      <c r="S196" s="467"/>
      <c r="T196" s="496"/>
      <c r="U196" s="467"/>
      <c r="V196" s="467"/>
      <c r="W196" s="467"/>
      <c r="X196" s="467"/>
      <c r="Y196" s="467"/>
      <c r="Z196" s="467"/>
      <c r="AA196" s="467"/>
      <c r="AB196" s="467"/>
      <c r="AC196" s="467"/>
      <c r="AD196" s="467"/>
      <c r="AE196" s="467"/>
      <c r="AF196" s="467"/>
    </row>
    <row r="197" spans="1:32" s="479" customFormat="1" outlineLevel="1">
      <c r="D197" s="479" t="s">
        <v>546</v>
      </c>
      <c r="P197" s="465" t="s">
        <v>144</v>
      </c>
    </row>
    <row r="198" spans="1:32" s="494" customFormat="1" outlineLevel="1">
      <c r="A198" s="440"/>
      <c r="B198" s="453" t="str">
        <f t="shared" si="10"/>
        <v/>
      </c>
      <c r="C198" s="486"/>
      <c r="D198" s="434"/>
      <c r="E198" s="440"/>
      <c r="F198" s="440"/>
      <c r="G198" s="490"/>
      <c r="H198" s="490"/>
      <c r="I198" s="493"/>
      <c r="J198" s="440"/>
      <c r="K198" s="490"/>
      <c r="L198" s="490"/>
      <c r="M198" s="490"/>
      <c r="N198" s="490"/>
      <c r="O198" s="78"/>
      <c r="P198" s="465" t="s">
        <v>144</v>
      </c>
      <c r="R198" s="467"/>
      <c r="S198" s="467"/>
      <c r="T198" s="496"/>
      <c r="U198" s="467"/>
      <c r="V198" s="467"/>
      <c r="W198" s="467"/>
      <c r="X198" s="467"/>
      <c r="Y198" s="467"/>
      <c r="Z198" s="467"/>
      <c r="AA198" s="467"/>
      <c r="AB198" s="467"/>
      <c r="AC198" s="467"/>
      <c r="AD198" s="467"/>
      <c r="AE198" s="467"/>
      <c r="AF198" s="467"/>
    </row>
    <row r="199" spans="1:32" s="494" customFormat="1" ht="203.1" outlineLevel="1">
      <c r="A199" s="485">
        <v>115</v>
      </c>
      <c r="B199" s="453">
        <f t="shared" si="10"/>
        <v>115</v>
      </c>
      <c r="C199" s="486" t="str">
        <f t="shared" si="11"/>
        <v>IVF115</v>
      </c>
      <c r="D199" s="434" t="s">
        <v>56</v>
      </c>
      <c r="E199" s="485">
        <v>30</v>
      </c>
      <c r="F199" s="487" t="s">
        <v>6</v>
      </c>
      <c r="G199" s="439">
        <v>4350</v>
      </c>
      <c r="H199" s="488">
        <f>ROUND(E199*G199,0)</f>
        <v>130500</v>
      </c>
      <c r="I199" s="493">
        <v>30</v>
      </c>
      <c r="J199" s="485" t="str">
        <f>F199</f>
        <v>No</v>
      </c>
      <c r="K199" s="488">
        <f>G199</f>
        <v>4350</v>
      </c>
      <c r="L199" s="488">
        <f>ROUND(I199*K199,0)</f>
        <v>130500</v>
      </c>
      <c r="M199" s="490">
        <f>IF(L199&gt;H199,L199-H199,0)</f>
        <v>0</v>
      </c>
      <c r="N199" s="488">
        <f>IF(H199&gt;L199,H199-L199,0)</f>
        <v>0</v>
      </c>
      <c r="O199" s="601" t="s">
        <v>768</v>
      </c>
      <c r="P199" s="465" t="s">
        <v>144</v>
      </c>
      <c r="R199" s="467"/>
      <c r="S199" s="467"/>
      <c r="T199" s="496"/>
      <c r="U199" s="467"/>
      <c r="V199" s="467"/>
      <c r="W199" s="467"/>
      <c r="X199" s="467"/>
      <c r="Y199" s="467"/>
      <c r="Z199" s="467"/>
      <c r="AA199" s="467"/>
      <c r="AB199" s="467"/>
      <c r="AC199" s="467"/>
      <c r="AD199" s="467"/>
      <c r="AE199" s="467"/>
      <c r="AF199" s="467"/>
    </row>
    <row r="200" spans="1:32" s="494" customFormat="1" outlineLevel="1">
      <c r="A200" s="440"/>
      <c r="B200" s="453" t="str">
        <f t="shared" si="10"/>
        <v/>
      </c>
      <c r="C200" s="486"/>
      <c r="D200" s="495" t="s">
        <v>109</v>
      </c>
      <c r="E200" s="440"/>
      <c r="F200" s="440"/>
      <c r="G200" s="490"/>
      <c r="H200" s="490"/>
      <c r="I200" s="493">
        <v>10</v>
      </c>
      <c r="J200" s="440" t="s">
        <v>6</v>
      </c>
      <c r="K200" s="439">
        <v>4350</v>
      </c>
      <c r="L200" s="488">
        <f>ROUND(I200*K200,0)</f>
        <v>43500</v>
      </c>
      <c r="M200" s="490">
        <f>IF(L200&gt;H200,L200-H200,0)</f>
        <v>43500</v>
      </c>
      <c r="N200" s="488">
        <f>IF(H200&gt;L200,H200-L200,0)</f>
        <v>0</v>
      </c>
      <c r="O200" s="601"/>
      <c r="P200" s="465" t="s">
        <v>144</v>
      </c>
      <c r="R200" s="467"/>
      <c r="S200" s="467"/>
      <c r="T200" s="496"/>
      <c r="U200" s="467"/>
      <c r="V200" s="467"/>
      <c r="W200" s="467"/>
      <c r="X200" s="467"/>
      <c r="Y200" s="467"/>
      <c r="Z200" s="467"/>
      <c r="AA200" s="467"/>
      <c r="AB200" s="467"/>
      <c r="AC200" s="467"/>
      <c r="AD200" s="467"/>
      <c r="AE200" s="467"/>
      <c r="AF200" s="467"/>
    </row>
    <row r="201" spans="1:32" s="494" customFormat="1" outlineLevel="1">
      <c r="A201" s="440"/>
      <c r="B201" s="453"/>
      <c r="C201" s="486"/>
      <c r="D201" s="479" t="s">
        <v>547</v>
      </c>
      <c r="E201" s="440"/>
      <c r="F201" s="440"/>
      <c r="G201" s="490"/>
      <c r="H201" s="490"/>
      <c r="I201" s="493"/>
      <c r="J201" s="440"/>
      <c r="K201" s="439"/>
      <c r="L201" s="488"/>
      <c r="M201" s="490"/>
      <c r="N201" s="488"/>
      <c r="O201" s="78"/>
      <c r="P201" s="465" t="s">
        <v>144</v>
      </c>
      <c r="R201" s="467"/>
      <c r="S201" s="467"/>
      <c r="T201" s="496"/>
      <c r="U201" s="467"/>
      <c r="V201" s="467"/>
      <c r="W201" s="467"/>
      <c r="X201" s="467"/>
      <c r="Y201" s="467"/>
      <c r="Z201" s="467"/>
      <c r="AA201" s="467"/>
      <c r="AB201" s="467"/>
      <c r="AC201" s="467"/>
      <c r="AD201" s="467"/>
      <c r="AE201" s="467"/>
      <c r="AF201" s="467"/>
    </row>
    <row r="202" spans="1:32" s="494" customFormat="1" outlineLevel="1">
      <c r="A202" s="440"/>
      <c r="B202" s="453" t="str">
        <f t="shared" si="10"/>
        <v/>
      </c>
      <c r="C202" s="486"/>
      <c r="D202" s="495"/>
      <c r="E202" s="440"/>
      <c r="F202" s="440"/>
      <c r="G202" s="490"/>
      <c r="H202" s="490"/>
      <c r="I202" s="493"/>
      <c r="J202" s="440"/>
      <c r="K202" s="439"/>
      <c r="L202" s="488"/>
      <c r="M202" s="490"/>
      <c r="N202" s="488"/>
      <c r="O202" s="78"/>
      <c r="P202" s="465" t="s">
        <v>144</v>
      </c>
      <c r="R202" s="467"/>
      <c r="S202" s="467"/>
      <c r="T202" s="496"/>
      <c r="U202" s="467"/>
      <c r="V202" s="467"/>
      <c r="W202" s="467"/>
      <c r="X202" s="467"/>
      <c r="Y202" s="467"/>
      <c r="Z202" s="467"/>
      <c r="AA202" s="467"/>
      <c r="AB202" s="467"/>
      <c r="AC202" s="467"/>
      <c r="AD202" s="467"/>
      <c r="AE202" s="467"/>
      <c r="AF202" s="467"/>
    </row>
    <row r="203" spans="1:32" s="494" customFormat="1" ht="187.5" outlineLevel="1">
      <c r="A203" s="485">
        <v>116</v>
      </c>
      <c r="B203" s="453">
        <f t="shared" si="10"/>
        <v>116</v>
      </c>
      <c r="C203" s="486" t="str">
        <f t="shared" si="11"/>
        <v>IVF116</v>
      </c>
      <c r="D203" s="434" t="s">
        <v>57</v>
      </c>
      <c r="E203" s="485">
        <v>12</v>
      </c>
      <c r="F203" s="487" t="s">
        <v>6</v>
      </c>
      <c r="G203" s="439">
        <v>4762</v>
      </c>
      <c r="H203" s="488">
        <f>ROUND(E203*G203,0)</f>
        <v>57144</v>
      </c>
      <c r="I203" s="493">
        <v>0</v>
      </c>
      <c r="J203" s="485" t="str">
        <f>F203</f>
        <v>No</v>
      </c>
      <c r="K203" s="488">
        <f>G203</f>
        <v>4762</v>
      </c>
      <c r="L203" s="488">
        <f>ROUND(I203*K203,0)</f>
        <v>0</v>
      </c>
      <c r="M203" s="490">
        <f>IF(L203&gt;H203,L203-H203,0)</f>
        <v>0</v>
      </c>
      <c r="N203" s="488">
        <f>IF(H203&gt;L203,H203-L203,0)</f>
        <v>57144</v>
      </c>
      <c r="O203" s="78" t="s">
        <v>726</v>
      </c>
      <c r="P203" s="465" t="s">
        <v>144</v>
      </c>
      <c r="R203" s="467"/>
      <c r="S203" s="467"/>
      <c r="T203" s="496"/>
      <c r="U203" s="467"/>
      <c r="V203" s="467"/>
      <c r="W203" s="467"/>
      <c r="X203" s="467"/>
      <c r="Y203" s="467"/>
      <c r="Z203" s="467"/>
      <c r="AA203" s="467"/>
      <c r="AB203" s="467"/>
      <c r="AC203" s="467"/>
      <c r="AD203" s="467"/>
      <c r="AE203" s="467"/>
      <c r="AF203" s="467"/>
    </row>
    <row r="204" spans="1:32" s="494" customFormat="1" outlineLevel="1">
      <c r="A204" s="440"/>
      <c r="B204" s="453" t="str">
        <f t="shared" si="10"/>
        <v/>
      </c>
      <c r="C204" s="486"/>
      <c r="D204" s="434"/>
      <c r="E204" s="440"/>
      <c r="F204" s="440"/>
      <c r="G204" s="490"/>
      <c r="H204" s="490"/>
      <c r="I204" s="493"/>
      <c r="J204" s="440"/>
      <c r="K204" s="490"/>
      <c r="L204" s="490"/>
      <c r="M204" s="490"/>
      <c r="N204" s="490"/>
      <c r="O204" s="78"/>
      <c r="P204" s="465" t="s">
        <v>144</v>
      </c>
      <c r="R204" s="467"/>
      <c r="S204" s="467"/>
      <c r="T204" s="496"/>
      <c r="U204" s="467"/>
      <c r="V204" s="467"/>
      <c r="W204" s="467"/>
      <c r="X204" s="467"/>
      <c r="Y204" s="467"/>
      <c r="Z204" s="467"/>
      <c r="AA204" s="467"/>
      <c r="AB204" s="467"/>
      <c r="AC204" s="467"/>
      <c r="AD204" s="467"/>
      <c r="AE204" s="467"/>
      <c r="AF204" s="467"/>
    </row>
    <row r="205" spans="1:32" s="494" customFormat="1" ht="93.75" outlineLevel="1">
      <c r="A205" s="485">
        <v>117</v>
      </c>
      <c r="B205" s="453">
        <f t="shared" si="10"/>
        <v>117</v>
      </c>
      <c r="C205" s="486" t="str">
        <f t="shared" si="11"/>
        <v>IVF117</v>
      </c>
      <c r="D205" s="434" t="s">
        <v>659</v>
      </c>
      <c r="E205" s="485">
        <v>5</v>
      </c>
      <c r="F205" s="487" t="s">
        <v>6</v>
      </c>
      <c r="G205" s="439">
        <v>184</v>
      </c>
      <c r="H205" s="488">
        <f>ROUND(E205*G205,0)</f>
        <v>920</v>
      </c>
      <c r="I205" s="493">
        <v>0</v>
      </c>
      <c r="J205" s="485" t="str">
        <f>F205</f>
        <v>No</v>
      </c>
      <c r="K205" s="488">
        <f>G205</f>
        <v>184</v>
      </c>
      <c r="L205" s="488">
        <f>ROUND(I205*K205,0)</f>
        <v>0</v>
      </c>
      <c r="M205" s="490">
        <f>IF(L205&gt;H205,L205-H205,0)</f>
        <v>0</v>
      </c>
      <c r="N205" s="488">
        <f>IF(H205&gt;L205,H205-L205,0)</f>
        <v>920</v>
      </c>
      <c r="O205" s="78" t="s">
        <v>751</v>
      </c>
      <c r="P205" s="465" t="s">
        <v>144</v>
      </c>
      <c r="R205" s="467"/>
      <c r="S205" s="467"/>
      <c r="T205" s="496"/>
      <c r="U205" s="467"/>
      <c r="V205" s="467"/>
      <c r="W205" s="467"/>
      <c r="X205" s="467"/>
      <c r="Y205" s="467"/>
      <c r="Z205" s="467"/>
      <c r="AA205" s="467"/>
      <c r="AB205" s="467"/>
      <c r="AC205" s="467"/>
      <c r="AD205" s="467"/>
      <c r="AE205" s="467"/>
      <c r="AF205" s="467"/>
    </row>
    <row r="206" spans="1:32" s="494" customFormat="1" outlineLevel="1">
      <c r="A206" s="440"/>
      <c r="B206" s="453" t="str">
        <f t="shared" si="10"/>
        <v/>
      </c>
      <c r="C206" s="486"/>
      <c r="D206" s="434"/>
      <c r="E206" s="440"/>
      <c r="F206" s="440"/>
      <c r="G206" s="490"/>
      <c r="H206" s="490"/>
      <c r="I206" s="493"/>
      <c r="J206" s="440"/>
      <c r="K206" s="490"/>
      <c r="L206" s="490"/>
      <c r="M206" s="490"/>
      <c r="N206" s="490"/>
      <c r="O206" s="78"/>
      <c r="P206" s="465" t="s">
        <v>144</v>
      </c>
      <c r="R206" s="467"/>
      <c r="S206" s="467"/>
      <c r="T206" s="496"/>
      <c r="U206" s="467"/>
      <c r="V206" s="467"/>
      <c r="W206" s="467"/>
      <c r="X206" s="467"/>
      <c r="Y206" s="467"/>
      <c r="Z206" s="467"/>
      <c r="AA206" s="467"/>
      <c r="AB206" s="467"/>
      <c r="AC206" s="467"/>
      <c r="AD206" s="467"/>
      <c r="AE206" s="467"/>
      <c r="AF206" s="467"/>
    </row>
    <row r="207" spans="1:32" s="494" customFormat="1" ht="281.25" outlineLevel="1">
      <c r="A207" s="485">
        <v>118</v>
      </c>
      <c r="B207" s="453">
        <f t="shared" si="10"/>
        <v>118</v>
      </c>
      <c r="C207" s="486" t="str">
        <f t="shared" si="11"/>
        <v>IVF118</v>
      </c>
      <c r="D207" s="434" t="s">
        <v>58</v>
      </c>
      <c r="E207" s="485">
        <v>12</v>
      </c>
      <c r="F207" s="487" t="s">
        <v>6</v>
      </c>
      <c r="G207" s="439">
        <v>4090</v>
      </c>
      <c r="H207" s="488">
        <f>ROUND(E207*G207,0)</f>
        <v>49080</v>
      </c>
      <c r="I207" s="493">
        <v>0</v>
      </c>
      <c r="J207" s="485" t="str">
        <f>F207</f>
        <v>No</v>
      </c>
      <c r="K207" s="488">
        <f>G207</f>
        <v>4090</v>
      </c>
      <c r="L207" s="488">
        <f>ROUND(I207*K207,0)</f>
        <v>0</v>
      </c>
      <c r="M207" s="490">
        <f>IF(L207&gt;H207,L207-H207,0)</f>
        <v>0</v>
      </c>
      <c r="N207" s="488">
        <f>IF(H207&gt;L207,H207-L207,0)</f>
        <v>49080</v>
      </c>
      <c r="O207" s="78" t="s">
        <v>727</v>
      </c>
      <c r="P207" s="465" t="s">
        <v>144</v>
      </c>
      <c r="R207" s="467"/>
      <c r="S207" s="467"/>
      <c r="T207" s="496"/>
      <c r="U207" s="467"/>
      <c r="V207" s="467"/>
      <c r="W207" s="467"/>
      <c r="X207" s="467"/>
      <c r="Y207" s="467"/>
      <c r="Z207" s="467"/>
      <c r="AA207" s="467"/>
      <c r="AB207" s="467"/>
      <c r="AC207" s="467"/>
      <c r="AD207" s="467"/>
      <c r="AE207" s="467"/>
      <c r="AF207" s="467"/>
    </row>
    <row r="208" spans="1:32" s="494" customFormat="1" outlineLevel="1">
      <c r="A208" s="440"/>
      <c r="B208" s="453" t="str">
        <f t="shared" si="10"/>
        <v/>
      </c>
      <c r="C208" s="486"/>
      <c r="D208" s="434"/>
      <c r="E208" s="440"/>
      <c r="F208" s="440"/>
      <c r="G208" s="490"/>
      <c r="H208" s="490"/>
      <c r="I208" s="493"/>
      <c r="J208" s="440"/>
      <c r="K208" s="490"/>
      <c r="L208" s="490"/>
      <c r="M208" s="490"/>
      <c r="N208" s="490"/>
      <c r="O208" s="78"/>
      <c r="P208" s="465" t="s">
        <v>144</v>
      </c>
      <c r="R208" s="467"/>
      <c r="S208" s="467"/>
      <c r="T208" s="496"/>
      <c r="U208" s="467"/>
      <c r="V208" s="467"/>
      <c r="W208" s="467"/>
      <c r="X208" s="467"/>
      <c r="Y208" s="467"/>
      <c r="Z208" s="467"/>
      <c r="AA208" s="467"/>
      <c r="AB208" s="467"/>
      <c r="AC208" s="467"/>
      <c r="AD208" s="467"/>
      <c r="AE208" s="467"/>
      <c r="AF208" s="467"/>
    </row>
    <row r="209" spans="1:32" s="494" customFormat="1" ht="93.75" outlineLevel="1">
      <c r="A209" s="485">
        <v>119</v>
      </c>
      <c r="B209" s="453">
        <f t="shared" si="10"/>
        <v>119</v>
      </c>
      <c r="C209" s="486" t="str">
        <f t="shared" si="11"/>
        <v>IVF119</v>
      </c>
      <c r="D209" s="434" t="s">
        <v>59</v>
      </c>
      <c r="E209" s="485">
        <v>12</v>
      </c>
      <c r="F209" s="487" t="s">
        <v>6</v>
      </c>
      <c r="G209" s="439">
        <v>827</v>
      </c>
      <c r="H209" s="488">
        <f>ROUND(E209*G209,0)</f>
        <v>9924</v>
      </c>
      <c r="I209" s="493">
        <v>12</v>
      </c>
      <c r="J209" s="485" t="str">
        <f>F209</f>
        <v>No</v>
      </c>
      <c r="K209" s="488">
        <f>G209</f>
        <v>827</v>
      </c>
      <c r="L209" s="488">
        <f>ROUND(I209*K209,0)</f>
        <v>9924</v>
      </c>
      <c r="M209" s="490">
        <f>IF(L209&gt;H209,L209-H209,0)</f>
        <v>0</v>
      </c>
      <c r="N209" s="488">
        <f>IF(H209&gt;L209,H209-L209,0)</f>
        <v>0</v>
      </c>
      <c r="O209" s="601" t="s">
        <v>626</v>
      </c>
      <c r="P209" s="465" t="s">
        <v>144</v>
      </c>
      <c r="R209" s="467"/>
      <c r="S209" s="467"/>
      <c r="T209" s="496"/>
      <c r="U209" s="467"/>
      <c r="V209" s="467"/>
      <c r="W209" s="467"/>
      <c r="X209" s="467"/>
      <c r="Y209" s="467"/>
      <c r="Z209" s="467"/>
      <c r="AA209" s="467"/>
      <c r="AB209" s="467"/>
      <c r="AC209" s="467"/>
      <c r="AD209" s="467"/>
      <c r="AE209" s="467"/>
      <c r="AF209" s="467"/>
    </row>
    <row r="210" spans="1:32" s="494" customFormat="1" outlineLevel="1">
      <c r="A210" s="440"/>
      <c r="B210" s="453" t="str">
        <f t="shared" si="10"/>
        <v/>
      </c>
      <c r="C210" s="486"/>
      <c r="D210" s="495" t="s">
        <v>109</v>
      </c>
      <c r="E210" s="440"/>
      <c r="F210" s="440"/>
      <c r="G210" s="490"/>
      <c r="H210" s="490"/>
      <c r="I210" s="493">
        <v>2</v>
      </c>
      <c r="J210" s="440" t="s">
        <v>6</v>
      </c>
      <c r="K210" s="439">
        <v>827</v>
      </c>
      <c r="L210" s="488">
        <f>ROUND(I210*K210,0)</f>
        <v>1654</v>
      </c>
      <c r="M210" s="490">
        <f>IF(L210&gt;H210,L210-H210,0)</f>
        <v>1654</v>
      </c>
      <c r="N210" s="488">
        <f>IF(H210&gt;L210,H210-L210,0)</f>
        <v>0</v>
      </c>
      <c r="O210" s="601"/>
      <c r="P210" s="465" t="s">
        <v>144</v>
      </c>
      <c r="R210" s="467"/>
      <c r="S210" s="467"/>
      <c r="T210" s="496"/>
      <c r="U210" s="467"/>
      <c r="V210" s="467"/>
      <c r="W210" s="467"/>
      <c r="X210" s="467"/>
      <c r="Y210" s="467"/>
      <c r="Z210" s="467"/>
      <c r="AA210" s="467"/>
      <c r="AB210" s="467"/>
      <c r="AC210" s="467"/>
      <c r="AD210" s="467"/>
      <c r="AE210" s="467"/>
      <c r="AF210" s="467"/>
    </row>
    <row r="211" spans="1:32" s="494" customFormat="1" outlineLevel="1">
      <c r="A211" s="440"/>
      <c r="B211" s="453"/>
      <c r="C211" s="486"/>
      <c r="D211" s="479" t="s">
        <v>548</v>
      </c>
      <c r="E211" s="440"/>
      <c r="F211" s="440"/>
      <c r="G211" s="490"/>
      <c r="H211" s="490"/>
      <c r="I211" s="493"/>
      <c r="J211" s="440"/>
      <c r="K211" s="439"/>
      <c r="L211" s="488"/>
      <c r="M211" s="490"/>
      <c r="N211" s="488"/>
      <c r="O211" s="78"/>
      <c r="P211" s="465" t="s">
        <v>144</v>
      </c>
      <c r="R211" s="467"/>
      <c r="S211" s="467"/>
      <c r="T211" s="496"/>
      <c r="U211" s="467"/>
      <c r="V211" s="467"/>
      <c r="W211" s="467"/>
      <c r="X211" s="467"/>
      <c r="Y211" s="467"/>
      <c r="Z211" s="467"/>
      <c r="AA211" s="467"/>
      <c r="AB211" s="467"/>
      <c r="AC211" s="467"/>
      <c r="AD211" s="467"/>
      <c r="AE211" s="467"/>
      <c r="AF211" s="467"/>
    </row>
    <row r="212" spans="1:32" s="494" customFormat="1" outlineLevel="1">
      <c r="A212" s="440"/>
      <c r="B212" s="453" t="str">
        <f t="shared" si="10"/>
        <v/>
      </c>
      <c r="C212" s="486"/>
      <c r="D212" s="495"/>
      <c r="E212" s="440"/>
      <c r="F212" s="440"/>
      <c r="G212" s="490"/>
      <c r="H212" s="490"/>
      <c r="I212" s="493"/>
      <c r="J212" s="440"/>
      <c r="K212" s="439"/>
      <c r="L212" s="488"/>
      <c r="M212" s="490"/>
      <c r="N212" s="488"/>
      <c r="O212" s="78"/>
      <c r="P212" s="465" t="s">
        <v>144</v>
      </c>
      <c r="R212" s="467"/>
      <c r="S212" s="467"/>
      <c r="T212" s="496"/>
      <c r="U212" s="467"/>
      <c r="V212" s="467"/>
      <c r="W212" s="467"/>
      <c r="X212" s="467"/>
      <c r="Y212" s="467"/>
      <c r="Z212" s="467"/>
      <c r="AA212" s="467"/>
      <c r="AB212" s="467"/>
      <c r="AC212" s="467"/>
      <c r="AD212" s="467"/>
      <c r="AE212" s="467"/>
      <c r="AF212" s="467"/>
    </row>
    <row r="213" spans="1:32" s="494" customFormat="1" ht="62.5" outlineLevel="1">
      <c r="A213" s="485">
        <v>120</v>
      </c>
      <c r="B213" s="453">
        <f t="shared" si="10"/>
        <v>120</v>
      </c>
      <c r="C213" s="486" t="str">
        <f t="shared" si="11"/>
        <v>IVF120</v>
      </c>
      <c r="D213" s="434" t="s">
        <v>60</v>
      </c>
      <c r="E213" s="485">
        <v>5</v>
      </c>
      <c r="F213" s="487" t="s">
        <v>6</v>
      </c>
      <c r="G213" s="439">
        <v>2203</v>
      </c>
      <c r="H213" s="488">
        <f>ROUND(E213*G213,0)</f>
        <v>11015</v>
      </c>
      <c r="I213" s="493">
        <v>4</v>
      </c>
      <c r="J213" s="485" t="str">
        <f>F213</f>
        <v>No</v>
      </c>
      <c r="K213" s="488">
        <f>G213</f>
        <v>2203</v>
      </c>
      <c r="L213" s="488">
        <f>ROUND(I213*K213,0)</f>
        <v>8812</v>
      </c>
      <c r="M213" s="490">
        <f>IF(L213&gt;H213,L213-H213,0)</f>
        <v>0</v>
      </c>
      <c r="N213" s="488">
        <f>IF(H213&gt;L213,H213-L213,0)</f>
        <v>2203</v>
      </c>
      <c r="O213" s="78" t="s">
        <v>612</v>
      </c>
      <c r="P213" s="465" t="s">
        <v>144</v>
      </c>
      <c r="R213" s="467"/>
      <c r="S213" s="467"/>
      <c r="T213" s="496"/>
      <c r="U213" s="467"/>
      <c r="V213" s="467"/>
      <c r="W213" s="467"/>
      <c r="X213" s="467"/>
      <c r="Y213" s="467"/>
      <c r="Z213" s="467"/>
      <c r="AA213" s="467"/>
      <c r="AB213" s="467"/>
      <c r="AC213" s="467"/>
      <c r="AD213" s="467"/>
      <c r="AE213" s="467"/>
      <c r="AF213" s="467"/>
    </row>
    <row r="214" spans="1:32" s="494" customFormat="1" outlineLevel="1">
      <c r="A214" s="440"/>
      <c r="B214" s="453" t="str">
        <f t="shared" si="10"/>
        <v/>
      </c>
      <c r="C214" s="486"/>
      <c r="D214" s="479" t="s">
        <v>555</v>
      </c>
      <c r="E214" s="440"/>
      <c r="F214" s="440"/>
      <c r="G214" s="490"/>
      <c r="H214" s="490"/>
      <c r="I214" s="493"/>
      <c r="J214" s="440"/>
      <c r="K214" s="490"/>
      <c r="L214" s="490"/>
      <c r="M214" s="490"/>
      <c r="N214" s="490"/>
      <c r="O214" s="78"/>
      <c r="P214" s="465" t="s">
        <v>144</v>
      </c>
      <c r="R214" s="467"/>
      <c r="S214" s="467"/>
      <c r="T214" s="496"/>
      <c r="U214" s="467"/>
      <c r="V214" s="467"/>
      <c r="W214" s="467"/>
      <c r="X214" s="467"/>
      <c r="Y214" s="467"/>
      <c r="Z214" s="467"/>
      <c r="AA214" s="467"/>
      <c r="AB214" s="467"/>
      <c r="AC214" s="467"/>
      <c r="AD214" s="467"/>
      <c r="AE214" s="467"/>
      <c r="AF214" s="467"/>
    </row>
    <row r="215" spans="1:32" s="494" customFormat="1" outlineLevel="1">
      <c r="A215" s="440"/>
      <c r="B215" s="453"/>
      <c r="C215" s="486"/>
      <c r="D215" s="479"/>
      <c r="E215" s="440"/>
      <c r="F215" s="440"/>
      <c r="G215" s="490"/>
      <c r="H215" s="490"/>
      <c r="I215" s="493"/>
      <c r="J215" s="440"/>
      <c r="K215" s="490"/>
      <c r="L215" s="490"/>
      <c r="M215" s="490"/>
      <c r="N215" s="490"/>
      <c r="O215" s="78"/>
      <c r="P215" s="465" t="s">
        <v>144</v>
      </c>
      <c r="R215" s="467"/>
      <c r="S215" s="467"/>
      <c r="T215" s="496"/>
      <c r="U215" s="467"/>
      <c r="V215" s="467"/>
      <c r="W215" s="467"/>
      <c r="X215" s="467"/>
      <c r="Y215" s="467"/>
      <c r="Z215" s="467"/>
      <c r="AA215" s="467"/>
      <c r="AB215" s="467"/>
      <c r="AC215" s="467"/>
      <c r="AD215" s="467"/>
      <c r="AE215" s="467"/>
      <c r="AF215" s="467"/>
    </row>
    <row r="216" spans="1:32" s="494" customFormat="1" ht="93.75" outlineLevel="1">
      <c r="A216" s="485">
        <v>121</v>
      </c>
      <c r="B216" s="453">
        <f t="shared" si="10"/>
        <v>121</v>
      </c>
      <c r="C216" s="486" t="str">
        <f t="shared" si="11"/>
        <v>IVF121</v>
      </c>
      <c r="D216" s="434" t="s">
        <v>61</v>
      </c>
      <c r="E216" s="485">
        <v>70</v>
      </c>
      <c r="F216" s="487" t="s">
        <v>3</v>
      </c>
      <c r="G216" s="439">
        <v>429</v>
      </c>
      <c r="H216" s="488">
        <f>ROUND(E216*G216,0)</f>
        <v>30030</v>
      </c>
      <c r="I216" s="493">
        <v>36.200000000000003</v>
      </c>
      <c r="J216" s="485" t="str">
        <f>F216</f>
        <v>Rmt</v>
      </c>
      <c r="K216" s="488">
        <f>G216</f>
        <v>429</v>
      </c>
      <c r="L216" s="488">
        <f>ROUND(I216*K216,0)</f>
        <v>15530</v>
      </c>
      <c r="M216" s="490">
        <f>IF(L216&gt;H216,L216-H216,0)</f>
        <v>0</v>
      </c>
      <c r="N216" s="488">
        <f>IF(H216&gt;L216,H216-L216,0)</f>
        <v>14500</v>
      </c>
      <c r="O216" s="78" t="s">
        <v>612</v>
      </c>
      <c r="P216" s="465" t="s">
        <v>144</v>
      </c>
      <c r="R216" s="467"/>
      <c r="S216" s="467"/>
      <c r="T216" s="496"/>
      <c r="U216" s="467"/>
      <c r="V216" s="467"/>
      <c r="W216" s="467"/>
      <c r="X216" s="467"/>
      <c r="Y216" s="467"/>
      <c r="Z216" s="467"/>
      <c r="AA216" s="467"/>
      <c r="AB216" s="467"/>
      <c r="AC216" s="467"/>
      <c r="AD216" s="467"/>
      <c r="AE216" s="467"/>
      <c r="AF216" s="467"/>
    </row>
    <row r="217" spans="1:32" s="494" customFormat="1" outlineLevel="1">
      <c r="A217" s="440"/>
      <c r="B217" s="453" t="str">
        <f t="shared" si="10"/>
        <v/>
      </c>
      <c r="C217" s="486"/>
      <c r="D217" s="479" t="s">
        <v>555</v>
      </c>
      <c r="E217" s="440"/>
      <c r="F217" s="440"/>
      <c r="G217" s="490"/>
      <c r="H217" s="490"/>
      <c r="I217" s="493"/>
      <c r="J217" s="440"/>
      <c r="K217" s="490"/>
      <c r="L217" s="490"/>
      <c r="M217" s="490"/>
      <c r="N217" s="490"/>
      <c r="O217" s="78"/>
      <c r="P217" s="465" t="s">
        <v>144</v>
      </c>
      <c r="R217" s="467"/>
      <c r="S217" s="467"/>
      <c r="T217" s="496"/>
      <c r="U217" s="467"/>
      <c r="V217" s="467"/>
      <c r="W217" s="467"/>
      <c r="X217" s="467"/>
      <c r="Y217" s="467"/>
      <c r="Z217" s="467"/>
      <c r="AA217" s="467"/>
      <c r="AB217" s="467"/>
      <c r="AC217" s="467"/>
      <c r="AD217" s="467"/>
      <c r="AE217" s="467"/>
      <c r="AF217" s="467"/>
    </row>
    <row r="218" spans="1:32" s="494" customFormat="1" outlineLevel="1">
      <c r="A218" s="440"/>
      <c r="B218" s="453"/>
      <c r="C218" s="486"/>
      <c r="D218" s="479"/>
      <c r="E218" s="440"/>
      <c r="F218" s="440"/>
      <c r="G218" s="490"/>
      <c r="H218" s="490"/>
      <c r="I218" s="493"/>
      <c r="J218" s="440"/>
      <c r="K218" s="490"/>
      <c r="L218" s="490"/>
      <c r="M218" s="490"/>
      <c r="N218" s="490"/>
      <c r="O218" s="78"/>
      <c r="P218" s="465" t="s">
        <v>144</v>
      </c>
      <c r="R218" s="467"/>
      <c r="S218" s="467"/>
      <c r="T218" s="496"/>
      <c r="U218" s="467"/>
      <c r="V218" s="467"/>
      <c r="W218" s="467"/>
      <c r="X218" s="467"/>
      <c r="Y218" s="467"/>
      <c r="Z218" s="467"/>
      <c r="AA218" s="467"/>
      <c r="AB218" s="467"/>
      <c r="AC218" s="467"/>
      <c r="AD218" s="467"/>
      <c r="AE218" s="467"/>
      <c r="AF218" s="467"/>
    </row>
    <row r="219" spans="1:32" s="494" customFormat="1" ht="109.4" outlineLevel="1">
      <c r="A219" s="485">
        <v>122</v>
      </c>
      <c r="B219" s="453">
        <f t="shared" si="10"/>
        <v>122</v>
      </c>
      <c r="C219" s="486" t="str">
        <f t="shared" si="11"/>
        <v>IVF122</v>
      </c>
      <c r="D219" s="434" t="s">
        <v>619</v>
      </c>
      <c r="E219" s="485">
        <v>80</v>
      </c>
      <c r="F219" s="487" t="s">
        <v>3</v>
      </c>
      <c r="G219" s="439">
        <v>1310</v>
      </c>
      <c r="H219" s="488">
        <f>ROUND(E219*G219,0)</f>
        <v>104800</v>
      </c>
      <c r="I219" s="493">
        <v>80</v>
      </c>
      <c r="J219" s="485" t="str">
        <f>F219</f>
        <v>Rmt</v>
      </c>
      <c r="K219" s="488">
        <f>G219</f>
        <v>1310</v>
      </c>
      <c r="L219" s="488">
        <f>ROUND(I219*K219,0)</f>
        <v>104800</v>
      </c>
      <c r="M219" s="490">
        <f>IF(L219&gt;H219,L219-H219,0)</f>
        <v>0</v>
      </c>
      <c r="N219" s="488">
        <f>IF(H219&gt;L219,H219-L219,0)</f>
        <v>0</v>
      </c>
      <c r="O219" s="601" t="s">
        <v>627</v>
      </c>
      <c r="P219" s="465" t="s">
        <v>144</v>
      </c>
      <c r="R219" s="467"/>
      <c r="S219" s="467"/>
      <c r="T219" s="496"/>
      <c r="U219" s="467"/>
      <c r="V219" s="467"/>
      <c r="W219" s="467"/>
      <c r="X219" s="467"/>
      <c r="Y219" s="467"/>
      <c r="Z219" s="467"/>
      <c r="AA219" s="467"/>
      <c r="AB219" s="467"/>
      <c r="AC219" s="467"/>
      <c r="AD219" s="467"/>
      <c r="AE219" s="467"/>
      <c r="AF219" s="467"/>
    </row>
    <row r="220" spans="1:32" s="494" customFormat="1" outlineLevel="1">
      <c r="A220" s="440"/>
      <c r="B220" s="453" t="str">
        <f t="shared" si="10"/>
        <v/>
      </c>
      <c r="C220" s="486"/>
      <c r="D220" s="495" t="s">
        <v>109</v>
      </c>
      <c r="E220" s="440"/>
      <c r="F220" s="440"/>
      <c r="G220" s="490"/>
      <c r="H220" s="490"/>
      <c r="I220" s="493">
        <v>5.4</v>
      </c>
      <c r="J220" s="440" t="s">
        <v>3</v>
      </c>
      <c r="K220" s="439">
        <v>1310</v>
      </c>
      <c r="L220" s="488">
        <f>ROUND(I220*K220,0)</f>
        <v>7074</v>
      </c>
      <c r="M220" s="490">
        <f>IF(L220&gt;H220,L220-H220,0)</f>
        <v>7074</v>
      </c>
      <c r="N220" s="488">
        <f>IF(H220&gt;L220,H220-L220,0)</f>
        <v>0</v>
      </c>
      <c r="O220" s="601"/>
      <c r="P220" s="465" t="s">
        <v>144</v>
      </c>
      <c r="R220" s="467"/>
      <c r="S220" s="467"/>
      <c r="T220" s="496"/>
      <c r="U220" s="467"/>
      <c r="V220" s="467"/>
      <c r="W220" s="467"/>
      <c r="X220" s="467"/>
      <c r="Y220" s="467"/>
      <c r="Z220" s="467"/>
      <c r="AA220" s="467"/>
      <c r="AB220" s="467"/>
      <c r="AC220" s="467"/>
      <c r="AD220" s="467"/>
      <c r="AE220" s="467"/>
      <c r="AF220" s="467"/>
    </row>
    <row r="221" spans="1:32" s="494" customFormat="1" outlineLevel="1">
      <c r="A221" s="440"/>
      <c r="B221" s="453" t="str">
        <f t="shared" si="10"/>
        <v/>
      </c>
      <c r="C221" s="486"/>
      <c r="D221" s="479" t="s">
        <v>549</v>
      </c>
      <c r="E221" s="440"/>
      <c r="F221" s="440"/>
      <c r="G221" s="490"/>
      <c r="H221" s="490"/>
      <c r="I221" s="493"/>
      <c r="J221" s="440"/>
      <c r="K221" s="439"/>
      <c r="L221" s="488"/>
      <c r="M221" s="490"/>
      <c r="N221" s="488"/>
      <c r="O221" s="78"/>
      <c r="P221" s="465" t="s">
        <v>144</v>
      </c>
      <c r="R221" s="467"/>
      <c r="S221" s="467"/>
      <c r="T221" s="496"/>
      <c r="U221" s="467"/>
      <c r="V221" s="467"/>
      <c r="W221" s="467"/>
      <c r="X221" s="467"/>
      <c r="Y221" s="467"/>
      <c r="Z221" s="467"/>
      <c r="AA221" s="467"/>
      <c r="AB221" s="467"/>
      <c r="AC221" s="467"/>
      <c r="AD221" s="467"/>
      <c r="AE221" s="467"/>
      <c r="AF221" s="467"/>
    </row>
    <row r="222" spans="1:32" s="494" customFormat="1" outlineLevel="1">
      <c r="A222" s="440"/>
      <c r="B222" s="453"/>
      <c r="C222" s="486"/>
      <c r="D222" s="479"/>
      <c r="E222" s="440"/>
      <c r="F222" s="440"/>
      <c r="G222" s="490"/>
      <c r="H222" s="490"/>
      <c r="I222" s="493"/>
      <c r="J222" s="440"/>
      <c r="K222" s="439"/>
      <c r="L222" s="488"/>
      <c r="M222" s="490"/>
      <c r="N222" s="488"/>
      <c r="O222" s="78"/>
      <c r="P222" s="465" t="s">
        <v>144</v>
      </c>
      <c r="R222" s="467"/>
      <c r="S222" s="467"/>
      <c r="T222" s="496"/>
      <c r="U222" s="467"/>
      <c r="V222" s="467"/>
      <c r="W222" s="467"/>
      <c r="X222" s="467"/>
      <c r="Y222" s="467"/>
      <c r="Z222" s="467"/>
      <c r="AA222" s="467"/>
      <c r="AB222" s="467"/>
      <c r="AC222" s="467"/>
      <c r="AD222" s="467"/>
      <c r="AE222" s="467"/>
      <c r="AF222" s="467"/>
    </row>
    <row r="223" spans="1:32" s="494" customFormat="1" ht="46.9" outlineLevel="1">
      <c r="A223" s="485">
        <v>124</v>
      </c>
      <c r="B223" s="453">
        <f t="shared" si="10"/>
        <v>124</v>
      </c>
      <c r="C223" s="486" t="str">
        <f t="shared" si="11"/>
        <v>IVF124</v>
      </c>
      <c r="D223" s="434" t="s">
        <v>62</v>
      </c>
      <c r="E223" s="485">
        <v>20</v>
      </c>
      <c r="F223" s="487" t="s">
        <v>6</v>
      </c>
      <c r="G223" s="439">
        <v>20584</v>
      </c>
      <c r="H223" s="488">
        <f>ROUND(E223*G223,0)</f>
        <v>411680</v>
      </c>
      <c r="I223" s="493">
        <v>20</v>
      </c>
      <c r="J223" s="485" t="str">
        <f>F223</f>
        <v>No</v>
      </c>
      <c r="K223" s="488">
        <f>G223</f>
        <v>20584</v>
      </c>
      <c r="L223" s="488">
        <f>ROUND(I223*K223,0)</f>
        <v>411680</v>
      </c>
      <c r="M223" s="490">
        <f>IF(L223&gt;H223,L223-H223,0)</f>
        <v>0</v>
      </c>
      <c r="N223" s="488">
        <f>IF(H223&gt;L223,H223-L223,0)</f>
        <v>0</v>
      </c>
      <c r="O223" s="601" t="s">
        <v>655</v>
      </c>
      <c r="P223" s="465" t="s">
        <v>144</v>
      </c>
      <c r="R223" s="467"/>
      <c r="S223" s="467"/>
      <c r="T223" s="496"/>
      <c r="U223" s="467"/>
      <c r="V223" s="467"/>
      <c r="W223" s="467"/>
      <c r="X223" s="467"/>
      <c r="Y223" s="467"/>
      <c r="Z223" s="467"/>
      <c r="AA223" s="467"/>
      <c r="AB223" s="467"/>
      <c r="AC223" s="467"/>
      <c r="AD223" s="467"/>
      <c r="AE223" s="467"/>
      <c r="AF223" s="467"/>
    </row>
    <row r="224" spans="1:32" s="494" customFormat="1" outlineLevel="1">
      <c r="A224" s="440"/>
      <c r="B224" s="453" t="str">
        <f t="shared" si="10"/>
        <v/>
      </c>
      <c r="C224" s="486"/>
      <c r="D224" s="495" t="s">
        <v>109</v>
      </c>
      <c r="E224" s="440"/>
      <c r="F224" s="440"/>
      <c r="G224" s="490"/>
      <c r="H224" s="490"/>
      <c r="I224" s="493">
        <v>12</v>
      </c>
      <c r="J224" s="440" t="s">
        <v>6</v>
      </c>
      <c r="K224" s="439">
        <v>20584</v>
      </c>
      <c r="L224" s="488">
        <f>ROUND(I224*K224,0)</f>
        <v>247008</v>
      </c>
      <c r="M224" s="490">
        <f>IF(L224&gt;H224,L224-H224,0)</f>
        <v>247008</v>
      </c>
      <c r="N224" s="488">
        <f>IF(H224&gt;L224,H224-L224,0)</f>
        <v>0</v>
      </c>
      <c r="O224" s="601"/>
      <c r="P224" s="465" t="s">
        <v>144</v>
      </c>
      <c r="R224" s="467"/>
      <c r="S224" s="467"/>
      <c r="T224" s="496"/>
      <c r="U224" s="467"/>
      <c r="V224" s="467"/>
      <c r="W224" s="467"/>
      <c r="X224" s="467"/>
      <c r="Y224" s="467"/>
      <c r="Z224" s="467"/>
      <c r="AA224" s="467"/>
      <c r="AB224" s="467"/>
      <c r="AC224" s="467"/>
      <c r="AD224" s="467"/>
      <c r="AE224" s="467"/>
      <c r="AF224" s="467"/>
    </row>
    <row r="225" spans="1:32" s="494" customFormat="1" outlineLevel="1">
      <c r="A225" s="440"/>
      <c r="B225" s="453" t="str">
        <f t="shared" si="10"/>
        <v/>
      </c>
      <c r="C225" s="486"/>
      <c r="D225" s="479" t="s">
        <v>568</v>
      </c>
      <c r="E225" s="440"/>
      <c r="F225" s="440"/>
      <c r="G225" s="490"/>
      <c r="H225" s="490"/>
      <c r="I225" s="493"/>
      <c r="J225" s="440"/>
      <c r="K225" s="439"/>
      <c r="L225" s="488"/>
      <c r="M225" s="490"/>
      <c r="N225" s="488"/>
      <c r="O225" s="78"/>
      <c r="P225" s="465" t="s">
        <v>144</v>
      </c>
      <c r="R225" s="467"/>
      <c r="S225" s="467"/>
      <c r="T225" s="496"/>
      <c r="U225" s="467"/>
      <c r="V225" s="467"/>
      <c r="W225" s="467"/>
      <c r="X225" s="467"/>
      <c r="Y225" s="467"/>
      <c r="Z225" s="467"/>
      <c r="AA225" s="467"/>
      <c r="AB225" s="467"/>
      <c r="AC225" s="467"/>
      <c r="AD225" s="467"/>
      <c r="AE225" s="467"/>
      <c r="AF225" s="467"/>
    </row>
    <row r="226" spans="1:32" outlineLevel="1">
      <c r="A226" s="440"/>
      <c r="B226" s="453"/>
      <c r="C226" s="486"/>
      <c r="D226" s="479"/>
      <c r="E226" s="440"/>
      <c r="F226" s="440"/>
      <c r="G226" s="490"/>
      <c r="H226" s="490"/>
      <c r="I226" s="493"/>
      <c r="J226" s="440"/>
      <c r="K226" s="490"/>
      <c r="L226" s="490"/>
      <c r="M226" s="490"/>
      <c r="N226" s="490"/>
      <c r="O226" s="78"/>
      <c r="P226" s="465" t="s">
        <v>144</v>
      </c>
    </row>
    <row r="227" spans="1:32" ht="46.9" outlineLevel="1">
      <c r="A227" s="485">
        <v>128</v>
      </c>
      <c r="B227" s="453">
        <f t="shared" ref="B227:B267" si="15">IF(ISBLANK(A227),"",A227)</f>
        <v>128</v>
      </c>
      <c r="C227" s="486" t="str">
        <f t="shared" ref="C227:C265" si="16">IF(ISBLANK(B227), "", IF(B227&lt;10, "IVF00" &amp; B227, IF(AND(B227&gt;=10, B227&lt;=99), "IVF0" &amp; B227, IF(B227&gt;99, "IVF" &amp; B227))))</f>
        <v>IVF128</v>
      </c>
      <c r="D227" s="434" t="s">
        <v>63</v>
      </c>
      <c r="E227" s="485">
        <v>200</v>
      </c>
      <c r="F227" s="487" t="s">
        <v>3</v>
      </c>
      <c r="G227" s="439">
        <v>329</v>
      </c>
      <c r="H227" s="488">
        <f>ROUND(E227*G227,0)</f>
        <v>65800</v>
      </c>
      <c r="I227" s="493">
        <v>184.9</v>
      </c>
      <c r="J227" s="485" t="str">
        <f>F227</f>
        <v>Rmt</v>
      </c>
      <c r="K227" s="488">
        <f>G227</f>
        <v>329</v>
      </c>
      <c r="L227" s="488">
        <f>ROUND(I227*K227,0)</f>
        <v>60832</v>
      </c>
      <c r="M227" s="490">
        <f>IF(L227&gt;H227,L227-H227,0)</f>
        <v>0</v>
      </c>
      <c r="N227" s="488">
        <f>IF(H227&gt;L227,H227-L227,0)</f>
        <v>4968</v>
      </c>
      <c r="O227" s="78" t="s">
        <v>525</v>
      </c>
      <c r="P227" s="465" t="s">
        <v>144</v>
      </c>
    </row>
    <row r="228" spans="1:32" outlineLevel="1">
      <c r="A228" s="440"/>
      <c r="B228" s="453" t="str">
        <f t="shared" si="15"/>
        <v/>
      </c>
      <c r="C228" s="486"/>
      <c r="D228" s="479" t="s">
        <v>549</v>
      </c>
      <c r="E228" s="440"/>
      <c r="F228" s="440"/>
      <c r="G228" s="490"/>
      <c r="H228" s="490"/>
      <c r="I228" s="493"/>
      <c r="J228" s="440"/>
      <c r="K228" s="490"/>
      <c r="L228" s="490"/>
      <c r="M228" s="490"/>
      <c r="N228" s="490"/>
      <c r="O228" s="78"/>
      <c r="P228" s="465" t="s">
        <v>144</v>
      </c>
    </row>
    <row r="229" spans="1:32" outlineLevel="1">
      <c r="A229" s="440"/>
      <c r="B229" s="453"/>
      <c r="C229" s="486"/>
      <c r="D229" s="479"/>
      <c r="E229" s="440"/>
      <c r="F229" s="440"/>
      <c r="G229" s="490"/>
      <c r="H229" s="490"/>
      <c r="I229" s="493"/>
      <c r="J229" s="440"/>
      <c r="K229" s="490"/>
      <c r="L229" s="490"/>
      <c r="M229" s="490"/>
      <c r="N229" s="490"/>
      <c r="O229" s="78"/>
      <c r="P229" s="465" t="s">
        <v>144</v>
      </c>
    </row>
    <row r="230" spans="1:32" ht="46.9" outlineLevel="1">
      <c r="A230" s="485">
        <v>129</v>
      </c>
      <c r="B230" s="453">
        <f t="shared" si="15"/>
        <v>129</v>
      </c>
      <c r="C230" s="486" t="str">
        <f t="shared" si="16"/>
        <v>IVF129</v>
      </c>
      <c r="D230" s="434" t="s">
        <v>64</v>
      </c>
      <c r="E230" s="485">
        <v>100</v>
      </c>
      <c r="F230" s="487" t="s">
        <v>3</v>
      </c>
      <c r="G230" s="439">
        <v>163</v>
      </c>
      <c r="H230" s="488">
        <f>ROUND(E230*G230,0)</f>
        <v>16300</v>
      </c>
      <c r="I230" s="493">
        <v>100</v>
      </c>
      <c r="J230" s="485" t="str">
        <f>F230</f>
        <v>Rmt</v>
      </c>
      <c r="K230" s="488">
        <f>G230</f>
        <v>163</v>
      </c>
      <c r="L230" s="488">
        <f>ROUND(I230*K230,0)</f>
        <v>16300</v>
      </c>
      <c r="M230" s="490">
        <f>IF(L230&gt;H230,L230-H230,0)</f>
        <v>0</v>
      </c>
      <c r="N230" s="488">
        <f>IF(H230&gt;L230,H230-L230,0)</f>
        <v>0</v>
      </c>
      <c r="O230" s="601" t="s">
        <v>786</v>
      </c>
      <c r="P230" s="465" t="s">
        <v>144</v>
      </c>
    </row>
    <row r="231" spans="1:32" outlineLevel="1">
      <c r="A231" s="440"/>
      <c r="B231" s="453" t="str">
        <f t="shared" si="15"/>
        <v/>
      </c>
      <c r="C231" s="486"/>
      <c r="D231" s="495" t="s">
        <v>109</v>
      </c>
      <c r="E231" s="440"/>
      <c r="F231" s="440"/>
      <c r="G231" s="490"/>
      <c r="H231" s="490"/>
      <c r="I231" s="493">
        <f>16.3+52.4</f>
        <v>68.7</v>
      </c>
      <c r="J231" s="440" t="s">
        <v>3</v>
      </c>
      <c r="K231" s="439">
        <v>163</v>
      </c>
      <c r="L231" s="488">
        <f>ROUND(I231*K231,0)</f>
        <v>11198</v>
      </c>
      <c r="M231" s="490">
        <f>IF(L231&gt;H231,L231-H231,0)</f>
        <v>11198</v>
      </c>
      <c r="N231" s="488">
        <f>IF(H231&gt;L231,H231-L231,0)</f>
        <v>0</v>
      </c>
      <c r="O231" s="601"/>
      <c r="P231" s="465" t="s">
        <v>144</v>
      </c>
    </row>
    <row r="232" spans="1:32" outlineLevel="1">
      <c r="A232" s="440"/>
      <c r="B232" s="453"/>
      <c r="C232" s="486"/>
      <c r="D232" s="479" t="s">
        <v>554</v>
      </c>
      <c r="E232" s="440"/>
      <c r="F232" s="440"/>
      <c r="G232" s="490"/>
      <c r="H232" s="490"/>
      <c r="I232" s="493"/>
      <c r="J232" s="440"/>
      <c r="K232" s="439"/>
      <c r="L232" s="488"/>
      <c r="M232" s="490"/>
      <c r="N232" s="488"/>
      <c r="O232" s="78"/>
      <c r="P232" s="465" t="s">
        <v>144</v>
      </c>
    </row>
    <row r="233" spans="1:32" outlineLevel="1">
      <c r="A233" s="440"/>
      <c r="B233" s="453" t="str">
        <f t="shared" si="15"/>
        <v/>
      </c>
      <c r="C233" s="486"/>
      <c r="D233" s="495"/>
      <c r="E233" s="440"/>
      <c r="F233" s="440"/>
      <c r="G233" s="490"/>
      <c r="H233" s="490"/>
      <c r="I233" s="493"/>
      <c r="J233" s="440"/>
      <c r="K233" s="439"/>
      <c r="L233" s="488"/>
      <c r="M233" s="490"/>
      <c r="N233" s="488"/>
      <c r="O233" s="78"/>
      <c r="P233" s="465" t="s">
        <v>144</v>
      </c>
    </row>
    <row r="234" spans="1:32" ht="46.9" outlineLevel="1">
      <c r="A234" s="485">
        <v>130</v>
      </c>
      <c r="B234" s="453">
        <f t="shared" si="15"/>
        <v>130</v>
      </c>
      <c r="C234" s="486" t="str">
        <f t="shared" si="16"/>
        <v>IVF130</v>
      </c>
      <c r="D234" s="434" t="s">
        <v>65</v>
      </c>
      <c r="E234" s="485">
        <v>200</v>
      </c>
      <c r="F234" s="487" t="s">
        <v>3</v>
      </c>
      <c r="G234" s="439">
        <v>902</v>
      </c>
      <c r="H234" s="488">
        <f>ROUND(E234*G234,0)</f>
        <v>180400</v>
      </c>
      <c r="I234" s="493">
        <v>65.3</v>
      </c>
      <c r="J234" s="485" t="str">
        <f>F234</f>
        <v>Rmt</v>
      </c>
      <c r="K234" s="488">
        <f>G234</f>
        <v>902</v>
      </c>
      <c r="L234" s="488">
        <f>ROUND(I234*K234,0)</f>
        <v>58901</v>
      </c>
      <c r="M234" s="490">
        <f>IF(L234&gt;H234,L234-H234,0)</f>
        <v>0</v>
      </c>
      <c r="N234" s="488">
        <f>IF(H234&gt;L234,H234-L234,0)</f>
        <v>121499</v>
      </c>
      <c r="O234" s="78" t="s">
        <v>614</v>
      </c>
      <c r="P234" s="465" t="s">
        <v>144</v>
      </c>
      <c r="Q234" s="509"/>
      <c r="R234" s="481"/>
    </row>
    <row r="235" spans="1:32" outlineLevel="1">
      <c r="A235" s="440"/>
      <c r="B235" s="453" t="str">
        <f t="shared" si="15"/>
        <v/>
      </c>
      <c r="C235" s="486"/>
      <c r="D235" s="479" t="s">
        <v>553</v>
      </c>
      <c r="E235" s="440"/>
      <c r="F235" s="440"/>
      <c r="G235" s="490"/>
      <c r="H235" s="490"/>
      <c r="I235" s="493"/>
      <c r="J235" s="440"/>
      <c r="K235" s="490"/>
      <c r="L235" s="490"/>
      <c r="M235" s="490"/>
      <c r="N235" s="490"/>
      <c r="O235" s="78"/>
      <c r="P235" s="465" t="s">
        <v>144</v>
      </c>
    </row>
    <row r="236" spans="1:32" outlineLevel="1">
      <c r="A236" s="440"/>
      <c r="B236" s="453"/>
      <c r="C236" s="486"/>
      <c r="D236" s="479"/>
      <c r="E236" s="440"/>
      <c r="F236" s="440"/>
      <c r="G236" s="490"/>
      <c r="H236" s="490"/>
      <c r="I236" s="493"/>
      <c r="J236" s="440"/>
      <c r="K236" s="490"/>
      <c r="L236" s="490"/>
      <c r="M236" s="490"/>
      <c r="N236" s="490"/>
      <c r="O236" s="78"/>
      <c r="P236" s="465" t="s">
        <v>144</v>
      </c>
    </row>
    <row r="237" spans="1:32" ht="31.25" outlineLevel="1">
      <c r="A237" s="485">
        <v>131</v>
      </c>
      <c r="B237" s="453">
        <f t="shared" si="15"/>
        <v>131</v>
      </c>
      <c r="C237" s="486" t="str">
        <f t="shared" si="16"/>
        <v>IVF131</v>
      </c>
      <c r="D237" s="434" t="s">
        <v>66</v>
      </c>
      <c r="E237" s="485">
        <v>80</v>
      </c>
      <c r="F237" s="487" t="s">
        <v>3</v>
      </c>
      <c r="G237" s="439">
        <v>83</v>
      </c>
      <c r="H237" s="488">
        <f>ROUND(E237*G237,0)</f>
        <v>6640</v>
      </c>
      <c r="I237" s="493">
        <v>80</v>
      </c>
      <c r="J237" s="485" t="str">
        <f>F237</f>
        <v>Rmt</v>
      </c>
      <c r="K237" s="488">
        <f>G237</f>
        <v>83</v>
      </c>
      <c r="L237" s="488">
        <f>ROUND(I237*K237,0)</f>
        <v>6640</v>
      </c>
      <c r="M237" s="490">
        <f>IF(L237&gt;H237,L237-H237,0)</f>
        <v>0</v>
      </c>
      <c r="N237" s="488">
        <f>IF(H237&gt;L237,H237-L237,0)</f>
        <v>0</v>
      </c>
      <c r="O237" s="601" t="s">
        <v>628</v>
      </c>
      <c r="P237" s="465" t="s">
        <v>144</v>
      </c>
    </row>
    <row r="238" spans="1:32" outlineLevel="1">
      <c r="A238" s="440"/>
      <c r="B238" s="453" t="str">
        <f t="shared" si="15"/>
        <v/>
      </c>
      <c r="C238" s="486"/>
      <c r="D238" s="495" t="s">
        <v>109</v>
      </c>
      <c r="E238" s="440"/>
      <c r="F238" s="440"/>
      <c r="G238" s="490"/>
      <c r="H238" s="490"/>
      <c r="I238" s="493">
        <v>206</v>
      </c>
      <c r="J238" s="440" t="s">
        <v>3</v>
      </c>
      <c r="K238" s="439">
        <v>83</v>
      </c>
      <c r="L238" s="488">
        <f>ROUND(I238*K238,0)</f>
        <v>17098</v>
      </c>
      <c r="M238" s="490">
        <f>IF(L238&gt;H238,L238-H238,0)</f>
        <v>17098</v>
      </c>
      <c r="N238" s="488">
        <f>IF(H238&gt;L238,H238-L238,0)</f>
        <v>0</v>
      </c>
      <c r="O238" s="601"/>
      <c r="P238" s="465" t="s">
        <v>144</v>
      </c>
    </row>
    <row r="239" spans="1:32" outlineLevel="1">
      <c r="A239" s="440"/>
      <c r="B239" s="453"/>
      <c r="C239" s="486"/>
      <c r="D239" s="479" t="s">
        <v>550</v>
      </c>
      <c r="E239" s="440"/>
      <c r="F239" s="440"/>
      <c r="G239" s="490"/>
      <c r="H239" s="490"/>
      <c r="I239" s="493"/>
      <c r="J239" s="440"/>
      <c r="K239" s="439"/>
      <c r="L239" s="488"/>
      <c r="M239" s="490"/>
      <c r="N239" s="488"/>
      <c r="O239" s="78"/>
      <c r="P239" s="465" t="s">
        <v>144</v>
      </c>
    </row>
    <row r="240" spans="1:32" s="494" customFormat="1" outlineLevel="1">
      <c r="A240" s="440"/>
      <c r="B240" s="453" t="str">
        <f t="shared" si="15"/>
        <v/>
      </c>
      <c r="C240" s="486"/>
      <c r="D240" s="495"/>
      <c r="E240" s="440"/>
      <c r="F240" s="440"/>
      <c r="G240" s="490"/>
      <c r="H240" s="490"/>
      <c r="I240" s="493"/>
      <c r="J240" s="440"/>
      <c r="K240" s="439"/>
      <c r="L240" s="488"/>
      <c r="M240" s="490"/>
      <c r="N240" s="488"/>
      <c r="O240" s="78"/>
      <c r="P240" s="465" t="s">
        <v>144</v>
      </c>
      <c r="R240" s="467"/>
      <c r="S240" s="467"/>
      <c r="T240" s="496"/>
      <c r="U240" s="467"/>
      <c r="V240" s="467"/>
      <c r="W240" s="467"/>
      <c r="X240" s="467"/>
      <c r="Y240" s="467"/>
      <c r="Z240" s="467"/>
      <c r="AA240" s="467"/>
      <c r="AB240" s="467"/>
      <c r="AC240" s="467"/>
      <c r="AD240" s="467"/>
      <c r="AE240" s="467"/>
      <c r="AF240" s="467"/>
    </row>
    <row r="241" spans="1:32" s="494" customFormat="1" ht="203.1" outlineLevel="1">
      <c r="A241" s="485">
        <v>132</v>
      </c>
      <c r="B241" s="453">
        <f t="shared" si="15"/>
        <v>132</v>
      </c>
      <c r="C241" s="486" t="str">
        <f t="shared" si="16"/>
        <v>IVF132</v>
      </c>
      <c r="D241" s="434" t="s">
        <v>620</v>
      </c>
      <c r="E241" s="485">
        <v>120</v>
      </c>
      <c r="F241" s="487" t="s">
        <v>3</v>
      </c>
      <c r="G241" s="439">
        <v>1207</v>
      </c>
      <c r="H241" s="488">
        <f>ROUND(E241*G241,0)</f>
        <v>144840</v>
      </c>
      <c r="I241" s="493">
        <v>83</v>
      </c>
      <c r="J241" s="485" t="str">
        <f>F241</f>
        <v>Rmt</v>
      </c>
      <c r="K241" s="488">
        <f>G241</f>
        <v>1207</v>
      </c>
      <c r="L241" s="488">
        <f>ROUND(I241*K241,0)</f>
        <v>100181</v>
      </c>
      <c r="M241" s="490">
        <f>IF(L241&gt;H241,L241-H241,0)</f>
        <v>0</v>
      </c>
      <c r="N241" s="488">
        <f>IF(H241&gt;L241,H241-L241,0)</f>
        <v>44659</v>
      </c>
      <c r="O241" s="78" t="s">
        <v>525</v>
      </c>
      <c r="P241" s="465" t="s">
        <v>144</v>
      </c>
      <c r="R241" s="467"/>
      <c r="S241" s="467"/>
      <c r="T241" s="496"/>
      <c r="U241" s="467"/>
      <c r="V241" s="467"/>
      <c r="W241" s="467"/>
      <c r="X241" s="467"/>
      <c r="Y241" s="467"/>
      <c r="Z241" s="467"/>
      <c r="AA241" s="467"/>
      <c r="AB241" s="467"/>
      <c r="AC241" s="467"/>
      <c r="AD241" s="467"/>
      <c r="AE241" s="467"/>
      <c r="AF241" s="467"/>
    </row>
    <row r="242" spans="1:32" s="494" customFormat="1" outlineLevel="1">
      <c r="A242" s="485"/>
      <c r="B242" s="453"/>
      <c r="C242" s="486"/>
      <c r="D242" s="479" t="s">
        <v>550</v>
      </c>
      <c r="E242" s="485"/>
      <c r="F242" s="487"/>
      <c r="G242" s="439"/>
      <c r="H242" s="488"/>
      <c r="I242" s="493"/>
      <c r="J242" s="485"/>
      <c r="K242" s="488"/>
      <c r="L242" s="488"/>
      <c r="M242" s="490"/>
      <c r="N242" s="488"/>
      <c r="O242" s="78"/>
      <c r="P242" s="465" t="s">
        <v>144</v>
      </c>
      <c r="R242" s="467"/>
      <c r="S242" s="467"/>
      <c r="T242" s="496"/>
      <c r="U242" s="467"/>
      <c r="V242" s="467"/>
      <c r="W242" s="467"/>
      <c r="X242" s="467"/>
      <c r="Y242" s="467"/>
      <c r="Z242" s="467"/>
      <c r="AA242" s="467"/>
      <c r="AB242" s="467"/>
      <c r="AC242" s="467"/>
      <c r="AD242" s="467"/>
      <c r="AE242" s="467"/>
      <c r="AF242" s="467"/>
    </row>
    <row r="243" spans="1:32" s="494" customFormat="1" outlineLevel="1">
      <c r="A243" s="440"/>
      <c r="B243" s="453" t="str">
        <f t="shared" si="15"/>
        <v/>
      </c>
      <c r="C243" s="486"/>
      <c r="D243" s="434"/>
      <c r="E243" s="440"/>
      <c r="F243" s="440"/>
      <c r="G243" s="490"/>
      <c r="H243" s="490"/>
      <c r="I243" s="493"/>
      <c r="J243" s="440"/>
      <c r="K243" s="490"/>
      <c r="L243" s="490"/>
      <c r="M243" s="490"/>
      <c r="N243" s="490"/>
      <c r="O243" s="78"/>
      <c r="P243" s="465" t="s">
        <v>144</v>
      </c>
      <c r="R243" s="467"/>
      <c r="S243" s="467"/>
      <c r="T243" s="496"/>
      <c r="U243" s="467"/>
      <c r="V243" s="467"/>
      <c r="W243" s="467"/>
      <c r="X243" s="467"/>
      <c r="Y243" s="467"/>
      <c r="Z243" s="467"/>
      <c r="AA243" s="467"/>
      <c r="AB243" s="467"/>
      <c r="AC243" s="467"/>
      <c r="AD243" s="467"/>
      <c r="AE243" s="467"/>
      <c r="AF243" s="467"/>
    </row>
    <row r="244" spans="1:32" s="494" customFormat="1" ht="187.5" outlineLevel="1">
      <c r="A244" s="485">
        <v>133</v>
      </c>
      <c r="B244" s="453">
        <f t="shared" si="15"/>
        <v>133</v>
      </c>
      <c r="C244" s="486" t="str">
        <f t="shared" si="16"/>
        <v>IVF133</v>
      </c>
      <c r="D244" s="434" t="s">
        <v>621</v>
      </c>
      <c r="E244" s="485">
        <v>70</v>
      </c>
      <c r="F244" s="487" t="s">
        <v>3</v>
      </c>
      <c r="G244" s="439">
        <v>722</v>
      </c>
      <c r="H244" s="488">
        <f>ROUND(E244*G244,0)</f>
        <v>50540</v>
      </c>
      <c r="I244" s="493">
        <v>40</v>
      </c>
      <c r="J244" s="485" t="str">
        <f>F244</f>
        <v>Rmt</v>
      </c>
      <c r="K244" s="488">
        <f>G244</f>
        <v>722</v>
      </c>
      <c r="L244" s="488">
        <f>ROUND(I244*K244,0)</f>
        <v>28880</v>
      </c>
      <c r="M244" s="490">
        <f>IF(L244&gt;H244,L244-H244,0)</f>
        <v>0</v>
      </c>
      <c r="N244" s="488">
        <f>IF(H244&gt;L244,H244-L244,0)</f>
        <v>21660</v>
      </c>
      <c r="O244" s="78" t="s">
        <v>525</v>
      </c>
      <c r="P244" s="465" t="s">
        <v>144</v>
      </c>
      <c r="R244" s="467"/>
      <c r="S244" s="467"/>
      <c r="T244" s="496"/>
      <c r="U244" s="467"/>
      <c r="V244" s="467"/>
      <c r="W244" s="467"/>
      <c r="X244" s="467"/>
      <c r="Y244" s="467"/>
      <c r="Z244" s="467"/>
      <c r="AA244" s="467"/>
      <c r="AB244" s="467"/>
      <c r="AC244" s="467"/>
      <c r="AD244" s="467"/>
      <c r="AE244" s="467"/>
      <c r="AF244" s="467"/>
    </row>
    <row r="245" spans="1:32" s="494" customFormat="1" outlineLevel="1">
      <c r="A245" s="485"/>
      <c r="B245" s="453"/>
      <c r="C245" s="486"/>
      <c r="D245" s="479" t="s">
        <v>551</v>
      </c>
      <c r="E245" s="485"/>
      <c r="F245" s="487"/>
      <c r="G245" s="439"/>
      <c r="H245" s="488"/>
      <c r="I245" s="493"/>
      <c r="J245" s="485"/>
      <c r="K245" s="488"/>
      <c r="L245" s="488"/>
      <c r="M245" s="490"/>
      <c r="N245" s="488"/>
      <c r="O245" s="78"/>
      <c r="P245" s="465" t="s">
        <v>144</v>
      </c>
      <c r="R245" s="467"/>
      <c r="S245" s="467"/>
      <c r="T245" s="496"/>
      <c r="U245" s="467"/>
      <c r="V245" s="467"/>
      <c r="W245" s="467"/>
      <c r="X245" s="467"/>
      <c r="Y245" s="467"/>
      <c r="Z245" s="467"/>
      <c r="AA245" s="467"/>
      <c r="AB245" s="467"/>
      <c r="AC245" s="467"/>
      <c r="AD245" s="467"/>
      <c r="AE245" s="467"/>
      <c r="AF245" s="467"/>
    </row>
    <row r="246" spans="1:32" s="494" customFormat="1" outlineLevel="1">
      <c r="A246" s="440"/>
      <c r="B246" s="453" t="str">
        <f t="shared" si="15"/>
        <v/>
      </c>
      <c r="C246" s="486"/>
      <c r="D246" s="434"/>
      <c r="E246" s="440"/>
      <c r="F246" s="440"/>
      <c r="G246" s="490"/>
      <c r="H246" s="490"/>
      <c r="I246" s="493"/>
      <c r="J246" s="440"/>
      <c r="K246" s="490"/>
      <c r="L246" s="490"/>
      <c r="M246" s="490"/>
      <c r="N246" s="490"/>
      <c r="O246" s="78"/>
      <c r="P246" s="465" t="s">
        <v>144</v>
      </c>
      <c r="R246" s="467"/>
      <c r="S246" s="467"/>
      <c r="T246" s="496"/>
      <c r="U246" s="467"/>
      <c r="V246" s="467"/>
      <c r="W246" s="467"/>
      <c r="X246" s="467"/>
      <c r="Y246" s="467"/>
      <c r="Z246" s="467"/>
      <c r="AA246" s="467"/>
      <c r="AB246" s="467"/>
      <c r="AC246" s="467"/>
      <c r="AD246" s="467"/>
      <c r="AE246" s="467"/>
      <c r="AF246" s="467"/>
    </row>
    <row r="247" spans="1:32" s="494" customFormat="1" ht="187.5" outlineLevel="1">
      <c r="A247" s="485">
        <v>134</v>
      </c>
      <c r="B247" s="453">
        <f t="shared" si="15"/>
        <v>134</v>
      </c>
      <c r="C247" s="486" t="str">
        <f t="shared" si="16"/>
        <v>IVF134</v>
      </c>
      <c r="D247" s="434" t="s">
        <v>622</v>
      </c>
      <c r="E247" s="485">
        <v>100</v>
      </c>
      <c r="F247" s="487" t="s">
        <v>3</v>
      </c>
      <c r="G247" s="439">
        <v>1483</v>
      </c>
      <c r="H247" s="488">
        <f>ROUND(E247*G247,0)</f>
        <v>148300</v>
      </c>
      <c r="I247" s="493">
        <v>60</v>
      </c>
      <c r="J247" s="485" t="str">
        <f>F247</f>
        <v>Rmt</v>
      </c>
      <c r="K247" s="488">
        <f>G247</f>
        <v>1483</v>
      </c>
      <c r="L247" s="488">
        <f>ROUND(I247*K247,0)</f>
        <v>88980</v>
      </c>
      <c r="M247" s="490">
        <f>IF(L247&gt;H247,L247-H247,0)</f>
        <v>0</v>
      </c>
      <c r="N247" s="488">
        <f>IF(H247&gt;L247,H247-L247,0)</f>
        <v>59320</v>
      </c>
      <c r="O247" s="78" t="s">
        <v>525</v>
      </c>
      <c r="P247" s="465" t="s">
        <v>144</v>
      </c>
      <c r="R247" s="467"/>
      <c r="S247" s="467"/>
      <c r="T247" s="496"/>
      <c r="U247" s="467"/>
      <c r="V247" s="467"/>
      <c r="W247" s="467"/>
      <c r="X247" s="467"/>
      <c r="Y247" s="467"/>
      <c r="Z247" s="467"/>
      <c r="AA247" s="467"/>
      <c r="AB247" s="467"/>
      <c r="AC247" s="467"/>
      <c r="AD247" s="467"/>
      <c r="AE247" s="467"/>
      <c r="AF247" s="467"/>
    </row>
    <row r="248" spans="1:32" s="494" customFormat="1" outlineLevel="1">
      <c r="A248" s="440"/>
      <c r="B248" s="453" t="str">
        <f t="shared" si="15"/>
        <v/>
      </c>
      <c r="C248" s="486"/>
      <c r="D248" s="434"/>
      <c r="E248" s="440"/>
      <c r="F248" s="440"/>
      <c r="G248" s="490"/>
      <c r="H248" s="490"/>
      <c r="I248" s="493"/>
      <c r="J248" s="440"/>
      <c r="K248" s="490"/>
      <c r="L248" s="490"/>
      <c r="M248" s="490"/>
      <c r="N248" s="490"/>
      <c r="O248" s="78"/>
      <c r="P248" s="465" t="s">
        <v>144</v>
      </c>
      <c r="R248" s="467"/>
      <c r="S248" s="467"/>
      <c r="T248" s="496"/>
      <c r="U248" s="467"/>
      <c r="V248" s="467"/>
      <c r="W248" s="467"/>
      <c r="X248" s="467"/>
      <c r="Y248" s="467"/>
      <c r="Z248" s="467"/>
      <c r="AA248" s="467"/>
      <c r="AB248" s="467"/>
      <c r="AC248" s="467"/>
      <c r="AD248" s="467"/>
      <c r="AE248" s="467"/>
      <c r="AF248" s="467"/>
    </row>
    <row r="249" spans="1:32" s="494" customFormat="1" ht="187.5" outlineLevel="1">
      <c r="A249" s="485">
        <v>135</v>
      </c>
      <c r="B249" s="453">
        <f t="shared" si="15"/>
        <v>135</v>
      </c>
      <c r="C249" s="486" t="str">
        <f t="shared" si="16"/>
        <v>IVF135</v>
      </c>
      <c r="D249" s="434" t="s">
        <v>623</v>
      </c>
      <c r="E249" s="485">
        <v>120</v>
      </c>
      <c r="F249" s="487" t="s">
        <v>3</v>
      </c>
      <c r="G249" s="439">
        <v>484</v>
      </c>
      <c r="H249" s="488">
        <f>ROUND(E249*G249,0)</f>
        <v>58080</v>
      </c>
      <c r="I249" s="493">
        <v>53</v>
      </c>
      <c r="J249" s="485" t="str">
        <f>F249</f>
        <v>Rmt</v>
      </c>
      <c r="K249" s="488">
        <f>G249</f>
        <v>484</v>
      </c>
      <c r="L249" s="488">
        <f>ROUND(I249*K249,0)</f>
        <v>25652</v>
      </c>
      <c r="M249" s="490">
        <f>IF(L249&gt;H249,L249-H249,0)</f>
        <v>0</v>
      </c>
      <c r="N249" s="488">
        <f>IF(H249&gt;L249,H249-L249,0)</f>
        <v>32428</v>
      </c>
      <c r="O249" s="78" t="s">
        <v>525</v>
      </c>
      <c r="P249" s="465" t="s">
        <v>144</v>
      </c>
      <c r="R249" s="467"/>
      <c r="S249" s="467"/>
      <c r="T249" s="496"/>
      <c r="U249" s="467"/>
      <c r="V249" s="467"/>
      <c r="W249" s="467"/>
      <c r="X249" s="467"/>
      <c r="Y249" s="467"/>
      <c r="Z249" s="467"/>
      <c r="AA249" s="467"/>
      <c r="AB249" s="467"/>
      <c r="AC249" s="467"/>
      <c r="AD249" s="467"/>
      <c r="AE249" s="467"/>
      <c r="AF249" s="467"/>
    </row>
    <row r="250" spans="1:32" s="494" customFormat="1" outlineLevel="1">
      <c r="A250" s="485"/>
      <c r="B250" s="453"/>
      <c r="C250" s="486"/>
      <c r="D250" s="479" t="s">
        <v>553</v>
      </c>
      <c r="E250" s="485"/>
      <c r="F250" s="487"/>
      <c r="G250" s="439"/>
      <c r="H250" s="488"/>
      <c r="I250" s="493"/>
      <c r="J250" s="485"/>
      <c r="K250" s="488"/>
      <c r="L250" s="488"/>
      <c r="M250" s="490"/>
      <c r="N250" s="488"/>
      <c r="O250" s="78"/>
      <c r="P250" s="465" t="s">
        <v>144</v>
      </c>
      <c r="R250" s="467"/>
      <c r="S250" s="467"/>
      <c r="T250" s="496"/>
      <c r="U250" s="467"/>
      <c r="V250" s="467"/>
      <c r="W250" s="467"/>
      <c r="X250" s="467"/>
      <c r="Y250" s="467"/>
      <c r="Z250" s="467"/>
      <c r="AA250" s="467"/>
      <c r="AB250" s="467"/>
      <c r="AC250" s="467"/>
      <c r="AD250" s="467"/>
      <c r="AE250" s="467"/>
      <c r="AF250" s="467"/>
    </row>
    <row r="251" spans="1:32" s="494" customFormat="1" outlineLevel="1">
      <c r="A251" s="440"/>
      <c r="B251" s="453" t="str">
        <f t="shared" si="15"/>
        <v/>
      </c>
      <c r="C251" s="486"/>
      <c r="D251" s="434"/>
      <c r="E251" s="440"/>
      <c r="F251" s="440"/>
      <c r="G251" s="490"/>
      <c r="H251" s="490"/>
      <c r="I251" s="493"/>
      <c r="J251" s="440"/>
      <c r="K251" s="490"/>
      <c r="L251" s="490"/>
      <c r="M251" s="490"/>
      <c r="N251" s="490"/>
      <c r="O251" s="78"/>
      <c r="P251" s="465" t="s">
        <v>144</v>
      </c>
      <c r="R251" s="467"/>
      <c r="S251" s="467"/>
      <c r="T251" s="496"/>
      <c r="U251" s="467"/>
      <c r="V251" s="467"/>
      <c r="W251" s="467"/>
      <c r="X251" s="467"/>
      <c r="Y251" s="467"/>
      <c r="Z251" s="467"/>
      <c r="AA251" s="467"/>
      <c r="AB251" s="467"/>
      <c r="AC251" s="467"/>
      <c r="AD251" s="467"/>
      <c r="AE251" s="467"/>
      <c r="AF251" s="467"/>
    </row>
    <row r="252" spans="1:32" s="494" customFormat="1" ht="203.1" outlineLevel="1">
      <c r="A252" s="485">
        <v>136</v>
      </c>
      <c r="B252" s="453">
        <f t="shared" si="15"/>
        <v>136</v>
      </c>
      <c r="C252" s="486" t="str">
        <f t="shared" si="16"/>
        <v>IVF136</v>
      </c>
      <c r="D252" s="434" t="s">
        <v>67</v>
      </c>
      <c r="E252" s="485">
        <v>80</v>
      </c>
      <c r="F252" s="487" t="s">
        <v>3</v>
      </c>
      <c r="G252" s="439">
        <v>356</v>
      </c>
      <c r="H252" s="488">
        <f>ROUND(E252*G252,0)</f>
        <v>28480</v>
      </c>
      <c r="I252" s="493">
        <v>80</v>
      </c>
      <c r="J252" s="485" t="str">
        <f>F252</f>
        <v>Rmt</v>
      </c>
      <c r="K252" s="488">
        <f>G252</f>
        <v>356</v>
      </c>
      <c r="L252" s="488">
        <f>ROUND(I252*K252,0)</f>
        <v>28480</v>
      </c>
      <c r="M252" s="490">
        <f>IF(L252&gt;H252,L252-H252,0)</f>
        <v>0</v>
      </c>
      <c r="N252" s="488">
        <f>IF(H252&gt;L252,H252-L252,0)</f>
        <v>0</v>
      </c>
      <c r="O252" s="601" t="s">
        <v>629</v>
      </c>
      <c r="P252" s="465" t="s">
        <v>144</v>
      </c>
      <c r="R252" s="467"/>
      <c r="S252" s="467"/>
      <c r="T252" s="496"/>
      <c r="U252" s="467"/>
      <c r="V252" s="467"/>
      <c r="W252" s="467"/>
      <c r="X252" s="467"/>
      <c r="Y252" s="467"/>
      <c r="Z252" s="467"/>
      <c r="AA252" s="467"/>
      <c r="AB252" s="467"/>
      <c r="AC252" s="467"/>
      <c r="AD252" s="467"/>
      <c r="AE252" s="467"/>
      <c r="AF252" s="467"/>
    </row>
    <row r="253" spans="1:32" s="494" customFormat="1" outlineLevel="1">
      <c r="A253" s="440"/>
      <c r="B253" s="453" t="str">
        <f t="shared" si="15"/>
        <v/>
      </c>
      <c r="C253" s="486"/>
      <c r="D253" s="495" t="s">
        <v>109</v>
      </c>
      <c r="E253" s="440"/>
      <c r="F253" s="440"/>
      <c r="G253" s="490"/>
      <c r="H253" s="490"/>
      <c r="I253" s="493">
        <v>45</v>
      </c>
      <c r="J253" s="440" t="s">
        <v>3</v>
      </c>
      <c r="K253" s="439">
        <v>356</v>
      </c>
      <c r="L253" s="488">
        <f>ROUND(I253*K253,0)</f>
        <v>16020</v>
      </c>
      <c r="M253" s="490">
        <f>IF(L253&gt;H253,L253-H253,0)</f>
        <v>16020</v>
      </c>
      <c r="N253" s="488">
        <f>IF(H253&gt;L253,H253-L253,0)</f>
        <v>0</v>
      </c>
      <c r="O253" s="601"/>
      <c r="P253" s="465" t="s">
        <v>144</v>
      </c>
      <c r="R253" s="467"/>
      <c r="S253" s="467"/>
      <c r="T253" s="496"/>
      <c r="U253" s="467"/>
      <c r="V253" s="467"/>
      <c r="W253" s="467"/>
      <c r="X253" s="467"/>
      <c r="Y253" s="467"/>
      <c r="Z253" s="467"/>
      <c r="AA253" s="467"/>
      <c r="AB253" s="467"/>
      <c r="AC253" s="467"/>
      <c r="AD253" s="467"/>
      <c r="AE253" s="467"/>
      <c r="AF253" s="467"/>
    </row>
    <row r="254" spans="1:32" s="494" customFormat="1" outlineLevel="1">
      <c r="A254" s="440"/>
      <c r="B254" s="453"/>
      <c r="C254" s="486"/>
      <c r="D254" s="479" t="s">
        <v>552</v>
      </c>
      <c r="E254" s="440"/>
      <c r="F254" s="440"/>
      <c r="G254" s="490"/>
      <c r="H254" s="490"/>
      <c r="I254" s="493"/>
      <c r="J254" s="440"/>
      <c r="K254" s="439"/>
      <c r="L254" s="488"/>
      <c r="M254" s="490"/>
      <c r="N254" s="488"/>
      <c r="O254" s="78"/>
      <c r="P254" s="465" t="s">
        <v>144</v>
      </c>
      <c r="R254" s="467"/>
      <c r="S254" s="467"/>
      <c r="T254" s="496"/>
      <c r="U254" s="467"/>
      <c r="V254" s="467"/>
      <c r="W254" s="467"/>
      <c r="X254" s="467"/>
      <c r="Y254" s="467"/>
      <c r="Z254" s="467"/>
      <c r="AA254" s="467"/>
      <c r="AB254" s="467"/>
      <c r="AC254" s="467"/>
      <c r="AD254" s="467"/>
      <c r="AE254" s="467"/>
      <c r="AF254" s="467"/>
    </row>
    <row r="255" spans="1:32" s="494" customFormat="1" outlineLevel="1">
      <c r="A255" s="440"/>
      <c r="B255" s="453"/>
      <c r="C255" s="486"/>
      <c r="D255" s="479"/>
      <c r="E255" s="440"/>
      <c r="F255" s="440"/>
      <c r="G255" s="490"/>
      <c r="H255" s="490"/>
      <c r="I255" s="493"/>
      <c r="J255" s="440"/>
      <c r="K255" s="501"/>
      <c r="L255" s="501"/>
      <c r="M255" s="501"/>
      <c r="N255" s="501"/>
      <c r="O255" s="78"/>
      <c r="P255" s="465" t="s">
        <v>144</v>
      </c>
      <c r="R255" s="467"/>
      <c r="S255" s="467"/>
      <c r="T255" s="496"/>
      <c r="U255" s="467"/>
      <c r="V255" s="467"/>
      <c r="W255" s="467"/>
      <c r="X255" s="467"/>
      <c r="Y255" s="467"/>
      <c r="Z255" s="467"/>
      <c r="AA255" s="467"/>
      <c r="AB255" s="467"/>
      <c r="AC255" s="467"/>
      <c r="AD255" s="467"/>
      <c r="AE255" s="467"/>
      <c r="AF255" s="467"/>
    </row>
    <row r="256" spans="1:32" s="494" customFormat="1">
      <c r="A256" s="440"/>
      <c r="B256" s="453" t="str">
        <f t="shared" si="15"/>
        <v/>
      </c>
      <c r="C256" s="486"/>
      <c r="D256" s="434"/>
      <c r="E256" s="440"/>
      <c r="F256" s="440"/>
      <c r="G256" s="490"/>
      <c r="H256" s="490"/>
      <c r="I256" s="493"/>
      <c r="J256" s="440"/>
      <c r="K256" s="506" t="s">
        <v>138</v>
      </c>
      <c r="L256" s="507">
        <f>SUM(L142:L254)</f>
        <v>2932008</v>
      </c>
      <c r="M256" s="507">
        <f>SUM(M142:M254)</f>
        <v>878126</v>
      </c>
      <c r="N256" s="507">
        <f>SUM(N142:N254)</f>
        <v>582226</v>
      </c>
      <c r="O256" s="78"/>
      <c r="R256" s="467"/>
      <c r="S256" s="467"/>
      <c r="T256" s="496"/>
      <c r="U256" s="467"/>
      <c r="V256" s="467"/>
      <c r="W256" s="467"/>
      <c r="X256" s="467"/>
      <c r="Y256" s="467"/>
      <c r="Z256" s="467"/>
      <c r="AA256" s="467"/>
      <c r="AB256" s="467"/>
      <c r="AC256" s="467"/>
      <c r="AD256" s="467"/>
      <c r="AE256" s="467"/>
      <c r="AF256" s="467"/>
    </row>
    <row r="257" spans="1:32" s="494" customFormat="1">
      <c r="A257" s="592"/>
      <c r="B257" s="453"/>
      <c r="C257" s="486"/>
      <c r="D257" s="591"/>
      <c r="E257" s="592"/>
      <c r="F257" s="592"/>
      <c r="G257" s="490"/>
      <c r="H257" s="490"/>
      <c r="I257" s="493"/>
      <c r="J257" s="592"/>
      <c r="K257" s="506"/>
      <c r="L257" s="507"/>
      <c r="M257" s="507"/>
      <c r="N257" s="507"/>
      <c r="O257" s="590"/>
      <c r="R257" s="467"/>
      <c r="S257" s="467"/>
      <c r="T257" s="496"/>
      <c r="U257" s="467"/>
      <c r="V257" s="467"/>
      <c r="W257" s="467"/>
      <c r="X257" s="467"/>
      <c r="Y257" s="467"/>
      <c r="Z257" s="467"/>
      <c r="AA257" s="467"/>
      <c r="AB257" s="467"/>
      <c r="AC257" s="467"/>
      <c r="AD257" s="467"/>
      <c r="AE257" s="467"/>
      <c r="AF257" s="467"/>
    </row>
    <row r="258" spans="1:32" s="494" customFormat="1">
      <c r="A258" s="440"/>
      <c r="B258" s="453" t="str">
        <f t="shared" si="15"/>
        <v/>
      </c>
      <c r="C258" s="486"/>
      <c r="D258" s="482" t="s">
        <v>133</v>
      </c>
      <c r="E258" s="440"/>
      <c r="F258" s="440"/>
      <c r="G258" s="490"/>
      <c r="H258" s="490"/>
      <c r="I258" s="493"/>
      <c r="J258" s="440"/>
      <c r="K258" s="501"/>
      <c r="L258" s="501"/>
      <c r="M258" s="501"/>
      <c r="N258" s="501"/>
      <c r="O258" s="78"/>
      <c r="R258" s="467"/>
      <c r="S258" s="467"/>
      <c r="T258" s="496"/>
      <c r="U258" s="467"/>
      <c r="V258" s="467"/>
      <c r="W258" s="467"/>
      <c r="X258" s="467"/>
      <c r="Y258" s="467"/>
      <c r="Z258" s="467"/>
      <c r="AA258" s="467"/>
      <c r="AB258" s="467"/>
      <c r="AC258" s="467"/>
      <c r="AD258" s="467"/>
      <c r="AE258" s="467"/>
      <c r="AF258" s="467"/>
    </row>
    <row r="259" spans="1:32" s="494" customFormat="1" ht="203.1" outlineLevel="1">
      <c r="A259" s="485">
        <v>149</v>
      </c>
      <c r="B259" s="453">
        <f t="shared" si="15"/>
        <v>149</v>
      </c>
      <c r="C259" s="486" t="str">
        <f t="shared" si="16"/>
        <v>IVF149</v>
      </c>
      <c r="D259" s="434" t="s">
        <v>69</v>
      </c>
      <c r="E259" s="485">
        <v>1</v>
      </c>
      <c r="F259" s="487" t="s">
        <v>6</v>
      </c>
      <c r="G259" s="439">
        <v>48000</v>
      </c>
      <c r="H259" s="488">
        <f>ROUND(E259*G259,0)</f>
        <v>48000</v>
      </c>
      <c r="I259" s="489">
        <v>1</v>
      </c>
      <c r="J259" s="485" t="str">
        <f>F259</f>
        <v>No</v>
      </c>
      <c r="K259" s="488">
        <f>G259</f>
        <v>48000</v>
      </c>
      <c r="L259" s="488">
        <f>ROUND(I259*K259,0)</f>
        <v>48000</v>
      </c>
      <c r="M259" s="490">
        <f>IF(L259&gt;H259,L259-H259,0)</f>
        <v>0</v>
      </c>
      <c r="N259" s="488">
        <f>IF(H259&gt;L259,H259-L259,0)</f>
        <v>0</v>
      </c>
      <c r="O259" s="601" t="s">
        <v>749</v>
      </c>
      <c r="P259" s="494" t="s">
        <v>147</v>
      </c>
      <c r="R259" s="467"/>
      <c r="S259" s="467"/>
      <c r="T259" s="496"/>
      <c r="U259" s="467"/>
      <c r="V259" s="467"/>
      <c r="W259" s="467"/>
      <c r="X259" s="467"/>
      <c r="Y259" s="467"/>
      <c r="Z259" s="467"/>
      <c r="AA259" s="467"/>
      <c r="AB259" s="467"/>
      <c r="AC259" s="467"/>
      <c r="AD259" s="467"/>
      <c r="AE259" s="467"/>
      <c r="AF259" s="467"/>
    </row>
    <row r="260" spans="1:32" s="494" customFormat="1" outlineLevel="1">
      <c r="A260" s="440"/>
      <c r="B260" s="453" t="str">
        <f t="shared" si="15"/>
        <v/>
      </c>
      <c r="C260" s="486"/>
      <c r="D260" s="495" t="s">
        <v>109</v>
      </c>
      <c r="E260" s="440"/>
      <c r="F260" s="440"/>
      <c r="G260" s="490"/>
      <c r="H260" s="490"/>
      <c r="I260" s="493">
        <v>1</v>
      </c>
      <c r="J260" s="440" t="s">
        <v>6</v>
      </c>
      <c r="K260" s="439">
        <v>48000</v>
      </c>
      <c r="L260" s="488">
        <f>ROUND(I260*K260,0)</f>
        <v>48000</v>
      </c>
      <c r="M260" s="490">
        <f>IF(L260&gt;H260,L260-H260,0)</f>
        <v>48000</v>
      </c>
      <c r="N260" s="488">
        <f>IF(H260&gt;L260,H260-L260,0)</f>
        <v>0</v>
      </c>
      <c r="O260" s="601"/>
      <c r="P260" s="494" t="s">
        <v>147</v>
      </c>
      <c r="R260" s="467"/>
      <c r="S260" s="467"/>
      <c r="T260" s="496"/>
      <c r="U260" s="467"/>
      <c r="V260" s="467"/>
      <c r="W260" s="467"/>
      <c r="X260" s="467"/>
      <c r="Y260" s="467"/>
      <c r="Z260" s="467"/>
      <c r="AA260" s="467"/>
      <c r="AB260" s="467"/>
      <c r="AC260" s="467"/>
      <c r="AD260" s="467"/>
      <c r="AE260" s="467"/>
      <c r="AF260" s="467"/>
    </row>
    <row r="261" spans="1:32" s="494" customFormat="1" outlineLevel="1">
      <c r="A261" s="440"/>
      <c r="B261" s="453" t="str">
        <f t="shared" si="15"/>
        <v/>
      </c>
      <c r="C261" s="486"/>
      <c r="D261" s="479" t="s">
        <v>568</v>
      </c>
      <c r="E261" s="440"/>
      <c r="F261" s="440"/>
      <c r="G261" s="490"/>
      <c r="H261" s="490"/>
      <c r="I261" s="493"/>
      <c r="J261" s="440"/>
      <c r="K261" s="439"/>
      <c r="L261" s="488"/>
      <c r="M261" s="490"/>
      <c r="N261" s="488"/>
      <c r="O261" s="78"/>
      <c r="P261" s="494" t="s">
        <v>147</v>
      </c>
      <c r="R261" s="467"/>
      <c r="S261" s="467"/>
      <c r="T261" s="496"/>
      <c r="U261" s="467"/>
      <c r="V261" s="467"/>
      <c r="W261" s="467"/>
      <c r="X261" s="467"/>
      <c r="Y261" s="467"/>
      <c r="Z261" s="467"/>
      <c r="AA261" s="467"/>
      <c r="AB261" s="467"/>
      <c r="AC261" s="467"/>
      <c r="AD261" s="467"/>
      <c r="AE261" s="467"/>
      <c r="AF261" s="467"/>
    </row>
    <row r="262" spans="1:32" s="494" customFormat="1" outlineLevel="1">
      <c r="A262" s="440"/>
      <c r="B262" s="453"/>
      <c r="C262" s="486"/>
      <c r="D262" s="479"/>
      <c r="E262" s="440"/>
      <c r="F262" s="440"/>
      <c r="G262" s="490"/>
      <c r="H262" s="490"/>
      <c r="I262" s="493"/>
      <c r="J262" s="440"/>
      <c r="K262" s="439"/>
      <c r="L262" s="488"/>
      <c r="M262" s="490"/>
      <c r="N262" s="488"/>
      <c r="O262" s="78"/>
      <c r="P262" s="494" t="s">
        <v>147</v>
      </c>
      <c r="R262" s="467"/>
      <c r="S262" s="467"/>
      <c r="T262" s="496"/>
      <c r="U262" s="467"/>
      <c r="V262" s="467"/>
      <c r="W262" s="467"/>
      <c r="X262" s="467"/>
      <c r="Y262" s="467"/>
      <c r="Z262" s="467"/>
      <c r="AA262" s="467"/>
      <c r="AB262" s="467"/>
      <c r="AC262" s="467"/>
      <c r="AD262" s="467"/>
      <c r="AE262" s="467"/>
      <c r="AF262" s="467"/>
    </row>
    <row r="263" spans="1:32" s="494" customFormat="1" ht="203.1" outlineLevel="1">
      <c r="A263" s="485">
        <v>150</v>
      </c>
      <c r="B263" s="453">
        <f t="shared" si="15"/>
        <v>150</v>
      </c>
      <c r="C263" s="486" t="str">
        <f t="shared" si="16"/>
        <v>IVF150</v>
      </c>
      <c r="D263" s="434" t="s">
        <v>660</v>
      </c>
      <c r="E263" s="485">
        <v>1</v>
      </c>
      <c r="F263" s="487" t="s">
        <v>6</v>
      </c>
      <c r="G263" s="439">
        <v>40000</v>
      </c>
      <c r="H263" s="488">
        <f>ROUND(E263*G263,0)</f>
        <v>40000</v>
      </c>
      <c r="I263" s="489">
        <v>0</v>
      </c>
      <c r="J263" s="485" t="str">
        <f>F263</f>
        <v>No</v>
      </c>
      <c r="K263" s="488">
        <f>G263</f>
        <v>40000</v>
      </c>
      <c r="L263" s="488">
        <f>ROUND(I263*K263,0)</f>
        <v>0</v>
      </c>
      <c r="M263" s="490">
        <f>IF(L263&gt;H263,L263-H263,0)</f>
        <v>0</v>
      </c>
      <c r="N263" s="488">
        <f>IF(H263&gt;L263,H263-L263,0)</f>
        <v>40000</v>
      </c>
      <c r="O263" s="78" t="s">
        <v>750</v>
      </c>
      <c r="P263" s="494" t="s">
        <v>147</v>
      </c>
      <c r="R263" s="467"/>
      <c r="S263" s="467"/>
      <c r="T263" s="496"/>
      <c r="U263" s="467"/>
      <c r="V263" s="467"/>
      <c r="W263" s="467"/>
      <c r="X263" s="467"/>
      <c r="Y263" s="467"/>
      <c r="Z263" s="467"/>
      <c r="AA263" s="467"/>
      <c r="AB263" s="467"/>
      <c r="AC263" s="467"/>
      <c r="AD263" s="467"/>
      <c r="AE263" s="467"/>
      <c r="AF263" s="467"/>
    </row>
    <row r="264" spans="1:32" s="494" customFormat="1" outlineLevel="1">
      <c r="A264" s="440"/>
      <c r="B264" s="453" t="str">
        <f t="shared" si="15"/>
        <v/>
      </c>
      <c r="C264" s="486"/>
      <c r="D264" s="434"/>
      <c r="E264" s="440"/>
      <c r="F264" s="440"/>
      <c r="G264" s="490"/>
      <c r="H264" s="490"/>
      <c r="I264" s="493"/>
      <c r="J264" s="440"/>
      <c r="K264" s="490"/>
      <c r="L264" s="490"/>
      <c r="M264" s="490"/>
      <c r="N264" s="490"/>
      <c r="O264" s="78"/>
      <c r="P264" s="494" t="s">
        <v>147</v>
      </c>
      <c r="R264" s="467"/>
      <c r="S264" s="467"/>
      <c r="T264" s="496"/>
      <c r="U264" s="467"/>
      <c r="V264" s="467"/>
      <c r="W264" s="467"/>
      <c r="X264" s="467"/>
      <c r="Y264" s="467"/>
      <c r="Z264" s="467"/>
      <c r="AA264" s="467"/>
      <c r="AB264" s="467"/>
      <c r="AC264" s="467"/>
      <c r="AD264" s="467"/>
      <c r="AE264" s="467"/>
      <c r="AF264" s="467"/>
    </row>
    <row r="265" spans="1:32" s="494" customFormat="1" ht="250" outlineLevel="1">
      <c r="A265" s="485">
        <v>153</v>
      </c>
      <c r="B265" s="453">
        <f t="shared" si="15"/>
        <v>153</v>
      </c>
      <c r="C265" s="486" t="str">
        <f t="shared" si="16"/>
        <v>IVF153</v>
      </c>
      <c r="D265" s="434" t="s">
        <v>495</v>
      </c>
      <c r="E265" s="485">
        <v>1</v>
      </c>
      <c r="F265" s="487" t="s">
        <v>6</v>
      </c>
      <c r="G265" s="439">
        <v>182000</v>
      </c>
      <c r="H265" s="488">
        <f>ROUND(E265*G265,0)</f>
        <v>182000</v>
      </c>
      <c r="I265" s="489">
        <v>1</v>
      </c>
      <c r="J265" s="485" t="str">
        <f>F265</f>
        <v>No</v>
      </c>
      <c r="K265" s="488">
        <f>G265</f>
        <v>182000</v>
      </c>
      <c r="L265" s="488">
        <f>ROUND(I265*K265,0)</f>
        <v>182000</v>
      </c>
      <c r="M265" s="490">
        <f>IF(L265&gt;H265,L265-H265,0)</f>
        <v>0</v>
      </c>
      <c r="N265" s="488">
        <f>IF(H265&gt;L265,H265-L265,0)</f>
        <v>0</v>
      </c>
      <c r="O265" s="601" t="s">
        <v>630</v>
      </c>
      <c r="P265" s="494" t="s">
        <v>147</v>
      </c>
      <c r="R265" s="467"/>
      <c r="S265" s="467"/>
      <c r="T265" s="496"/>
      <c r="U265" s="467"/>
      <c r="V265" s="467"/>
      <c r="W265" s="467"/>
      <c r="X265" s="467"/>
      <c r="Y265" s="467"/>
      <c r="Z265" s="467"/>
      <c r="AA265" s="467"/>
      <c r="AB265" s="467"/>
      <c r="AC265" s="467"/>
      <c r="AD265" s="467"/>
      <c r="AE265" s="467"/>
      <c r="AF265" s="467"/>
    </row>
    <row r="266" spans="1:32" s="494" customFormat="1" outlineLevel="1">
      <c r="A266" s="440"/>
      <c r="B266" s="453" t="str">
        <f t="shared" si="15"/>
        <v/>
      </c>
      <c r="C266" s="486"/>
      <c r="D266" s="495" t="s">
        <v>109</v>
      </c>
      <c r="E266" s="440"/>
      <c r="F266" s="440"/>
      <c r="G266" s="490"/>
      <c r="H266" s="490"/>
      <c r="I266" s="493">
        <v>1</v>
      </c>
      <c r="J266" s="440" t="s">
        <v>6</v>
      </c>
      <c r="K266" s="439">
        <v>182000</v>
      </c>
      <c r="L266" s="488">
        <f>ROUND(I266*K266,0)</f>
        <v>182000</v>
      </c>
      <c r="M266" s="490">
        <f>IF(L266&gt;H266,L266-H266,0)</f>
        <v>182000</v>
      </c>
      <c r="N266" s="488">
        <f>IF(H266&gt;L266,H266-L266,0)</f>
        <v>0</v>
      </c>
      <c r="O266" s="601"/>
      <c r="P266" s="494" t="s">
        <v>147</v>
      </c>
      <c r="R266" s="467"/>
      <c r="S266" s="467"/>
      <c r="T266" s="496"/>
      <c r="U266" s="467"/>
      <c r="V266" s="467"/>
      <c r="W266" s="467"/>
      <c r="X266" s="467"/>
      <c r="Y266" s="467"/>
      <c r="Z266" s="467"/>
      <c r="AA266" s="467"/>
      <c r="AB266" s="467"/>
      <c r="AC266" s="467"/>
      <c r="AD266" s="467"/>
      <c r="AE266" s="467"/>
      <c r="AF266" s="467"/>
    </row>
    <row r="267" spans="1:32" s="494" customFormat="1" outlineLevel="1">
      <c r="A267" s="440"/>
      <c r="B267" s="453" t="str">
        <f t="shared" si="15"/>
        <v/>
      </c>
      <c r="C267" s="486"/>
      <c r="D267" s="495"/>
      <c r="E267" s="440"/>
      <c r="F267" s="440"/>
      <c r="G267" s="490"/>
      <c r="H267" s="490"/>
      <c r="I267" s="493"/>
      <c r="J267" s="440"/>
      <c r="K267" s="439"/>
      <c r="L267" s="488"/>
      <c r="M267" s="490"/>
      <c r="N267" s="488"/>
      <c r="O267" s="78"/>
      <c r="P267" s="494" t="s">
        <v>147</v>
      </c>
      <c r="R267" s="467"/>
      <c r="S267" s="467"/>
      <c r="T267" s="496"/>
      <c r="U267" s="467"/>
      <c r="V267" s="467"/>
      <c r="W267" s="467"/>
      <c r="X267" s="467"/>
      <c r="Y267" s="467"/>
      <c r="Z267" s="467"/>
      <c r="AA267" s="467"/>
      <c r="AB267" s="467"/>
      <c r="AC267" s="467"/>
      <c r="AD267" s="467"/>
      <c r="AE267" s="467"/>
      <c r="AF267" s="467"/>
    </row>
    <row r="268" spans="1:32" s="494" customFormat="1" ht="203.1" outlineLevel="1">
      <c r="A268" s="485">
        <v>155</v>
      </c>
      <c r="B268" s="453">
        <f t="shared" ref="B268:B344" si="17">IF(ISBLANK(A268),"",A268)</f>
        <v>155</v>
      </c>
      <c r="C268" s="486" t="str">
        <f t="shared" ref="C268:C341" si="18">IF(ISBLANK(B268), "", IF(B268&lt;10, "IVF00" &amp; B268, IF(AND(B268&gt;=10, B268&lt;=99), "IVF0" &amp; B268, IF(B268&gt;99, "IVF" &amp; B268))))</f>
        <v>IVF155</v>
      </c>
      <c r="D268" s="434" t="s">
        <v>496</v>
      </c>
      <c r="E268" s="485">
        <v>20</v>
      </c>
      <c r="F268" s="487" t="s">
        <v>3</v>
      </c>
      <c r="G268" s="439">
        <v>1020</v>
      </c>
      <c r="H268" s="488">
        <f>ROUND(E268*G268,0)</f>
        <v>20400</v>
      </c>
      <c r="I268" s="489">
        <v>10</v>
      </c>
      <c r="J268" s="485" t="str">
        <f>F268</f>
        <v>Rmt</v>
      </c>
      <c r="K268" s="488">
        <f>G268</f>
        <v>1020</v>
      </c>
      <c r="L268" s="488">
        <f>ROUND(I268*K268,0)</f>
        <v>10200</v>
      </c>
      <c r="M268" s="490">
        <f>IF(L268&gt;H268,L268-H268,0)</f>
        <v>0</v>
      </c>
      <c r="N268" s="488">
        <f>IF(H268&gt;L268,H268-L268,0)</f>
        <v>10200</v>
      </c>
      <c r="O268" s="78" t="s">
        <v>525</v>
      </c>
      <c r="P268" s="494" t="s">
        <v>147</v>
      </c>
      <c r="R268" s="467"/>
      <c r="S268" s="467"/>
      <c r="T268" s="496"/>
      <c r="U268" s="467"/>
      <c r="V268" s="467"/>
      <c r="W268" s="467"/>
      <c r="X268" s="467"/>
      <c r="Y268" s="467"/>
      <c r="Z268" s="467"/>
      <c r="AA268" s="467"/>
      <c r="AB268" s="467"/>
      <c r="AC268" s="467"/>
      <c r="AD268" s="467"/>
      <c r="AE268" s="467"/>
      <c r="AF268" s="467"/>
    </row>
    <row r="269" spans="1:32" s="494" customFormat="1" outlineLevel="1">
      <c r="A269" s="440"/>
      <c r="B269" s="453" t="str">
        <f t="shared" si="17"/>
        <v/>
      </c>
      <c r="C269" s="486"/>
      <c r="D269" s="479" t="s">
        <v>581</v>
      </c>
      <c r="E269" s="440"/>
      <c r="F269" s="440"/>
      <c r="G269" s="490"/>
      <c r="H269" s="490"/>
      <c r="I269" s="493"/>
      <c r="J269" s="440"/>
      <c r="K269" s="490"/>
      <c r="L269" s="490"/>
      <c r="M269" s="490"/>
      <c r="N269" s="490"/>
      <c r="O269" s="78"/>
      <c r="P269" s="494" t="s">
        <v>147</v>
      </c>
      <c r="R269" s="467"/>
      <c r="S269" s="467"/>
      <c r="T269" s="496"/>
      <c r="U269" s="467"/>
      <c r="V269" s="467"/>
      <c r="W269" s="467"/>
      <c r="X269" s="467"/>
      <c r="Y269" s="467"/>
      <c r="Z269" s="467"/>
      <c r="AA269" s="467"/>
      <c r="AB269" s="467"/>
      <c r="AC269" s="467"/>
      <c r="AD269" s="467"/>
      <c r="AE269" s="467"/>
      <c r="AF269" s="467"/>
    </row>
    <row r="270" spans="1:32" s="494" customFormat="1" outlineLevel="1">
      <c r="A270" s="440"/>
      <c r="B270" s="453"/>
      <c r="C270" s="486"/>
      <c r="D270" s="479"/>
      <c r="E270" s="440"/>
      <c r="F270" s="440"/>
      <c r="G270" s="490"/>
      <c r="H270" s="490"/>
      <c r="I270" s="493"/>
      <c r="J270" s="440"/>
      <c r="K270" s="490"/>
      <c r="L270" s="490"/>
      <c r="M270" s="490"/>
      <c r="N270" s="490"/>
      <c r="O270" s="78"/>
      <c r="P270" s="494" t="s">
        <v>147</v>
      </c>
      <c r="R270" s="467"/>
      <c r="S270" s="467"/>
      <c r="T270" s="496"/>
      <c r="U270" s="467"/>
      <c r="V270" s="467"/>
      <c r="W270" s="467"/>
      <c r="X270" s="467"/>
      <c r="Y270" s="467"/>
      <c r="Z270" s="467"/>
      <c r="AA270" s="467"/>
      <c r="AB270" s="467"/>
      <c r="AC270" s="467"/>
      <c r="AD270" s="467"/>
      <c r="AE270" s="467"/>
      <c r="AF270" s="467"/>
    </row>
    <row r="271" spans="1:32" s="494" customFormat="1" ht="203.1" outlineLevel="1">
      <c r="A271" s="485">
        <v>156</v>
      </c>
      <c r="B271" s="453">
        <f t="shared" si="17"/>
        <v>156</v>
      </c>
      <c r="C271" s="486" t="str">
        <f t="shared" si="18"/>
        <v>IVF156</v>
      </c>
      <c r="D271" s="434" t="s">
        <v>497</v>
      </c>
      <c r="E271" s="485">
        <v>20</v>
      </c>
      <c r="F271" s="487" t="s">
        <v>3</v>
      </c>
      <c r="G271" s="439">
        <v>1190</v>
      </c>
      <c r="H271" s="488">
        <f>ROUND(E271*G271,0)</f>
        <v>23800</v>
      </c>
      <c r="I271" s="489">
        <v>12</v>
      </c>
      <c r="J271" s="485" t="str">
        <f>F271</f>
        <v>Rmt</v>
      </c>
      <c r="K271" s="488">
        <f>G271</f>
        <v>1190</v>
      </c>
      <c r="L271" s="488">
        <f>ROUND(I271*K271,0)</f>
        <v>14280</v>
      </c>
      <c r="M271" s="490">
        <f>IF(L271&gt;H271,L271-H271,0)</f>
        <v>0</v>
      </c>
      <c r="N271" s="488">
        <f>IF(H271&gt;L271,H271-L271,0)</f>
        <v>9520</v>
      </c>
      <c r="O271" s="78" t="s">
        <v>525</v>
      </c>
      <c r="P271" s="494" t="s">
        <v>147</v>
      </c>
      <c r="R271" s="467"/>
      <c r="S271" s="467"/>
      <c r="T271" s="496"/>
      <c r="U271" s="467"/>
      <c r="V271" s="467"/>
      <c r="W271" s="467"/>
      <c r="X271" s="467"/>
      <c r="Y271" s="467"/>
      <c r="Z271" s="467"/>
      <c r="AA271" s="467"/>
      <c r="AB271" s="467"/>
      <c r="AC271" s="467"/>
      <c r="AD271" s="467"/>
      <c r="AE271" s="467"/>
      <c r="AF271" s="467"/>
    </row>
    <row r="272" spans="1:32" s="494" customFormat="1" outlineLevel="1">
      <c r="A272" s="440"/>
      <c r="B272" s="453" t="str">
        <f t="shared" si="17"/>
        <v/>
      </c>
      <c r="C272" s="486"/>
      <c r="D272" s="479" t="s">
        <v>581</v>
      </c>
      <c r="E272" s="440"/>
      <c r="F272" s="440"/>
      <c r="G272" s="490"/>
      <c r="H272" s="490"/>
      <c r="I272" s="493"/>
      <c r="J272" s="440"/>
      <c r="K272" s="490"/>
      <c r="L272" s="490"/>
      <c r="M272" s="490"/>
      <c r="N272" s="490"/>
      <c r="O272" s="78"/>
      <c r="P272" s="494" t="s">
        <v>147</v>
      </c>
      <c r="R272" s="467"/>
      <c r="S272" s="467"/>
      <c r="T272" s="496"/>
      <c r="U272" s="467"/>
      <c r="V272" s="467"/>
      <c r="W272" s="467"/>
      <c r="X272" s="467"/>
      <c r="Y272" s="467"/>
      <c r="Z272" s="467"/>
      <c r="AA272" s="467"/>
      <c r="AB272" s="467"/>
      <c r="AC272" s="467"/>
      <c r="AD272" s="467"/>
      <c r="AE272" s="467"/>
      <c r="AF272" s="467"/>
    </row>
    <row r="273" spans="1:32" s="494" customFormat="1" outlineLevel="1">
      <c r="A273" s="440"/>
      <c r="B273" s="453"/>
      <c r="C273" s="486"/>
      <c r="D273" s="479"/>
      <c r="E273" s="440"/>
      <c r="F273" s="440"/>
      <c r="G273" s="490"/>
      <c r="H273" s="490"/>
      <c r="I273" s="493"/>
      <c r="J273" s="440"/>
      <c r="K273" s="490"/>
      <c r="L273" s="490"/>
      <c r="M273" s="490"/>
      <c r="N273" s="490"/>
      <c r="O273" s="78"/>
      <c r="P273" s="494" t="s">
        <v>147</v>
      </c>
      <c r="R273" s="467"/>
      <c r="S273" s="467"/>
      <c r="T273" s="496"/>
      <c r="U273" s="467"/>
      <c r="V273" s="467"/>
      <c r="W273" s="467"/>
      <c r="X273" s="467"/>
      <c r="Y273" s="467"/>
      <c r="Z273" s="467"/>
      <c r="AA273" s="467"/>
      <c r="AB273" s="467"/>
      <c r="AC273" s="467"/>
      <c r="AD273" s="467"/>
      <c r="AE273" s="467"/>
      <c r="AF273" s="467"/>
    </row>
    <row r="274" spans="1:32" s="494" customFormat="1" ht="62.5" outlineLevel="1">
      <c r="A274" s="485">
        <v>157</v>
      </c>
      <c r="B274" s="453">
        <f t="shared" si="17"/>
        <v>157</v>
      </c>
      <c r="C274" s="486" t="str">
        <f t="shared" si="18"/>
        <v>IVF157</v>
      </c>
      <c r="D274" s="434" t="s">
        <v>652</v>
      </c>
      <c r="E274" s="485">
        <v>50</v>
      </c>
      <c r="F274" s="487" t="s">
        <v>3</v>
      </c>
      <c r="G274" s="439">
        <v>670</v>
      </c>
      <c r="H274" s="488">
        <f>ROUND(E274*G274,0)</f>
        <v>33500</v>
      </c>
      <c r="I274" s="489">
        <v>0</v>
      </c>
      <c r="J274" s="485" t="str">
        <f>F274</f>
        <v>Rmt</v>
      </c>
      <c r="K274" s="488">
        <f>G274</f>
        <v>670</v>
      </c>
      <c r="L274" s="488">
        <f>ROUND(I274*K274,0)</f>
        <v>0</v>
      </c>
      <c r="M274" s="490">
        <f>IF(L274&gt;H274,L274-H274,0)</f>
        <v>0</v>
      </c>
      <c r="N274" s="488">
        <f>IF(H274&gt;L274,H274-L274,0)</f>
        <v>33500</v>
      </c>
      <c r="O274" s="78" t="s">
        <v>751</v>
      </c>
      <c r="P274" s="494" t="s">
        <v>147</v>
      </c>
      <c r="R274" s="467"/>
      <c r="S274" s="467"/>
      <c r="T274" s="496"/>
      <c r="U274" s="467"/>
      <c r="V274" s="467"/>
      <c r="W274" s="467"/>
      <c r="X274" s="467"/>
      <c r="Y274" s="467"/>
      <c r="Z274" s="467"/>
      <c r="AA274" s="467"/>
      <c r="AB274" s="467"/>
      <c r="AC274" s="467"/>
      <c r="AD274" s="467"/>
      <c r="AE274" s="467"/>
      <c r="AF274" s="467"/>
    </row>
    <row r="275" spans="1:32" s="494" customFormat="1" outlineLevel="1">
      <c r="A275" s="440"/>
      <c r="B275" s="453" t="str">
        <f t="shared" si="17"/>
        <v/>
      </c>
      <c r="C275" s="486"/>
      <c r="D275" s="434"/>
      <c r="E275" s="440"/>
      <c r="F275" s="440"/>
      <c r="G275" s="490"/>
      <c r="H275" s="490"/>
      <c r="I275" s="493"/>
      <c r="J275" s="440"/>
      <c r="K275" s="490"/>
      <c r="L275" s="490"/>
      <c r="M275" s="490"/>
      <c r="N275" s="490"/>
      <c r="O275" s="78"/>
      <c r="P275" s="494" t="s">
        <v>147</v>
      </c>
      <c r="R275" s="467"/>
      <c r="S275" s="467"/>
      <c r="T275" s="496"/>
      <c r="U275" s="467"/>
      <c r="V275" s="467"/>
      <c r="W275" s="467"/>
      <c r="X275" s="467"/>
      <c r="Y275" s="467"/>
      <c r="Z275" s="467"/>
      <c r="AA275" s="467"/>
      <c r="AB275" s="467"/>
      <c r="AC275" s="467"/>
      <c r="AD275" s="467"/>
      <c r="AE275" s="467"/>
      <c r="AF275" s="467"/>
    </row>
    <row r="276" spans="1:32" s="494" customFormat="1" ht="62.5" outlineLevel="1">
      <c r="A276" s="485">
        <v>158</v>
      </c>
      <c r="B276" s="453">
        <f t="shared" si="17"/>
        <v>158</v>
      </c>
      <c r="C276" s="486" t="str">
        <f t="shared" si="18"/>
        <v>IVF158</v>
      </c>
      <c r="D276" s="434" t="s">
        <v>653</v>
      </c>
      <c r="E276" s="485">
        <v>50</v>
      </c>
      <c r="F276" s="487" t="s">
        <v>3</v>
      </c>
      <c r="G276" s="439">
        <v>515</v>
      </c>
      <c r="H276" s="488">
        <f>ROUND(E276*G276,0)</f>
        <v>25750</v>
      </c>
      <c r="I276" s="489">
        <v>12</v>
      </c>
      <c r="J276" s="485" t="str">
        <f>F276</f>
        <v>Rmt</v>
      </c>
      <c r="K276" s="488">
        <f>G276</f>
        <v>515</v>
      </c>
      <c r="L276" s="488">
        <f>ROUND(I276*K276,0)</f>
        <v>6180</v>
      </c>
      <c r="M276" s="490">
        <f>IF(L276&gt;H276,L276-H276,0)</f>
        <v>0</v>
      </c>
      <c r="N276" s="488">
        <f>IF(H276&gt;L276,H276-L276,0)</f>
        <v>19570</v>
      </c>
      <c r="O276" s="78" t="s">
        <v>525</v>
      </c>
      <c r="P276" s="494" t="s">
        <v>147</v>
      </c>
      <c r="R276" s="467"/>
      <c r="S276" s="467"/>
      <c r="T276" s="496"/>
      <c r="U276" s="467"/>
      <c r="V276" s="467"/>
      <c r="W276" s="467"/>
      <c r="X276" s="467"/>
      <c r="Y276" s="467"/>
      <c r="Z276" s="467"/>
      <c r="AA276" s="467"/>
      <c r="AB276" s="467"/>
      <c r="AC276" s="467"/>
      <c r="AD276" s="467"/>
      <c r="AE276" s="467"/>
      <c r="AF276" s="467"/>
    </row>
    <row r="277" spans="1:32" s="494" customFormat="1" outlineLevel="1">
      <c r="A277" s="440"/>
      <c r="B277" s="453" t="str">
        <f t="shared" si="17"/>
        <v/>
      </c>
      <c r="C277" s="486"/>
      <c r="D277" s="479" t="s">
        <v>581</v>
      </c>
      <c r="E277" s="440"/>
      <c r="F277" s="440"/>
      <c r="G277" s="490"/>
      <c r="H277" s="490"/>
      <c r="I277" s="493"/>
      <c r="J277" s="440"/>
      <c r="K277" s="490"/>
      <c r="L277" s="490"/>
      <c r="M277" s="490"/>
      <c r="N277" s="490"/>
      <c r="O277" s="78"/>
      <c r="P277" s="494" t="s">
        <v>147</v>
      </c>
      <c r="R277" s="467"/>
      <c r="S277" s="467"/>
      <c r="T277" s="496"/>
      <c r="U277" s="467"/>
      <c r="V277" s="467"/>
      <c r="W277" s="467"/>
      <c r="X277" s="467"/>
      <c r="Y277" s="467"/>
      <c r="Z277" s="467"/>
      <c r="AA277" s="467"/>
      <c r="AB277" s="467"/>
      <c r="AC277" s="467"/>
      <c r="AD277" s="467"/>
      <c r="AE277" s="467"/>
      <c r="AF277" s="467"/>
    </row>
    <row r="278" spans="1:32" s="494" customFormat="1" outlineLevel="1">
      <c r="A278" s="440"/>
      <c r="B278" s="453"/>
      <c r="C278" s="486"/>
      <c r="D278" s="479"/>
      <c r="E278" s="440"/>
      <c r="F278" s="440"/>
      <c r="G278" s="490"/>
      <c r="H278" s="490"/>
      <c r="I278" s="493"/>
      <c r="J278" s="440"/>
      <c r="K278" s="490"/>
      <c r="L278" s="490"/>
      <c r="M278" s="490"/>
      <c r="N278" s="490"/>
      <c r="O278" s="78"/>
      <c r="P278" s="494" t="s">
        <v>147</v>
      </c>
      <c r="R278" s="467"/>
      <c r="S278" s="467"/>
      <c r="T278" s="496"/>
      <c r="U278" s="467"/>
      <c r="V278" s="467"/>
      <c r="W278" s="467"/>
      <c r="X278" s="467"/>
      <c r="Y278" s="467"/>
      <c r="Z278" s="467"/>
      <c r="AA278" s="467"/>
      <c r="AB278" s="467"/>
      <c r="AC278" s="467"/>
      <c r="AD278" s="467"/>
      <c r="AE278" s="467"/>
      <c r="AF278" s="467"/>
    </row>
    <row r="279" spans="1:32" s="494" customFormat="1" ht="187.5" outlineLevel="1">
      <c r="A279" s="485">
        <v>159</v>
      </c>
      <c r="B279" s="453">
        <f t="shared" si="17"/>
        <v>159</v>
      </c>
      <c r="C279" s="486" t="str">
        <f t="shared" si="18"/>
        <v>IVF159</v>
      </c>
      <c r="D279" s="434" t="s">
        <v>498</v>
      </c>
      <c r="E279" s="485">
        <v>30</v>
      </c>
      <c r="F279" s="487" t="s">
        <v>4</v>
      </c>
      <c r="G279" s="439">
        <v>2600</v>
      </c>
      <c r="H279" s="488">
        <f>ROUND(E279*G279,0)</f>
        <v>78000</v>
      </c>
      <c r="I279" s="489">
        <v>0</v>
      </c>
      <c r="J279" s="485" t="str">
        <f>F279</f>
        <v>Sqm</v>
      </c>
      <c r="K279" s="488">
        <f>G279</f>
        <v>2600</v>
      </c>
      <c r="L279" s="488">
        <f>ROUND(I279*K279,0)</f>
        <v>0</v>
      </c>
      <c r="M279" s="490">
        <f>IF(L279&gt;H279,L279-H279,0)</f>
        <v>0</v>
      </c>
      <c r="N279" s="488">
        <f>IF(H279&gt;L279,H279-L279,0)</f>
        <v>78000</v>
      </c>
      <c r="O279" s="78" t="s">
        <v>613</v>
      </c>
      <c r="P279" s="494" t="s">
        <v>147</v>
      </c>
      <c r="R279" s="467"/>
      <c r="S279" s="467"/>
      <c r="T279" s="496"/>
      <c r="U279" s="467"/>
      <c r="V279" s="467"/>
      <c r="W279" s="467"/>
      <c r="X279" s="467"/>
      <c r="Y279" s="467"/>
      <c r="Z279" s="467"/>
      <c r="AA279" s="467"/>
      <c r="AB279" s="467"/>
      <c r="AC279" s="467"/>
      <c r="AD279" s="467"/>
      <c r="AE279" s="467"/>
      <c r="AF279" s="467"/>
    </row>
    <row r="280" spans="1:32" s="494" customFormat="1" outlineLevel="1">
      <c r="A280" s="440"/>
      <c r="B280" s="453" t="str">
        <f t="shared" si="17"/>
        <v/>
      </c>
      <c r="C280" s="486"/>
      <c r="D280" s="434"/>
      <c r="E280" s="440"/>
      <c r="F280" s="440"/>
      <c r="G280" s="490"/>
      <c r="H280" s="490"/>
      <c r="I280" s="493"/>
      <c r="J280" s="440"/>
      <c r="K280" s="490"/>
      <c r="L280" s="490"/>
      <c r="M280" s="490"/>
      <c r="N280" s="490"/>
      <c r="O280" s="78"/>
      <c r="P280" s="494" t="s">
        <v>147</v>
      </c>
      <c r="R280" s="467"/>
      <c r="S280" s="467"/>
      <c r="T280" s="496"/>
      <c r="U280" s="467"/>
      <c r="V280" s="467"/>
      <c r="W280" s="467"/>
      <c r="X280" s="467"/>
      <c r="Y280" s="467"/>
      <c r="Z280" s="467"/>
      <c r="AA280" s="467"/>
      <c r="AB280" s="467"/>
      <c r="AC280" s="467"/>
      <c r="AD280" s="467"/>
      <c r="AE280" s="467"/>
      <c r="AF280" s="467"/>
    </row>
    <row r="281" spans="1:32" s="494" customFormat="1" ht="187.5" outlineLevel="1">
      <c r="A281" s="485">
        <v>160</v>
      </c>
      <c r="B281" s="453">
        <f t="shared" si="17"/>
        <v>160</v>
      </c>
      <c r="C281" s="486" t="str">
        <f t="shared" si="18"/>
        <v>IVF160</v>
      </c>
      <c r="D281" s="434" t="s">
        <v>499</v>
      </c>
      <c r="E281" s="485">
        <v>250</v>
      </c>
      <c r="F281" s="487" t="s">
        <v>4</v>
      </c>
      <c r="G281" s="439">
        <v>2325</v>
      </c>
      <c r="H281" s="488">
        <f>ROUND(E281*G281,0)</f>
        <v>581250</v>
      </c>
      <c r="I281" s="489">
        <v>230.24</v>
      </c>
      <c r="J281" s="485" t="str">
        <f>F281</f>
        <v>Sqm</v>
      </c>
      <c r="K281" s="488">
        <f>G281</f>
        <v>2325</v>
      </c>
      <c r="L281" s="488">
        <f>ROUND(I281*K281,0)</f>
        <v>535308</v>
      </c>
      <c r="M281" s="490">
        <f>IF(L281&gt;H281,L281-H281,0)</f>
        <v>0</v>
      </c>
      <c r="N281" s="488">
        <f>IF(H281&gt;L281,H281-L281,0)</f>
        <v>45942</v>
      </c>
      <c r="O281" s="78" t="s">
        <v>525</v>
      </c>
      <c r="P281" s="494" t="s">
        <v>147</v>
      </c>
      <c r="R281" s="467"/>
      <c r="S281" s="467"/>
      <c r="T281" s="496"/>
      <c r="U281" s="467"/>
      <c r="V281" s="467"/>
      <c r="W281" s="467"/>
      <c r="X281" s="467"/>
      <c r="Y281" s="467"/>
      <c r="Z281" s="467"/>
      <c r="AA281" s="467"/>
      <c r="AB281" s="467"/>
      <c r="AC281" s="467"/>
      <c r="AD281" s="467"/>
      <c r="AE281" s="467"/>
      <c r="AF281" s="467"/>
    </row>
    <row r="282" spans="1:32" s="494" customFormat="1" outlineLevel="1">
      <c r="A282" s="440"/>
      <c r="B282" s="453" t="str">
        <f t="shared" si="17"/>
        <v/>
      </c>
      <c r="C282" s="486"/>
      <c r="D282" s="479" t="s">
        <v>580</v>
      </c>
      <c r="E282" s="440"/>
      <c r="F282" s="440"/>
      <c r="G282" s="490"/>
      <c r="H282" s="490"/>
      <c r="I282" s="493"/>
      <c r="J282" s="440"/>
      <c r="K282" s="490"/>
      <c r="L282" s="490"/>
      <c r="M282" s="490"/>
      <c r="N282" s="490"/>
      <c r="O282" s="78"/>
      <c r="P282" s="494" t="s">
        <v>147</v>
      </c>
      <c r="R282" s="467"/>
      <c r="S282" s="467"/>
      <c r="T282" s="496"/>
      <c r="U282" s="467"/>
      <c r="V282" s="467"/>
      <c r="W282" s="467"/>
      <c r="X282" s="467"/>
      <c r="Y282" s="467"/>
      <c r="Z282" s="467"/>
      <c r="AA282" s="467"/>
      <c r="AB282" s="467"/>
      <c r="AC282" s="467"/>
      <c r="AD282" s="467"/>
      <c r="AE282" s="467"/>
      <c r="AF282" s="467"/>
    </row>
    <row r="283" spans="1:32" s="494" customFormat="1" outlineLevel="1">
      <c r="A283" s="440"/>
      <c r="B283" s="453"/>
      <c r="C283" s="486"/>
      <c r="D283" s="479"/>
      <c r="E283" s="440"/>
      <c r="F283" s="440"/>
      <c r="G283" s="490"/>
      <c r="H283" s="490"/>
      <c r="I283" s="493"/>
      <c r="J283" s="440"/>
      <c r="K283" s="490"/>
      <c r="L283" s="490"/>
      <c r="M283" s="490"/>
      <c r="N283" s="490"/>
      <c r="O283" s="78"/>
      <c r="P283" s="494" t="s">
        <v>147</v>
      </c>
      <c r="R283" s="467"/>
      <c r="S283" s="467"/>
      <c r="T283" s="496"/>
      <c r="U283" s="467"/>
      <c r="V283" s="467"/>
      <c r="W283" s="467"/>
      <c r="X283" s="467"/>
      <c r="Y283" s="467"/>
      <c r="Z283" s="467"/>
      <c r="AA283" s="467"/>
      <c r="AB283" s="467"/>
      <c r="AC283" s="467"/>
      <c r="AD283" s="467"/>
      <c r="AE283" s="467"/>
      <c r="AF283" s="467"/>
    </row>
    <row r="284" spans="1:32" s="494" customFormat="1" ht="46.9" outlineLevel="1">
      <c r="A284" s="485">
        <v>161</v>
      </c>
      <c r="B284" s="453">
        <f t="shared" si="17"/>
        <v>161</v>
      </c>
      <c r="C284" s="486" t="str">
        <f t="shared" si="18"/>
        <v>IVF161</v>
      </c>
      <c r="D284" s="434" t="s">
        <v>70</v>
      </c>
      <c r="E284" s="485">
        <v>2</v>
      </c>
      <c r="F284" s="487" t="s">
        <v>4</v>
      </c>
      <c r="G284" s="439">
        <v>15800</v>
      </c>
      <c r="H284" s="488">
        <f>ROUND(E284*G284,0)</f>
        <v>31600</v>
      </c>
      <c r="I284" s="489">
        <v>1.24</v>
      </c>
      <c r="J284" s="485" t="str">
        <f>F284</f>
        <v>Sqm</v>
      </c>
      <c r="K284" s="488">
        <f>G284</f>
        <v>15800</v>
      </c>
      <c r="L284" s="488">
        <f>ROUND(I284*K284,0)</f>
        <v>19592</v>
      </c>
      <c r="M284" s="490">
        <f>IF(L284&gt;H284,L284-H284,0)</f>
        <v>0</v>
      </c>
      <c r="N284" s="488">
        <f>IF(H284&gt;L284,H284-L284,0)</f>
        <v>12008</v>
      </c>
      <c r="O284" s="78" t="s">
        <v>525</v>
      </c>
      <c r="P284" s="494" t="s">
        <v>147</v>
      </c>
      <c r="R284" s="467"/>
      <c r="S284" s="467"/>
      <c r="T284" s="496"/>
      <c r="U284" s="467"/>
      <c r="V284" s="467"/>
      <c r="W284" s="467"/>
      <c r="X284" s="467"/>
      <c r="Y284" s="467"/>
      <c r="Z284" s="467"/>
      <c r="AA284" s="467"/>
      <c r="AB284" s="467"/>
      <c r="AC284" s="467"/>
      <c r="AD284" s="467"/>
      <c r="AE284" s="467"/>
      <c r="AF284" s="467"/>
    </row>
    <row r="285" spans="1:32" s="494" customFormat="1" outlineLevel="1">
      <c r="A285" s="440"/>
      <c r="B285" s="453" t="str">
        <f t="shared" si="17"/>
        <v/>
      </c>
      <c r="C285" s="486"/>
      <c r="D285" s="479" t="s">
        <v>582</v>
      </c>
      <c r="E285" s="440"/>
      <c r="F285" s="440"/>
      <c r="G285" s="490"/>
      <c r="H285" s="490"/>
      <c r="I285" s="493"/>
      <c r="J285" s="440"/>
      <c r="K285" s="490"/>
      <c r="L285" s="490"/>
      <c r="M285" s="490"/>
      <c r="N285" s="490"/>
      <c r="O285" s="78"/>
      <c r="P285" s="494" t="s">
        <v>147</v>
      </c>
      <c r="R285" s="467"/>
      <c r="S285" s="467"/>
      <c r="T285" s="496"/>
      <c r="U285" s="467"/>
      <c r="V285" s="467"/>
      <c r="W285" s="467"/>
      <c r="X285" s="467"/>
      <c r="Y285" s="467"/>
      <c r="Z285" s="467"/>
      <c r="AA285" s="467"/>
      <c r="AB285" s="467"/>
      <c r="AC285" s="467"/>
      <c r="AD285" s="467"/>
      <c r="AE285" s="467"/>
      <c r="AF285" s="467"/>
    </row>
    <row r="286" spans="1:32" s="494" customFormat="1" outlineLevel="1">
      <c r="A286" s="440"/>
      <c r="B286" s="453"/>
      <c r="C286" s="486"/>
      <c r="D286" s="479"/>
      <c r="E286" s="440"/>
      <c r="F286" s="440"/>
      <c r="G286" s="490"/>
      <c r="H286" s="490"/>
      <c r="I286" s="493"/>
      <c r="J286" s="440"/>
      <c r="K286" s="490"/>
      <c r="L286" s="490"/>
      <c r="M286" s="490"/>
      <c r="N286" s="490"/>
      <c r="O286" s="78"/>
      <c r="P286" s="494" t="s">
        <v>147</v>
      </c>
      <c r="R286" s="467"/>
      <c r="S286" s="467"/>
      <c r="T286" s="496"/>
      <c r="U286" s="467"/>
      <c r="V286" s="467"/>
      <c r="W286" s="467"/>
      <c r="X286" s="467"/>
      <c r="Y286" s="467"/>
      <c r="Z286" s="467"/>
      <c r="AA286" s="467"/>
      <c r="AB286" s="467"/>
      <c r="AC286" s="467"/>
      <c r="AD286" s="467"/>
      <c r="AE286" s="467"/>
      <c r="AF286" s="467"/>
    </row>
    <row r="287" spans="1:32" s="494" customFormat="1" ht="46.9" outlineLevel="1">
      <c r="A287" s="485">
        <v>162</v>
      </c>
      <c r="B287" s="453">
        <f t="shared" si="17"/>
        <v>162</v>
      </c>
      <c r="C287" s="486" t="str">
        <f t="shared" si="18"/>
        <v>IVF162</v>
      </c>
      <c r="D287" s="434" t="s">
        <v>71</v>
      </c>
      <c r="E287" s="485">
        <v>2</v>
      </c>
      <c r="F287" s="487" t="s">
        <v>4</v>
      </c>
      <c r="G287" s="439">
        <v>25900</v>
      </c>
      <c r="H287" s="488">
        <f>ROUND(E287*G287,0)</f>
        <v>51800</v>
      </c>
      <c r="I287" s="489">
        <v>0.84</v>
      </c>
      <c r="J287" s="485" t="str">
        <f>F287</f>
        <v>Sqm</v>
      </c>
      <c r="K287" s="488">
        <f>G287</f>
        <v>25900</v>
      </c>
      <c r="L287" s="488">
        <f>ROUND(I287*K287,0)</f>
        <v>21756</v>
      </c>
      <c r="M287" s="490">
        <f>IF(L287&gt;H287,L287-H287,0)</f>
        <v>0</v>
      </c>
      <c r="N287" s="488">
        <f>IF(H287&gt;L287,H287-L287,0)</f>
        <v>30044</v>
      </c>
      <c r="O287" s="78" t="s">
        <v>525</v>
      </c>
      <c r="P287" s="494" t="s">
        <v>147</v>
      </c>
      <c r="R287" s="467"/>
      <c r="S287" s="467"/>
      <c r="T287" s="496"/>
      <c r="U287" s="467"/>
      <c r="V287" s="467"/>
      <c r="W287" s="467"/>
      <c r="X287" s="467"/>
      <c r="Y287" s="467"/>
      <c r="Z287" s="467"/>
      <c r="AA287" s="467"/>
      <c r="AB287" s="467"/>
      <c r="AC287" s="467"/>
      <c r="AD287" s="467"/>
      <c r="AE287" s="467"/>
      <c r="AF287" s="467"/>
    </row>
    <row r="288" spans="1:32" s="494" customFormat="1" outlineLevel="1">
      <c r="A288" s="440"/>
      <c r="B288" s="453" t="str">
        <f t="shared" si="17"/>
        <v/>
      </c>
      <c r="C288" s="486"/>
      <c r="D288" s="479" t="s">
        <v>582</v>
      </c>
      <c r="E288" s="440"/>
      <c r="F288" s="440"/>
      <c r="G288" s="490"/>
      <c r="H288" s="490"/>
      <c r="I288" s="493"/>
      <c r="J288" s="440"/>
      <c r="K288" s="490"/>
      <c r="L288" s="490"/>
      <c r="M288" s="490"/>
      <c r="N288" s="490"/>
      <c r="O288" s="78"/>
      <c r="P288" s="494" t="s">
        <v>147</v>
      </c>
      <c r="R288" s="467"/>
      <c r="S288" s="467"/>
      <c r="T288" s="496"/>
      <c r="U288" s="467"/>
      <c r="V288" s="467"/>
      <c r="W288" s="467"/>
      <c r="X288" s="467"/>
      <c r="Y288" s="467"/>
      <c r="Z288" s="467"/>
      <c r="AA288" s="467"/>
      <c r="AB288" s="467"/>
      <c r="AC288" s="467"/>
      <c r="AD288" s="467"/>
      <c r="AE288" s="467"/>
      <c r="AF288" s="467"/>
    </row>
    <row r="289" spans="1:32" s="494" customFormat="1" outlineLevel="1">
      <c r="A289" s="440"/>
      <c r="B289" s="453"/>
      <c r="C289" s="486"/>
      <c r="D289" s="479"/>
      <c r="E289" s="440"/>
      <c r="F289" s="440"/>
      <c r="G289" s="490"/>
      <c r="H289" s="490"/>
      <c r="I289" s="493"/>
      <c r="J289" s="440"/>
      <c r="K289" s="490"/>
      <c r="L289" s="490"/>
      <c r="M289" s="490"/>
      <c r="N289" s="490"/>
      <c r="O289" s="78"/>
      <c r="P289" s="494" t="s">
        <v>147</v>
      </c>
      <c r="R289" s="467"/>
      <c r="S289" s="467"/>
      <c r="T289" s="496"/>
      <c r="U289" s="467"/>
      <c r="V289" s="467"/>
      <c r="W289" s="467"/>
      <c r="X289" s="467"/>
      <c r="Y289" s="467"/>
      <c r="Z289" s="467"/>
      <c r="AA289" s="467"/>
      <c r="AB289" s="467"/>
      <c r="AC289" s="467"/>
      <c r="AD289" s="467"/>
      <c r="AE289" s="467"/>
      <c r="AF289" s="467"/>
    </row>
    <row r="290" spans="1:32" s="494" customFormat="1" ht="31.25" outlineLevel="1">
      <c r="A290" s="485">
        <v>163</v>
      </c>
      <c r="B290" s="453">
        <f t="shared" si="17"/>
        <v>163</v>
      </c>
      <c r="C290" s="486" t="str">
        <f t="shared" si="18"/>
        <v>IVF163</v>
      </c>
      <c r="D290" s="434" t="s">
        <v>72</v>
      </c>
      <c r="E290" s="485">
        <v>2</v>
      </c>
      <c r="F290" s="487" t="s">
        <v>4</v>
      </c>
      <c r="G290" s="439">
        <v>26300</v>
      </c>
      <c r="H290" s="488">
        <f>ROUND(E290*G290,0)</f>
        <v>52600</v>
      </c>
      <c r="I290" s="489">
        <v>2</v>
      </c>
      <c r="J290" s="485" t="str">
        <f>F290</f>
        <v>Sqm</v>
      </c>
      <c r="K290" s="488">
        <f>G290</f>
        <v>26300</v>
      </c>
      <c r="L290" s="488">
        <f>ROUND(I290*K290,0)</f>
        <v>52600</v>
      </c>
      <c r="M290" s="490">
        <f>IF(L290&gt;H290,L290-H290,0)</f>
        <v>0</v>
      </c>
      <c r="N290" s="488">
        <f>IF(H290&gt;L290,H290-L290,0)</f>
        <v>0</v>
      </c>
      <c r="O290" s="601" t="s">
        <v>631</v>
      </c>
      <c r="P290" s="494" t="s">
        <v>147</v>
      </c>
      <c r="R290" s="467"/>
      <c r="S290" s="467"/>
      <c r="T290" s="496"/>
      <c r="U290" s="467"/>
      <c r="V290" s="467"/>
      <c r="W290" s="467"/>
      <c r="X290" s="467"/>
      <c r="Y290" s="467"/>
      <c r="Z290" s="467"/>
      <c r="AA290" s="467"/>
      <c r="AB290" s="467"/>
      <c r="AC290" s="467"/>
      <c r="AD290" s="467"/>
      <c r="AE290" s="467"/>
      <c r="AF290" s="467"/>
    </row>
    <row r="291" spans="1:32" s="494" customFormat="1" outlineLevel="1">
      <c r="A291" s="440"/>
      <c r="B291" s="453" t="str">
        <f t="shared" si="17"/>
        <v/>
      </c>
      <c r="C291" s="486"/>
      <c r="D291" s="495" t="s">
        <v>109</v>
      </c>
      <c r="E291" s="440"/>
      <c r="F291" s="440"/>
      <c r="G291" s="490"/>
      <c r="H291" s="490"/>
      <c r="I291" s="493">
        <v>1.29</v>
      </c>
      <c r="J291" s="440" t="s">
        <v>4</v>
      </c>
      <c r="K291" s="439">
        <v>26300</v>
      </c>
      <c r="L291" s="488">
        <f>ROUND(I291*K291,0)</f>
        <v>33927</v>
      </c>
      <c r="M291" s="490">
        <f>IF(L291&gt;H291,L291-H291,0)</f>
        <v>33927</v>
      </c>
      <c r="N291" s="488">
        <f>IF(H291&gt;L291,H291-L291,0)</f>
        <v>0</v>
      </c>
      <c r="O291" s="601"/>
      <c r="P291" s="494" t="s">
        <v>147</v>
      </c>
      <c r="R291" s="467"/>
      <c r="S291" s="467"/>
      <c r="T291" s="496"/>
      <c r="U291" s="467"/>
      <c r="V291" s="467"/>
      <c r="W291" s="467"/>
      <c r="X291" s="467"/>
      <c r="Y291" s="467"/>
      <c r="Z291" s="467"/>
      <c r="AA291" s="467"/>
      <c r="AB291" s="467"/>
      <c r="AC291" s="467"/>
      <c r="AD291" s="467"/>
      <c r="AE291" s="467"/>
      <c r="AF291" s="467"/>
    </row>
    <row r="292" spans="1:32" s="494" customFormat="1" outlineLevel="1">
      <c r="A292" s="440"/>
      <c r="B292" s="453" t="str">
        <f t="shared" si="17"/>
        <v/>
      </c>
      <c r="C292" s="486"/>
      <c r="D292" s="479" t="s">
        <v>583</v>
      </c>
      <c r="E292" s="440"/>
      <c r="F292" s="440"/>
      <c r="G292" s="490"/>
      <c r="H292" s="490"/>
      <c r="I292" s="493"/>
      <c r="J292" s="440"/>
      <c r="K292" s="439"/>
      <c r="L292" s="488"/>
      <c r="M292" s="490"/>
      <c r="N292" s="488"/>
      <c r="O292" s="78"/>
      <c r="P292" s="494" t="s">
        <v>147</v>
      </c>
      <c r="R292" s="467"/>
      <c r="S292" s="467"/>
      <c r="T292" s="496"/>
      <c r="U292" s="467"/>
      <c r="V292" s="467"/>
      <c r="W292" s="467"/>
      <c r="X292" s="467"/>
      <c r="Y292" s="467"/>
      <c r="Z292" s="467"/>
      <c r="AA292" s="467"/>
      <c r="AB292" s="467"/>
      <c r="AC292" s="467"/>
      <c r="AD292" s="467"/>
      <c r="AE292" s="467"/>
      <c r="AF292" s="467"/>
    </row>
    <row r="293" spans="1:32" s="494" customFormat="1" outlineLevel="1">
      <c r="A293" s="440"/>
      <c r="B293" s="453"/>
      <c r="C293" s="486"/>
      <c r="D293" s="479"/>
      <c r="E293" s="440"/>
      <c r="F293" s="440"/>
      <c r="G293" s="490"/>
      <c r="H293" s="490"/>
      <c r="I293" s="493"/>
      <c r="J293" s="440"/>
      <c r="K293" s="439"/>
      <c r="L293" s="488"/>
      <c r="M293" s="490"/>
      <c r="N293" s="488"/>
      <c r="O293" s="78"/>
      <c r="P293" s="494" t="s">
        <v>147</v>
      </c>
      <c r="R293" s="467"/>
      <c r="S293" s="467"/>
      <c r="T293" s="496"/>
      <c r="U293" s="467"/>
      <c r="V293" s="467"/>
      <c r="W293" s="467"/>
      <c r="X293" s="467"/>
      <c r="Y293" s="467"/>
      <c r="Z293" s="467"/>
      <c r="AA293" s="467"/>
      <c r="AB293" s="467"/>
      <c r="AC293" s="467"/>
      <c r="AD293" s="467"/>
      <c r="AE293" s="467"/>
      <c r="AF293" s="467"/>
    </row>
    <row r="294" spans="1:32" s="494" customFormat="1" ht="31.25" outlineLevel="1">
      <c r="A294" s="485">
        <v>164</v>
      </c>
      <c r="B294" s="453">
        <f t="shared" si="17"/>
        <v>164</v>
      </c>
      <c r="C294" s="486" t="str">
        <f t="shared" si="18"/>
        <v>IVF164</v>
      </c>
      <c r="D294" s="434" t="s">
        <v>73</v>
      </c>
      <c r="E294" s="485">
        <v>1</v>
      </c>
      <c r="F294" s="487" t="s">
        <v>4</v>
      </c>
      <c r="G294" s="439">
        <v>8125</v>
      </c>
      <c r="H294" s="488">
        <f>ROUND(E294*G294,0)</f>
        <v>8125</v>
      </c>
      <c r="I294" s="489">
        <v>1</v>
      </c>
      <c r="J294" s="485" t="str">
        <f>F294</f>
        <v>Sqm</v>
      </c>
      <c r="K294" s="488">
        <f>G294</f>
        <v>8125</v>
      </c>
      <c r="L294" s="488">
        <f>ROUND(I294*K294,0)</f>
        <v>8125</v>
      </c>
      <c r="M294" s="490">
        <f>IF(L294&gt;H294,L294-H294,0)</f>
        <v>0</v>
      </c>
      <c r="N294" s="488">
        <f>IF(H294&gt;L294,H294-L294,0)</f>
        <v>0</v>
      </c>
      <c r="O294" s="601" t="s">
        <v>631</v>
      </c>
      <c r="P294" s="494" t="s">
        <v>147</v>
      </c>
      <c r="R294" s="467"/>
      <c r="S294" s="467"/>
      <c r="T294" s="496"/>
      <c r="U294" s="467"/>
      <c r="V294" s="467"/>
      <c r="W294" s="467"/>
      <c r="X294" s="467"/>
      <c r="Y294" s="467"/>
      <c r="Z294" s="467"/>
      <c r="AA294" s="467"/>
      <c r="AB294" s="467"/>
      <c r="AC294" s="467"/>
      <c r="AD294" s="467"/>
      <c r="AE294" s="467"/>
      <c r="AF294" s="467"/>
    </row>
    <row r="295" spans="1:32" s="494" customFormat="1" outlineLevel="1">
      <c r="A295" s="440"/>
      <c r="B295" s="453" t="str">
        <f t="shared" si="17"/>
        <v/>
      </c>
      <c r="C295" s="486"/>
      <c r="D295" s="495" t="s">
        <v>109</v>
      </c>
      <c r="E295" s="440"/>
      <c r="F295" s="440"/>
      <c r="G295" s="490"/>
      <c r="H295" s="490"/>
      <c r="I295" s="493">
        <v>0.25</v>
      </c>
      <c r="J295" s="440" t="s">
        <v>4</v>
      </c>
      <c r="K295" s="439">
        <v>8125</v>
      </c>
      <c r="L295" s="488">
        <f>ROUND(I295*K295,0)</f>
        <v>2031</v>
      </c>
      <c r="M295" s="490">
        <f>IF(L295&gt;H295,L295-H295,0)</f>
        <v>2031</v>
      </c>
      <c r="N295" s="488">
        <f>IF(H295&gt;L295,H295-L295,0)</f>
        <v>0</v>
      </c>
      <c r="O295" s="601"/>
      <c r="P295" s="494" t="s">
        <v>147</v>
      </c>
      <c r="R295" s="467"/>
      <c r="S295" s="467"/>
      <c r="T295" s="496"/>
      <c r="U295" s="467"/>
      <c r="V295" s="467"/>
      <c r="W295" s="467"/>
      <c r="X295" s="467"/>
      <c r="Y295" s="467"/>
      <c r="Z295" s="467"/>
      <c r="AA295" s="467"/>
      <c r="AB295" s="467"/>
      <c r="AC295" s="467"/>
      <c r="AD295" s="467"/>
      <c r="AE295" s="467"/>
      <c r="AF295" s="467"/>
    </row>
    <row r="296" spans="1:32" s="494" customFormat="1" outlineLevel="1">
      <c r="A296" s="440"/>
      <c r="B296" s="453" t="str">
        <f t="shared" si="17"/>
        <v/>
      </c>
      <c r="C296" s="486"/>
      <c r="D296" s="479" t="s">
        <v>582</v>
      </c>
      <c r="E296" s="440"/>
      <c r="F296" s="440"/>
      <c r="G296" s="490"/>
      <c r="H296" s="490"/>
      <c r="I296" s="493"/>
      <c r="J296" s="440"/>
      <c r="K296" s="439"/>
      <c r="L296" s="488"/>
      <c r="M296" s="490"/>
      <c r="N296" s="488"/>
      <c r="O296" s="78"/>
      <c r="P296" s="494" t="s">
        <v>147</v>
      </c>
      <c r="R296" s="467"/>
      <c r="S296" s="467"/>
      <c r="T296" s="496"/>
      <c r="U296" s="467"/>
      <c r="V296" s="467"/>
      <c r="W296" s="467"/>
      <c r="X296" s="467"/>
      <c r="Y296" s="467"/>
      <c r="Z296" s="467"/>
      <c r="AA296" s="467"/>
      <c r="AB296" s="467"/>
      <c r="AC296" s="467"/>
      <c r="AD296" s="467"/>
      <c r="AE296" s="467"/>
      <c r="AF296" s="467"/>
    </row>
    <row r="297" spans="1:32" s="494" customFormat="1" outlineLevel="1">
      <c r="A297" s="440"/>
      <c r="B297" s="453"/>
      <c r="C297" s="486"/>
      <c r="D297" s="479"/>
      <c r="E297" s="440"/>
      <c r="F297" s="440"/>
      <c r="G297" s="490"/>
      <c r="H297" s="490"/>
      <c r="I297" s="493"/>
      <c r="J297" s="440"/>
      <c r="K297" s="439"/>
      <c r="L297" s="488"/>
      <c r="M297" s="490"/>
      <c r="N297" s="488"/>
      <c r="O297" s="78"/>
      <c r="P297" s="494" t="s">
        <v>147</v>
      </c>
      <c r="R297" s="467"/>
      <c r="S297" s="467"/>
      <c r="T297" s="496"/>
      <c r="U297" s="467"/>
      <c r="V297" s="467"/>
      <c r="W297" s="467"/>
      <c r="X297" s="467"/>
      <c r="Y297" s="467"/>
      <c r="Z297" s="467"/>
      <c r="AA297" s="467"/>
      <c r="AB297" s="467"/>
      <c r="AC297" s="467"/>
      <c r="AD297" s="467"/>
      <c r="AE297" s="467"/>
      <c r="AF297" s="467"/>
    </row>
    <row r="298" spans="1:32" s="494" customFormat="1" ht="46.9" outlineLevel="1">
      <c r="A298" s="485">
        <v>165</v>
      </c>
      <c r="B298" s="453">
        <f t="shared" si="17"/>
        <v>165</v>
      </c>
      <c r="C298" s="486" t="str">
        <f t="shared" si="18"/>
        <v>IVF165</v>
      </c>
      <c r="D298" s="434" t="s">
        <v>74</v>
      </c>
      <c r="E298" s="485">
        <v>1</v>
      </c>
      <c r="F298" s="487" t="s">
        <v>4</v>
      </c>
      <c r="G298" s="439">
        <v>7550</v>
      </c>
      <c r="H298" s="488">
        <f>ROUND(E298*G298,0)</f>
        <v>7550</v>
      </c>
      <c r="I298" s="489">
        <v>0.72</v>
      </c>
      <c r="J298" s="485" t="str">
        <f>F298</f>
        <v>Sqm</v>
      </c>
      <c r="K298" s="488">
        <f>G298</f>
        <v>7550</v>
      </c>
      <c r="L298" s="488">
        <f>ROUND(I298*K298,0)</f>
        <v>5436</v>
      </c>
      <c r="M298" s="490">
        <f>IF(L298&gt;H298,L298-H298,0)</f>
        <v>0</v>
      </c>
      <c r="N298" s="488">
        <f>IF(H298&gt;L298,H298-L298,0)</f>
        <v>2114</v>
      </c>
      <c r="O298" s="78" t="s">
        <v>525</v>
      </c>
      <c r="P298" s="494" t="s">
        <v>147</v>
      </c>
      <c r="R298" s="467"/>
      <c r="S298" s="467"/>
      <c r="T298" s="496"/>
      <c r="U298" s="467"/>
      <c r="V298" s="467"/>
      <c r="W298" s="467"/>
      <c r="X298" s="467"/>
      <c r="Y298" s="467"/>
      <c r="Z298" s="467"/>
      <c r="AA298" s="467"/>
      <c r="AB298" s="467"/>
      <c r="AC298" s="467"/>
      <c r="AD298" s="467"/>
      <c r="AE298" s="467"/>
      <c r="AF298" s="467"/>
    </row>
    <row r="299" spans="1:32" s="494" customFormat="1" outlineLevel="1">
      <c r="A299" s="440"/>
      <c r="B299" s="453"/>
      <c r="C299" s="486"/>
      <c r="D299" s="479" t="s">
        <v>582</v>
      </c>
      <c r="E299" s="440"/>
      <c r="F299" s="440"/>
      <c r="G299" s="490"/>
      <c r="H299" s="490"/>
      <c r="I299" s="493"/>
      <c r="J299" s="440"/>
      <c r="K299" s="490"/>
      <c r="L299" s="490"/>
      <c r="M299" s="490"/>
      <c r="N299" s="490"/>
      <c r="O299" s="78"/>
      <c r="P299" s="494" t="s">
        <v>147</v>
      </c>
      <c r="R299" s="467"/>
      <c r="S299" s="467"/>
      <c r="T299" s="496"/>
      <c r="U299" s="467"/>
      <c r="V299" s="467"/>
      <c r="W299" s="467"/>
      <c r="X299" s="467"/>
      <c r="Y299" s="467"/>
      <c r="Z299" s="467"/>
      <c r="AA299" s="467"/>
      <c r="AB299" s="467"/>
      <c r="AC299" s="467"/>
      <c r="AD299" s="467"/>
      <c r="AE299" s="467"/>
      <c r="AF299" s="467"/>
    </row>
    <row r="300" spans="1:32" s="494" customFormat="1" outlineLevel="1">
      <c r="A300" s="440"/>
      <c r="B300" s="453"/>
      <c r="C300" s="486"/>
      <c r="D300" s="479"/>
      <c r="E300" s="440"/>
      <c r="F300" s="440"/>
      <c r="G300" s="490"/>
      <c r="H300" s="490"/>
      <c r="I300" s="493"/>
      <c r="J300" s="440"/>
      <c r="K300" s="490"/>
      <c r="L300" s="490"/>
      <c r="M300" s="490"/>
      <c r="N300" s="490"/>
      <c r="O300" s="78"/>
      <c r="P300" s="494" t="s">
        <v>147</v>
      </c>
      <c r="R300" s="467"/>
      <c r="S300" s="467"/>
      <c r="T300" s="496"/>
      <c r="U300" s="467"/>
      <c r="V300" s="467"/>
      <c r="W300" s="467"/>
      <c r="X300" s="467"/>
      <c r="Y300" s="467"/>
      <c r="Z300" s="467"/>
      <c r="AA300" s="467"/>
      <c r="AB300" s="467"/>
      <c r="AC300" s="467"/>
      <c r="AD300" s="467"/>
      <c r="AE300" s="467"/>
      <c r="AF300" s="467"/>
    </row>
    <row r="301" spans="1:32" s="494" customFormat="1" ht="62.5" outlineLevel="1">
      <c r="A301" s="485">
        <v>166</v>
      </c>
      <c r="B301" s="453">
        <f t="shared" si="17"/>
        <v>166</v>
      </c>
      <c r="C301" s="486" t="str">
        <f t="shared" si="18"/>
        <v>IVF166</v>
      </c>
      <c r="D301" s="434" t="s">
        <v>103</v>
      </c>
      <c r="E301" s="485">
        <v>2</v>
      </c>
      <c r="F301" s="487" t="s">
        <v>6</v>
      </c>
      <c r="G301" s="439">
        <v>10500</v>
      </c>
      <c r="H301" s="488">
        <f>ROUND(E301*G301,0)</f>
        <v>21000</v>
      </c>
      <c r="I301" s="489">
        <v>2</v>
      </c>
      <c r="J301" s="485" t="str">
        <f>F301</f>
        <v>No</v>
      </c>
      <c r="K301" s="488">
        <f>G301</f>
        <v>10500</v>
      </c>
      <c r="L301" s="488">
        <f>ROUND(I301*K301,0)</f>
        <v>21000</v>
      </c>
      <c r="M301" s="490">
        <f>IF(L301&gt;H301,L301-H301,0)</f>
        <v>0</v>
      </c>
      <c r="N301" s="488">
        <f>IF(H301&gt;L301,H301-L301,0)</f>
        <v>0</v>
      </c>
      <c r="O301" s="601" t="s">
        <v>631</v>
      </c>
      <c r="P301" s="494" t="s">
        <v>147</v>
      </c>
      <c r="R301" s="467"/>
      <c r="S301" s="467"/>
      <c r="T301" s="496"/>
      <c r="U301" s="467"/>
      <c r="V301" s="467"/>
      <c r="W301" s="467"/>
      <c r="X301" s="467"/>
      <c r="Y301" s="467"/>
      <c r="Z301" s="467"/>
      <c r="AA301" s="467"/>
      <c r="AB301" s="467"/>
      <c r="AC301" s="467"/>
      <c r="AD301" s="467"/>
      <c r="AE301" s="467"/>
      <c r="AF301" s="467"/>
    </row>
    <row r="302" spans="1:32" s="494" customFormat="1" outlineLevel="1">
      <c r="A302" s="440"/>
      <c r="B302" s="453" t="str">
        <f t="shared" si="17"/>
        <v/>
      </c>
      <c r="C302" s="486"/>
      <c r="D302" s="495" t="s">
        <v>109</v>
      </c>
      <c r="E302" s="440"/>
      <c r="F302" s="440"/>
      <c r="G302" s="490"/>
      <c r="H302" s="490"/>
      <c r="I302" s="493">
        <v>1</v>
      </c>
      <c r="J302" s="440" t="s">
        <v>6</v>
      </c>
      <c r="K302" s="439">
        <v>10500</v>
      </c>
      <c r="L302" s="488">
        <f>ROUND(I302*K302,0)</f>
        <v>10500</v>
      </c>
      <c r="M302" s="490">
        <f>IF(L302&gt;H302,L302-H302,0)</f>
        <v>10500</v>
      </c>
      <c r="N302" s="488">
        <f>IF(H302&gt;L302,H302-L302,0)</f>
        <v>0</v>
      </c>
      <c r="O302" s="601"/>
      <c r="P302" s="494" t="s">
        <v>147</v>
      </c>
      <c r="R302" s="467"/>
      <c r="S302" s="467"/>
      <c r="T302" s="496"/>
      <c r="U302" s="467"/>
      <c r="V302" s="467"/>
      <c r="W302" s="467"/>
      <c r="X302" s="467"/>
      <c r="Y302" s="467"/>
      <c r="Z302" s="467"/>
      <c r="AA302" s="467"/>
      <c r="AB302" s="467"/>
      <c r="AC302" s="467"/>
      <c r="AD302" s="467"/>
      <c r="AE302" s="467"/>
      <c r="AF302" s="467"/>
    </row>
    <row r="303" spans="1:32" s="494" customFormat="1" outlineLevel="1">
      <c r="A303" s="440"/>
      <c r="B303" s="453" t="str">
        <f t="shared" si="17"/>
        <v/>
      </c>
      <c r="C303" s="486"/>
      <c r="D303" s="479" t="s">
        <v>571</v>
      </c>
      <c r="E303" s="440"/>
      <c r="F303" s="440"/>
      <c r="G303" s="490"/>
      <c r="H303" s="490"/>
      <c r="I303" s="493"/>
      <c r="J303" s="440"/>
      <c r="K303" s="439"/>
      <c r="L303" s="488"/>
      <c r="M303" s="490"/>
      <c r="N303" s="488"/>
      <c r="O303" s="78"/>
      <c r="P303" s="494" t="s">
        <v>147</v>
      </c>
      <c r="R303" s="467"/>
      <c r="S303" s="467"/>
      <c r="T303" s="496"/>
      <c r="U303" s="467"/>
      <c r="V303" s="467"/>
      <c r="W303" s="467"/>
      <c r="X303" s="467"/>
      <c r="Y303" s="467"/>
      <c r="Z303" s="467"/>
      <c r="AA303" s="467"/>
      <c r="AB303" s="467"/>
      <c r="AC303" s="467"/>
      <c r="AD303" s="467"/>
      <c r="AE303" s="467"/>
      <c r="AF303" s="467"/>
    </row>
    <row r="304" spans="1:32" s="494" customFormat="1" outlineLevel="1">
      <c r="A304" s="440"/>
      <c r="B304" s="453"/>
      <c r="C304" s="486"/>
      <c r="D304" s="479"/>
      <c r="E304" s="440"/>
      <c r="F304" s="440"/>
      <c r="G304" s="490"/>
      <c r="H304" s="490"/>
      <c r="I304" s="493"/>
      <c r="J304" s="440"/>
      <c r="K304" s="439"/>
      <c r="L304" s="488"/>
      <c r="M304" s="490"/>
      <c r="N304" s="488"/>
      <c r="O304" s="78"/>
      <c r="P304" s="494" t="s">
        <v>147</v>
      </c>
      <c r="R304" s="467"/>
      <c r="S304" s="467"/>
      <c r="T304" s="496"/>
      <c r="U304" s="467"/>
      <c r="V304" s="467"/>
      <c r="W304" s="467"/>
      <c r="X304" s="467"/>
      <c r="Y304" s="467"/>
      <c r="Z304" s="467"/>
      <c r="AA304" s="467"/>
      <c r="AB304" s="467"/>
      <c r="AC304" s="467"/>
      <c r="AD304" s="467"/>
      <c r="AE304" s="467"/>
      <c r="AF304" s="467"/>
    </row>
    <row r="305" spans="1:32" s="494" customFormat="1" ht="46.9" outlineLevel="1">
      <c r="A305" s="485">
        <v>168</v>
      </c>
      <c r="B305" s="453">
        <f t="shared" si="17"/>
        <v>168</v>
      </c>
      <c r="C305" s="486" t="str">
        <f t="shared" si="18"/>
        <v>IVF168</v>
      </c>
      <c r="D305" s="434" t="s">
        <v>75</v>
      </c>
      <c r="E305" s="485">
        <v>1</v>
      </c>
      <c r="F305" s="487" t="s">
        <v>4</v>
      </c>
      <c r="G305" s="439">
        <v>10300</v>
      </c>
      <c r="H305" s="488">
        <f>ROUND(E305*G305,0)</f>
        <v>10300</v>
      </c>
      <c r="I305" s="489">
        <v>0.12</v>
      </c>
      <c r="J305" s="485" t="str">
        <f>F305</f>
        <v>Sqm</v>
      </c>
      <c r="K305" s="488">
        <f>G305</f>
        <v>10300</v>
      </c>
      <c r="L305" s="488">
        <f>ROUND(I305*K305,0)</f>
        <v>1236</v>
      </c>
      <c r="M305" s="490">
        <f>IF(L305&gt;H305,L305-H305,0)</f>
        <v>0</v>
      </c>
      <c r="N305" s="488">
        <f>IF(H305&gt;L305,H305-L305,0)</f>
        <v>9064</v>
      </c>
      <c r="O305" s="78" t="s">
        <v>525</v>
      </c>
      <c r="P305" s="494" t="s">
        <v>147</v>
      </c>
      <c r="R305" s="467"/>
      <c r="S305" s="467"/>
      <c r="T305" s="496"/>
      <c r="U305" s="467"/>
      <c r="V305" s="467"/>
      <c r="W305" s="467"/>
      <c r="X305" s="467"/>
      <c r="Y305" s="467"/>
      <c r="Z305" s="467"/>
      <c r="AA305" s="467"/>
      <c r="AB305" s="467"/>
      <c r="AC305" s="467"/>
      <c r="AD305" s="467"/>
      <c r="AE305" s="467"/>
      <c r="AF305" s="467"/>
    </row>
    <row r="306" spans="1:32" s="494" customFormat="1" outlineLevel="1">
      <c r="A306" s="440"/>
      <c r="B306" s="453" t="str">
        <f t="shared" si="17"/>
        <v/>
      </c>
      <c r="C306" s="486"/>
      <c r="D306" s="479" t="s">
        <v>584</v>
      </c>
      <c r="E306" s="440"/>
      <c r="F306" s="440"/>
      <c r="G306" s="490"/>
      <c r="H306" s="490"/>
      <c r="I306" s="493"/>
      <c r="J306" s="440"/>
      <c r="K306" s="490"/>
      <c r="L306" s="490"/>
      <c r="M306" s="490"/>
      <c r="N306" s="490"/>
      <c r="O306" s="78"/>
      <c r="P306" s="494" t="s">
        <v>147</v>
      </c>
      <c r="R306" s="467"/>
      <c r="S306" s="467"/>
      <c r="T306" s="496"/>
      <c r="U306" s="467"/>
      <c r="V306" s="467"/>
      <c r="W306" s="467"/>
      <c r="X306" s="467"/>
      <c r="Y306" s="467"/>
      <c r="Z306" s="467"/>
      <c r="AA306" s="467"/>
      <c r="AB306" s="467"/>
      <c r="AC306" s="467"/>
      <c r="AD306" s="467"/>
      <c r="AE306" s="467"/>
      <c r="AF306" s="467"/>
    </row>
    <row r="307" spans="1:32" s="494" customFormat="1" outlineLevel="1">
      <c r="A307" s="440"/>
      <c r="B307" s="453"/>
      <c r="C307" s="486"/>
      <c r="D307" s="479"/>
      <c r="E307" s="440"/>
      <c r="F307" s="440"/>
      <c r="G307" s="490"/>
      <c r="H307" s="490"/>
      <c r="I307" s="493"/>
      <c r="J307" s="440"/>
      <c r="K307" s="490"/>
      <c r="L307" s="490"/>
      <c r="M307" s="490"/>
      <c r="N307" s="490"/>
      <c r="O307" s="78"/>
      <c r="P307" s="494" t="s">
        <v>147</v>
      </c>
      <c r="R307" s="467"/>
      <c r="S307" s="467"/>
      <c r="T307" s="496"/>
      <c r="U307" s="467"/>
      <c r="V307" s="467"/>
      <c r="W307" s="467"/>
      <c r="X307" s="467"/>
      <c r="Y307" s="467"/>
      <c r="Z307" s="467"/>
      <c r="AA307" s="467"/>
      <c r="AB307" s="467"/>
      <c r="AC307" s="467"/>
      <c r="AD307" s="467"/>
      <c r="AE307" s="467"/>
      <c r="AF307" s="467"/>
    </row>
    <row r="308" spans="1:32" s="494" customFormat="1" ht="78.150000000000006" outlineLevel="1">
      <c r="A308" s="485">
        <v>169</v>
      </c>
      <c r="B308" s="453">
        <f t="shared" si="17"/>
        <v>169</v>
      </c>
      <c r="C308" s="486" t="str">
        <f t="shared" si="18"/>
        <v>IVF169</v>
      </c>
      <c r="D308" s="434" t="s">
        <v>500</v>
      </c>
      <c r="E308" s="485">
        <v>130</v>
      </c>
      <c r="F308" s="487" t="s">
        <v>4</v>
      </c>
      <c r="G308" s="439">
        <v>1225</v>
      </c>
      <c r="H308" s="488">
        <f>ROUND(E308*G308,0)</f>
        <v>159250</v>
      </c>
      <c r="I308" s="489">
        <v>119.84</v>
      </c>
      <c r="J308" s="485" t="str">
        <f>F308</f>
        <v>Sqm</v>
      </c>
      <c r="K308" s="488">
        <f>G308</f>
        <v>1225</v>
      </c>
      <c r="L308" s="488">
        <f>ROUND(I308*K308,0)</f>
        <v>146804</v>
      </c>
      <c r="M308" s="490">
        <f>IF(L308&gt;H308,L308-H308,0)</f>
        <v>0</v>
      </c>
      <c r="N308" s="488">
        <f>IF(H308&gt;L308,H308-L308,0)</f>
        <v>12446</v>
      </c>
      <c r="O308" s="78" t="s">
        <v>525</v>
      </c>
      <c r="P308" s="494" t="s">
        <v>147</v>
      </c>
      <c r="R308" s="467"/>
      <c r="S308" s="467"/>
      <c r="T308" s="496"/>
      <c r="U308" s="467"/>
      <c r="V308" s="467"/>
      <c r="W308" s="467"/>
      <c r="X308" s="467"/>
      <c r="Y308" s="467"/>
      <c r="Z308" s="467"/>
      <c r="AA308" s="467"/>
      <c r="AB308" s="467"/>
      <c r="AC308" s="467"/>
      <c r="AD308" s="467"/>
      <c r="AE308" s="467"/>
      <c r="AF308" s="467"/>
    </row>
    <row r="309" spans="1:32" s="494" customFormat="1" outlineLevel="1">
      <c r="A309" s="440"/>
      <c r="B309" s="453" t="str">
        <f t="shared" si="17"/>
        <v/>
      </c>
      <c r="C309" s="486"/>
      <c r="D309" s="479" t="s">
        <v>584</v>
      </c>
      <c r="E309" s="440"/>
      <c r="F309" s="440"/>
      <c r="G309" s="490"/>
      <c r="H309" s="490"/>
      <c r="I309" s="493"/>
      <c r="J309" s="440"/>
      <c r="K309" s="490"/>
      <c r="L309" s="490"/>
      <c r="M309" s="490"/>
      <c r="N309" s="490"/>
      <c r="O309" s="78"/>
      <c r="P309" s="494" t="s">
        <v>147</v>
      </c>
      <c r="R309" s="467"/>
      <c r="S309" s="467"/>
      <c r="T309" s="496"/>
      <c r="U309" s="467"/>
      <c r="V309" s="467"/>
      <c r="W309" s="467"/>
      <c r="X309" s="467"/>
      <c r="Y309" s="467"/>
      <c r="Z309" s="467"/>
      <c r="AA309" s="467"/>
      <c r="AB309" s="467"/>
      <c r="AC309" s="467"/>
      <c r="AD309" s="467"/>
      <c r="AE309" s="467"/>
      <c r="AF309" s="467"/>
    </row>
    <row r="310" spans="1:32" s="494" customFormat="1" outlineLevel="1">
      <c r="A310" s="440"/>
      <c r="B310" s="453"/>
      <c r="C310" s="486"/>
      <c r="D310" s="479"/>
      <c r="E310" s="440"/>
      <c r="F310" s="440"/>
      <c r="G310" s="490"/>
      <c r="H310" s="490"/>
      <c r="I310" s="493"/>
      <c r="J310" s="440"/>
      <c r="K310" s="490"/>
      <c r="L310" s="490"/>
      <c r="M310" s="490"/>
      <c r="N310" s="490"/>
      <c r="O310" s="78"/>
      <c r="P310" s="494" t="s">
        <v>147</v>
      </c>
      <c r="R310" s="467"/>
      <c r="S310" s="467"/>
      <c r="T310" s="496"/>
      <c r="U310" s="467"/>
      <c r="V310" s="467"/>
      <c r="W310" s="467"/>
      <c r="X310" s="467"/>
      <c r="Y310" s="467"/>
      <c r="Z310" s="467"/>
      <c r="AA310" s="467"/>
      <c r="AB310" s="467"/>
      <c r="AC310" s="467"/>
      <c r="AD310" s="467"/>
      <c r="AE310" s="467"/>
      <c r="AF310" s="467"/>
    </row>
    <row r="311" spans="1:32" s="494" customFormat="1" ht="78.150000000000006" outlineLevel="1">
      <c r="A311" s="485">
        <v>170</v>
      </c>
      <c r="B311" s="453">
        <f t="shared" si="17"/>
        <v>170</v>
      </c>
      <c r="C311" s="486" t="str">
        <f t="shared" si="18"/>
        <v>IVF170</v>
      </c>
      <c r="D311" s="434" t="s">
        <v>501</v>
      </c>
      <c r="E311" s="485">
        <v>130</v>
      </c>
      <c r="F311" s="487" t="s">
        <v>4</v>
      </c>
      <c r="G311" s="439">
        <v>1075</v>
      </c>
      <c r="H311" s="488">
        <f>ROUND(E311*G311,0)</f>
        <v>139750</v>
      </c>
      <c r="I311" s="489">
        <v>84.41</v>
      </c>
      <c r="J311" s="485" t="str">
        <f>F311</f>
        <v>Sqm</v>
      </c>
      <c r="K311" s="488">
        <f>G311</f>
        <v>1075</v>
      </c>
      <c r="L311" s="488">
        <f>ROUND(I311*K311,0)</f>
        <v>90741</v>
      </c>
      <c r="M311" s="490">
        <f>IF(L311&gt;H311,L311-H311,0)</f>
        <v>0</v>
      </c>
      <c r="N311" s="488">
        <f>IF(H311&gt;L311,H311-L311,0)</f>
        <v>49009</v>
      </c>
      <c r="O311" s="78" t="s">
        <v>525</v>
      </c>
      <c r="P311" s="494" t="s">
        <v>147</v>
      </c>
      <c r="R311" s="467"/>
      <c r="S311" s="467"/>
      <c r="T311" s="496"/>
      <c r="U311" s="467"/>
      <c r="V311" s="467"/>
      <c r="W311" s="467"/>
      <c r="X311" s="467"/>
      <c r="Y311" s="467"/>
      <c r="Z311" s="467"/>
      <c r="AA311" s="467"/>
      <c r="AB311" s="467"/>
      <c r="AC311" s="467"/>
      <c r="AD311" s="467"/>
      <c r="AE311" s="467"/>
      <c r="AF311" s="467"/>
    </row>
    <row r="312" spans="1:32" s="494" customFormat="1" outlineLevel="1">
      <c r="A312" s="440"/>
      <c r="B312" s="453" t="str">
        <f t="shared" si="17"/>
        <v/>
      </c>
      <c r="C312" s="486"/>
      <c r="D312" s="479" t="s">
        <v>585</v>
      </c>
      <c r="E312" s="440"/>
      <c r="F312" s="440"/>
      <c r="G312" s="490"/>
      <c r="H312" s="490"/>
      <c r="I312" s="493"/>
      <c r="J312" s="440"/>
      <c r="K312" s="490"/>
      <c r="L312" s="490"/>
      <c r="M312" s="490"/>
      <c r="N312" s="490"/>
      <c r="O312" s="78"/>
      <c r="P312" s="494" t="s">
        <v>147</v>
      </c>
      <c r="R312" s="467"/>
      <c r="S312" s="467"/>
      <c r="T312" s="496"/>
      <c r="U312" s="467"/>
      <c r="V312" s="467"/>
      <c r="W312" s="467"/>
      <c r="X312" s="467"/>
      <c r="Y312" s="467"/>
      <c r="Z312" s="467"/>
      <c r="AA312" s="467"/>
      <c r="AB312" s="467"/>
      <c r="AC312" s="467"/>
      <c r="AD312" s="467"/>
      <c r="AE312" s="467"/>
      <c r="AF312" s="467"/>
    </row>
    <row r="313" spans="1:32" s="494" customFormat="1" outlineLevel="1">
      <c r="A313" s="440"/>
      <c r="B313" s="453"/>
      <c r="C313" s="486"/>
      <c r="D313" s="479"/>
      <c r="E313" s="440"/>
      <c r="F313" s="440"/>
      <c r="G313" s="490"/>
      <c r="H313" s="490"/>
      <c r="I313" s="493"/>
      <c r="J313" s="440"/>
      <c r="K313" s="490"/>
      <c r="L313" s="490"/>
      <c r="M313" s="490"/>
      <c r="N313" s="490"/>
      <c r="O313" s="78"/>
      <c r="P313" s="494" t="s">
        <v>147</v>
      </c>
      <c r="R313" s="467"/>
      <c r="S313" s="467"/>
      <c r="T313" s="496"/>
      <c r="U313" s="467"/>
      <c r="V313" s="467"/>
      <c r="W313" s="467"/>
      <c r="X313" s="467"/>
      <c r="Y313" s="467"/>
      <c r="Z313" s="467"/>
      <c r="AA313" s="467"/>
      <c r="AB313" s="467"/>
      <c r="AC313" s="467"/>
      <c r="AD313" s="467"/>
      <c r="AE313" s="467"/>
      <c r="AF313" s="467"/>
    </row>
    <row r="314" spans="1:32" s="494" customFormat="1" ht="62.5" outlineLevel="1">
      <c r="A314" s="485">
        <v>171</v>
      </c>
      <c r="B314" s="453">
        <f t="shared" si="17"/>
        <v>171</v>
      </c>
      <c r="C314" s="486" t="str">
        <f t="shared" si="18"/>
        <v>IVF171</v>
      </c>
      <c r="D314" s="434" t="s">
        <v>502</v>
      </c>
      <c r="E314" s="485">
        <v>40</v>
      </c>
      <c r="F314" s="487" t="s">
        <v>4</v>
      </c>
      <c r="G314" s="439">
        <v>785</v>
      </c>
      <c r="H314" s="488">
        <f>ROUND(E314*G314,0)</f>
        <v>31400</v>
      </c>
      <c r="I314" s="489">
        <v>40</v>
      </c>
      <c r="J314" s="485" t="str">
        <f>F314</f>
        <v>Sqm</v>
      </c>
      <c r="K314" s="488">
        <f>G314</f>
        <v>785</v>
      </c>
      <c r="L314" s="488">
        <f>ROUND(I314*K314,0)</f>
        <v>31400</v>
      </c>
      <c r="M314" s="490">
        <f>IF(L314&gt;H314,L314-H314,0)</f>
        <v>0</v>
      </c>
      <c r="N314" s="488">
        <f>IF(H314&gt;L314,H314-L314,0)</f>
        <v>0</v>
      </c>
      <c r="O314" s="601" t="s">
        <v>769</v>
      </c>
      <c r="P314" s="494" t="s">
        <v>147</v>
      </c>
      <c r="R314" s="467"/>
      <c r="S314" s="467"/>
      <c r="T314" s="496"/>
      <c r="U314" s="467"/>
      <c r="V314" s="467"/>
      <c r="W314" s="467"/>
      <c r="X314" s="467"/>
      <c r="Y314" s="467"/>
      <c r="Z314" s="467"/>
      <c r="AA314" s="467"/>
      <c r="AB314" s="467"/>
      <c r="AC314" s="467"/>
      <c r="AD314" s="467"/>
      <c r="AE314" s="467"/>
      <c r="AF314" s="467"/>
    </row>
    <row r="315" spans="1:32" s="494" customFormat="1" outlineLevel="1">
      <c r="A315" s="440"/>
      <c r="B315" s="453" t="str">
        <f t="shared" si="17"/>
        <v/>
      </c>
      <c r="C315" s="486"/>
      <c r="D315" s="495" t="s">
        <v>109</v>
      </c>
      <c r="E315" s="440"/>
      <c r="F315" s="440"/>
      <c r="G315" s="490"/>
      <c r="H315" s="490"/>
      <c r="I315" s="493">
        <v>35.04</v>
      </c>
      <c r="J315" s="440" t="s">
        <v>4</v>
      </c>
      <c r="K315" s="439">
        <v>785</v>
      </c>
      <c r="L315" s="488">
        <f>ROUND(I315*K315,0)</f>
        <v>27506</v>
      </c>
      <c r="M315" s="490">
        <f>IF(L315&gt;H315,L315-H315,0)</f>
        <v>27506</v>
      </c>
      <c r="N315" s="488">
        <f>IF(H315&gt;L315,H315-L315,0)</f>
        <v>0</v>
      </c>
      <c r="O315" s="601"/>
      <c r="P315" s="494" t="s">
        <v>147</v>
      </c>
      <c r="R315" s="467"/>
      <c r="S315" s="467"/>
      <c r="T315" s="496"/>
      <c r="U315" s="467"/>
      <c r="V315" s="467"/>
      <c r="W315" s="467"/>
      <c r="X315" s="467"/>
      <c r="Y315" s="467"/>
      <c r="Z315" s="467"/>
      <c r="AA315" s="467"/>
      <c r="AB315" s="467"/>
      <c r="AC315" s="467"/>
      <c r="AD315" s="467"/>
      <c r="AE315" s="467"/>
      <c r="AF315" s="467"/>
    </row>
    <row r="316" spans="1:32" s="494" customFormat="1" outlineLevel="1">
      <c r="A316" s="440"/>
      <c r="B316" s="453" t="str">
        <f t="shared" si="17"/>
        <v/>
      </c>
      <c r="C316" s="486"/>
      <c r="D316" s="479" t="s">
        <v>585</v>
      </c>
      <c r="E316" s="440"/>
      <c r="F316" s="440"/>
      <c r="G316" s="490"/>
      <c r="H316" s="490"/>
      <c r="I316" s="493"/>
      <c r="J316" s="440"/>
      <c r="K316" s="439"/>
      <c r="L316" s="488"/>
      <c r="M316" s="490"/>
      <c r="N316" s="488"/>
      <c r="O316" s="78"/>
      <c r="P316" s="494" t="s">
        <v>147</v>
      </c>
      <c r="R316" s="467"/>
      <c r="S316" s="467"/>
      <c r="T316" s="496"/>
      <c r="U316" s="467"/>
      <c r="V316" s="467"/>
      <c r="W316" s="467"/>
      <c r="X316" s="467"/>
      <c r="Y316" s="467"/>
      <c r="Z316" s="467"/>
      <c r="AA316" s="467"/>
      <c r="AB316" s="467"/>
      <c r="AC316" s="467"/>
      <c r="AD316" s="467"/>
      <c r="AE316" s="467"/>
      <c r="AF316" s="467"/>
    </row>
    <row r="317" spans="1:32" s="494" customFormat="1" outlineLevel="1">
      <c r="A317" s="440"/>
      <c r="B317" s="453"/>
      <c r="C317" s="486"/>
      <c r="D317" s="479"/>
      <c r="E317" s="440"/>
      <c r="F317" s="440"/>
      <c r="G317" s="490"/>
      <c r="H317" s="490"/>
      <c r="I317" s="493"/>
      <c r="J317" s="440"/>
      <c r="K317" s="439"/>
      <c r="L317" s="488"/>
      <c r="M317" s="490"/>
      <c r="N317" s="488"/>
      <c r="O317" s="78"/>
      <c r="P317" s="494" t="s">
        <v>147</v>
      </c>
      <c r="R317" s="467"/>
      <c r="S317" s="467"/>
      <c r="T317" s="496"/>
      <c r="U317" s="467"/>
      <c r="V317" s="467"/>
      <c r="W317" s="467"/>
      <c r="X317" s="467"/>
      <c r="Y317" s="467"/>
      <c r="Z317" s="467"/>
      <c r="AA317" s="467"/>
      <c r="AB317" s="467"/>
      <c r="AC317" s="467"/>
      <c r="AD317" s="467"/>
      <c r="AE317" s="467"/>
      <c r="AF317" s="467"/>
    </row>
    <row r="318" spans="1:32" s="494" customFormat="1" ht="62.5" outlineLevel="1">
      <c r="A318" s="485">
        <v>172</v>
      </c>
      <c r="B318" s="453">
        <f t="shared" si="17"/>
        <v>172</v>
      </c>
      <c r="C318" s="486" t="str">
        <f t="shared" si="18"/>
        <v>IVF172</v>
      </c>
      <c r="D318" s="434" t="s">
        <v>503</v>
      </c>
      <c r="E318" s="485">
        <v>40</v>
      </c>
      <c r="F318" s="487" t="s">
        <v>4</v>
      </c>
      <c r="G318" s="439">
        <v>660</v>
      </c>
      <c r="H318" s="488">
        <f>ROUND(E318*G318,0)</f>
        <v>26400</v>
      </c>
      <c r="I318" s="489">
        <v>19.239999999999998</v>
      </c>
      <c r="J318" s="485" t="str">
        <f>F318</f>
        <v>Sqm</v>
      </c>
      <c r="K318" s="488">
        <f>G318</f>
        <v>660</v>
      </c>
      <c r="L318" s="488">
        <f>ROUND(I318*K318,0)</f>
        <v>12698</v>
      </c>
      <c r="M318" s="490">
        <f>IF(L318&gt;H318,L318-H318,0)</f>
        <v>0</v>
      </c>
      <c r="N318" s="488">
        <f>IF(H318&gt;L318,H318-L318,0)</f>
        <v>13702</v>
      </c>
      <c r="O318" s="78" t="s">
        <v>525</v>
      </c>
      <c r="P318" s="494" t="s">
        <v>147</v>
      </c>
      <c r="R318" s="467"/>
      <c r="S318" s="467"/>
      <c r="T318" s="496"/>
      <c r="U318" s="467"/>
      <c r="V318" s="467"/>
      <c r="W318" s="467"/>
      <c r="X318" s="467"/>
      <c r="Y318" s="467"/>
      <c r="Z318" s="467"/>
      <c r="AA318" s="467"/>
      <c r="AB318" s="467"/>
      <c r="AC318" s="467"/>
      <c r="AD318" s="467"/>
      <c r="AE318" s="467"/>
      <c r="AF318" s="467"/>
    </row>
    <row r="319" spans="1:32" s="494" customFormat="1" outlineLevel="1">
      <c r="A319" s="440"/>
      <c r="B319" s="453" t="str">
        <f t="shared" si="17"/>
        <v/>
      </c>
      <c r="C319" s="486"/>
      <c r="D319" s="479" t="s">
        <v>586</v>
      </c>
      <c r="E319" s="440"/>
      <c r="F319" s="440"/>
      <c r="G319" s="490"/>
      <c r="H319" s="490"/>
      <c r="I319" s="493"/>
      <c r="J319" s="440"/>
      <c r="K319" s="490"/>
      <c r="L319" s="490"/>
      <c r="M319" s="490"/>
      <c r="N319" s="490"/>
      <c r="O319" s="78"/>
      <c r="P319" s="494" t="s">
        <v>147</v>
      </c>
      <c r="R319" s="467"/>
      <c r="S319" s="467"/>
      <c r="T319" s="496"/>
      <c r="U319" s="467"/>
      <c r="V319" s="467"/>
      <c r="W319" s="467"/>
      <c r="X319" s="467"/>
      <c r="Y319" s="467"/>
      <c r="Z319" s="467"/>
      <c r="AA319" s="467"/>
      <c r="AB319" s="467"/>
      <c r="AC319" s="467"/>
      <c r="AD319" s="467"/>
      <c r="AE319" s="467"/>
      <c r="AF319" s="467"/>
    </row>
    <row r="320" spans="1:32" s="494" customFormat="1" outlineLevel="1">
      <c r="A320" s="440"/>
      <c r="B320" s="453"/>
      <c r="C320" s="486"/>
      <c r="D320" s="479"/>
      <c r="E320" s="440"/>
      <c r="F320" s="440"/>
      <c r="G320" s="490"/>
      <c r="H320" s="490"/>
      <c r="I320" s="493"/>
      <c r="J320" s="440"/>
      <c r="K320" s="490"/>
      <c r="L320" s="490"/>
      <c r="M320" s="490"/>
      <c r="N320" s="490"/>
      <c r="O320" s="78"/>
      <c r="P320" s="494" t="s">
        <v>147</v>
      </c>
      <c r="R320" s="467"/>
      <c r="S320" s="467"/>
      <c r="T320" s="496"/>
      <c r="U320" s="467"/>
      <c r="V320" s="467"/>
      <c r="W320" s="467"/>
      <c r="X320" s="467"/>
      <c r="Y320" s="467"/>
      <c r="Z320" s="467"/>
      <c r="AA320" s="467"/>
      <c r="AB320" s="467"/>
      <c r="AC320" s="467"/>
      <c r="AD320" s="467"/>
      <c r="AE320" s="467"/>
      <c r="AF320" s="467"/>
    </row>
    <row r="321" spans="1:32" s="494" customFormat="1" ht="187.5" outlineLevel="1">
      <c r="A321" s="485">
        <v>174</v>
      </c>
      <c r="B321" s="453">
        <f t="shared" si="17"/>
        <v>174</v>
      </c>
      <c r="C321" s="486" t="str">
        <f t="shared" si="18"/>
        <v>IVF174</v>
      </c>
      <c r="D321" s="434" t="s">
        <v>77</v>
      </c>
      <c r="E321" s="485">
        <v>2</v>
      </c>
      <c r="F321" s="487" t="s">
        <v>6</v>
      </c>
      <c r="G321" s="439">
        <v>30700</v>
      </c>
      <c r="H321" s="488">
        <f>ROUND(E321*G321,0)</f>
        <v>61400</v>
      </c>
      <c r="I321" s="489">
        <v>1</v>
      </c>
      <c r="J321" s="485" t="str">
        <f>F321</f>
        <v>No</v>
      </c>
      <c r="K321" s="488">
        <f>G321</f>
        <v>30700</v>
      </c>
      <c r="L321" s="488">
        <f>ROUND(I321*K321,0)</f>
        <v>30700</v>
      </c>
      <c r="M321" s="490">
        <f>IF(L321&gt;H321,L321-H321,0)</f>
        <v>0</v>
      </c>
      <c r="N321" s="488">
        <f>IF(H321&gt;L321,H321-L321,0)</f>
        <v>30700</v>
      </c>
      <c r="O321" s="78" t="s">
        <v>525</v>
      </c>
      <c r="P321" s="494" t="s">
        <v>147</v>
      </c>
      <c r="R321" s="467"/>
      <c r="S321" s="467"/>
      <c r="T321" s="496"/>
      <c r="U321" s="467"/>
      <c r="V321" s="467"/>
      <c r="W321" s="467"/>
      <c r="X321" s="467"/>
      <c r="Y321" s="467"/>
      <c r="Z321" s="467"/>
      <c r="AA321" s="467"/>
      <c r="AB321" s="467"/>
      <c r="AC321" s="467"/>
      <c r="AD321" s="467"/>
      <c r="AE321" s="467"/>
      <c r="AF321" s="467"/>
    </row>
    <row r="322" spans="1:32" s="494" customFormat="1" outlineLevel="1">
      <c r="A322" s="485"/>
      <c r="B322" s="453"/>
      <c r="C322" s="486"/>
      <c r="D322" s="479" t="s">
        <v>568</v>
      </c>
      <c r="E322" s="485"/>
      <c r="F322" s="487"/>
      <c r="G322" s="439"/>
      <c r="H322" s="488"/>
      <c r="I322" s="489"/>
      <c r="J322" s="485"/>
      <c r="K322" s="488"/>
      <c r="L322" s="488"/>
      <c r="M322" s="490"/>
      <c r="N322" s="488"/>
      <c r="O322" s="78"/>
      <c r="P322" s="494" t="s">
        <v>147</v>
      </c>
      <c r="R322" s="467"/>
      <c r="S322" s="467"/>
      <c r="T322" s="496"/>
      <c r="U322" s="467"/>
      <c r="V322" s="467"/>
      <c r="W322" s="467"/>
      <c r="X322" s="467"/>
      <c r="Y322" s="467"/>
      <c r="Z322" s="467"/>
      <c r="AA322" s="467"/>
      <c r="AB322" s="467"/>
      <c r="AC322" s="467"/>
      <c r="AD322" s="467"/>
      <c r="AE322" s="467"/>
      <c r="AF322" s="467"/>
    </row>
    <row r="323" spans="1:32" s="494" customFormat="1" outlineLevel="1">
      <c r="A323" s="440"/>
      <c r="B323" s="453" t="str">
        <f t="shared" si="17"/>
        <v/>
      </c>
      <c r="C323" s="486"/>
      <c r="D323" s="434"/>
      <c r="E323" s="440"/>
      <c r="F323" s="440"/>
      <c r="G323" s="490"/>
      <c r="H323" s="490"/>
      <c r="I323" s="493"/>
      <c r="J323" s="440"/>
      <c r="K323" s="490"/>
      <c r="L323" s="490"/>
      <c r="M323" s="490"/>
      <c r="N323" s="490"/>
      <c r="O323" s="78"/>
      <c r="P323" s="494" t="s">
        <v>147</v>
      </c>
      <c r="R323" s="467"/>
      <c r="S323" s="467"/>
      <c r="T323" s="496"/>
      <c r="U323" s="467"/>
      <c r="V323" s="467"/>
      <c r="W323" s="467"/>
      <c r="X323" s="467"/>
      <c r="Y323" s="467"/>
      <c r="Z323" s="467"/>
      <c r="AA323" s="467"/>
      <c r="AB323" s="467"/>
      <c r="AC323" s="467"/>
      <c r="AD323" s="467"/>
      <c r="AE323" s="467"/>
      <c r="AF323" s="467"/>
    </row>
    <row r="324" spans="1:32" s="494" customFormat="1" ht="187.5" outlineLevel="1">
      <c r="A324" s="485">
        <v>176</v>
      </c>
      <c r="B324" s="453">
        <f t="shared" si="17"/>
        <v>176</v>
      </c>
      <c r="C324" s="486" t="str">
        <f t="shared" si="18"/>
        <v>IVF176</v>
      </c>
      <c r="D324" s="434" t="s">
        <v>504</v>
      </c>
      <c r="E324" s="485">
        <v>4</v>
      </c>
      <c r="F324" s="487" t="s">
        <v>6</v>
      </c>
      <c r="G324" s="439">
        <v>35000</v>
      </c>
      <c r="H324" s="488">
        <f>ROUND(E324*G324,0)</f>
        <v>140000</v>
      </c>
      <c r="I324" s="489">
        <v>4</v>
      </c>
      <c r="J324" s="485" t="str">
        <f>F324</f>
        <v>No</v>
      </c>
      <c r="K324" s="488">
        <f>G324</f>
        <v>35000</v>
      </c>
      <c r="L324" s="488">
        <f>ROUND(I324*K324,0)</f>
        <v>140000</v>
      </c>
      <c r="M324" s="490">
        <f>IF(L324&gt;H324,L324-H324,0)</f>
        <v>0</v>
      </c>
      <c r="N324" s="488">
        <f>IF(H324&gt;L324,H324-L324,0)</f>
        <v>0</v>
      </c>
      <c r="O324" s="601" t="s">
        <v>632</v>
      </c>
      <c r="P324" s="494" t="s">
        <v>147</v>
      </c>
      <c r="R324" s="467"/>
      <c r="S324" s="467"/>
      <c r="T324" s="496"/>
      <c r="U324" s="467"/>
      <c r="V324" s="467"/>
      <c r="W324" s="467"/>
      <c r="X324" s="467"/>
      <c r="Y324" s="467"/>
      <c r="Z324" s="467"/>
      <c r="AA324" s="467"/>
      <c r="AB324" s="467"/>
      <c r="AC324" s="467"/>
      <c r="AD324" s="467"/>
      <c r="AE324" s="467"/>
      <c r="AF324" s="467"/>
    </row>
    <row r="325" spans="1:32" s="494" customFormat="1" outlineLevel="1">
      <c r="A325" s="440"/>
      <c r="B325" s="453" t="str">
        <f t="shared" si="17"/>
        <v/>
      </c>
      <c r="C325" s="486"/>
      <c r="D325" s="495" t="s">
        <v>109</v>
      </c>
      <c r="E325" s="440"/>
      <c r="F325" s="440"/>
      <c r="G325" s="490"/>
      <c r="H325" s="490"/>
      <c r="I325" s="493">
        <v>1</v>
      </c>
      <c r="J325" s="440" t="s">
        <v>6</v>
      </c>
      <c r="K325" s="439">
        <v>35000</v>
      </c>
      <c r="L325" s="488">
        <f>ROUND(I325*K325,0)</f>
        <v>35000</v>
      </c>
      <c r="M325" s="490">
        <f>IF(L325&gt;H325,L325-H325,0)</f>
        <v>35000</v>
      </c>
      <c r="N325" s="488">
        <f>IF(H325&gt;L325,H325-L325,0)</f>
        <v>0</v>
      </c>
      <c r="O325" s="601"/>
      <c r="P325" s="494" t="s">
        <v>147</v>
      </c>
      <c r="R325" s="467"/>
      <c r="S325" s="467"/>
      <c r="T325" s="496"/>
      <c r="U325" s="467"/>
      <c r="V325" s="467"/>
      <c r="W325" s="467"/>
      <c r="X325" s="467"/>
      <c r="Y325" s="467"/>
      <c r="Z325" s="467"/>
      <c r="AA325" s="467"/>
      <c r="AB325" s="467"/>
      <c r="AC325" s="467"/>
      <c r="AD325" s="467"/>
      <c r="AE325" s="467"/>
      <c r="AF325" s="467"/>
    </row>
    <row r="326" spans="1:32" s="494" customFormat="1" outlineLevel="1">
      <c r="A326" s="440"/>
      <c r="B326" s="453"/>
      <c r="C326" s="486"/>
      <c r="D326" s="479" t="s">
        <v>569</v>
      </c>
      <c r="E326" s="440"/>
      <c r="F326" s="440"/>
      <c r="G326" s="490"/>
      <c r="H326" s="490"/>
      <c r="I326" s="493"/>
      <c r="J326" s="440"/>
      <c r="K326" s="439"/>
      <c r="L326" s="488"/>
      <c r="M326" s="490"/>
      <c r="N326" s="488"/>
      <c r="O326" s="78"/>
      <c r="P326" s="494" t="s">
        <v>147</v>
      </c>
      <c r="R326" s="467"/>
      <c r="S326" s="467"/>
      <c r="T326" s="496"/>
      <c r="U326" s="467"/>
      <c r="V326" s="467"/>
      <c r="W326" s="467"/>
      <c r="X326" s="467"/>
      <c r="Y326" s="467"/>
      <c r="Z326" s="467"/>
      <c r="AA326" s="467"/>
      <c r="AB326" s="467"/>
      <c r="AC326" s="467"/>
      <c r="AD326" s="467"/>
      <c r="AE326" s="467"/>
      <c r="AF326" s="467"/>
    </row>
    <row r="327" spans="1:32" s="494" customFormat="1" outlineLevel="1">
      <c r="A327" s="440"/>
      <c r="B327" s="453" t="str">
        <f t="shared" si="17"/>
        <v/>
      </c>
      <c r="C327" s="486"/>
      <c r="D327" s="495"/>
      <c r="E327" s="440"/>
      <c r="F327" s="440"/>
      <c r="G327" s="490"/>
      <c r="H327" s="490"/>
      <c r="I327" s="493"/>
      <c r="J327" s="440"/>
      <c r="K327" s="439"/>
      <c r="L327" s="488"/>
      <c r="M327" s="490"/>
      <c r="N327" s="488"/>
      <c r="O327" s="78"/>
      <c r="P327" s="494" t="s">
        <v>147</v>
      </c>
      <c r="R327" s="467"/>
      <c r="S327" s="467"/>
      <c r="T327" s="496"/>
      <c r="U327" s="467"/>
      <c r="V327" s="467"/>
      <c r="W327" s="467"/>
      <c r="X327" s="467"/>
      <c r="Y327" s="467"/>
      <c r="Z327" s="467"/>
      <c r="AA327" s="467"/>
      <c r="AB327" s="467"/>
      <c r="AC327" s="467"/>
      <c r="AD327" s="467"/>
      <c r="AE327" s="467"/>
      <c r="AF327" s="467"/>
    </row>
    <row r="328" spans="1:32" s="494" customFormat="1" ht="187.5" outlineLevel="1">
      <c r="A328" s="485">
        <v>177</v>
      </c>
      <c r="B328" s="453">
        <f t="shared" si="17"/>
        <v>177</v>
      </c>
      <c r="C328" s="486" t="str">
        <f t="shared" si="18"/>
        <v>IVF177</v>
      </c>
      <c r="D328" s="434" t="s">
        <v>505</v>
      </c>
      <c r="E328" s="485">
        <v>1</v>
      </c>
      <c r="F328" s="487" t="s">
        <v>6</v>
      </c>
      <c r="G328" s="439">
        <v>50000</v>
      </c>
      <c r="H328" s="488">
        <f>ROUND(E328*G328,0)</f>
        <v>50000</v>
      </c>
      <c r="I328" s="489">
        <v>1</v>
      </c>
      <c r="J328" s="485" t="str">
        <f>F328</f>
        <v>No</v>
      </c>
      <c r="K328" s="488">
        <f>G328</f>
        <v>50000</v>
      </c>
      <c r="L328" s="488">
        <f>ROUND(I328*K328,0)</f>
        <v>50000</v>
      </c>
      <c r="M328" s="490">
        <f>IF(L328&gt;H328,L328-H328,0)</f>
        <v>0</v>
      </c>
      <c r="N328" s="488">
        <f>IF(H328&gt;L328,H328-L328,0)</f>
        <v>0</v>
      </c>
      <c r="O328" s="78" t="s">
        <v>525</v>
      </c>
      <c r="P328" s="494" t="s">
        <v>147</v>
      </c>
      <c r="R328" s="467"/>
      <c r="S328" s="467"/>
      <c r="T328" s="496"/>
      <c r="U328" s="467"/>
      <c r="V328" s="467"/>
      <c r="W328" s="467"/>
      <c r="X328" s="467"/>
      <c r="Y328" s="467"/>
      <c r="Z328" s="467"/>
      <c r="AA328" s="467"/>
      <c r="AB328" s="467"/>
      <c r="AC328" s="467"/>
      <c r="AD328" s="467"/>
      <c r="AE328" s="467"/>
      <c r="AF328" s="467"/>
    </row>
    <row r="329" spans="1:32" s="494" customFormat="1" outlineLevel="1">
      <c r="A329" s="485"/>
      <c r="B329" s="453"/>
      <c r="C329" s="486"/>
      <c r="D329" s="479" t="s">
        <v>569</v>
      </c>
      <c r="E329" s="485"/>
      <c r="F329" s="487"/>
      <c r="G329" s="439"/>
      <c r="H329" s="488"/>
      <c r="I329" s="489"/>
      <c r="J329" s="485"/>
      <c r="K329" s="488"/>
      <c r="L329" s="488"/>
      <c r="M329" s="490"/>
      <c r="N329" s="488"/>
      <c r="O329" s="78"/>
      <c r="P329" s="494" t="s">
        <v>147</v>
      </c>
      <c r="R329" s="467"/>
      <c r="S329" s="467"/>
      <c r="T329" s="496"/>
      <c r="U329" s="467"/>
      <c r="V329" s="467"/>
      <c r="W329" s="467"/>
      <c r="X329" s="467"/>
      <c r="Y329" s="467"/>
      <c r="Z329" s="467"/>
      <c r="AA329" s="467"/>
      <c r="AB329" s="467"/>
      <c r="AC329" s="467"/>
      <c r="AD329" s="467"/>
      <c r="AE329" s="467"/>
      <c r="AF329" s="467"/>
    </row>
    <row r="330" spans="1:32" s="494" customFormat="1" outlineLevel="1">
      <c r="A330" s="440"/>
      <c r="B330" s="453" t="str">
        <f t="shared" si="17"/>
        <v/>
      </c>
      <c r="C330" s="486"/>
      <c r="D330" s="434"/>
      <c r="E330" s="440"/>
      <c r="F330" s="440"/>
      <c r="G330" s="490"/>
      <c r="H330" s="490"/>
      <c r="I330" s="493"/>
      <c r="J330" s="440"/>
      <c r="K330" s="490"/>
      <c r="L330" s="490"/>
      <c r="M330" s="490"/>
      <c r="N330" s="490"/>
      <c r="O330" s="78"/>
      <c r="P330" s="494" t="s">
        <v>147</v>
      </c>
      <c r="R330" s="467"/>
      <c r="S330" s="467"/>
      <c r="T330" s="496"/>
      <c r="U330" s="467"/>
      <c r="V330" s="467"/>
      <c r="W330" s="467"/>
      <c r="X330" s="467"/>
      <c r="Y330" s="467"/>
      <c r="Z330" s="467"/>
      <c r="AA330" s="467"/>
      <c r="AB330" s="467"/>
      <c r="AC330" s="467"/>
      <c r="AD330" s="467"/>
      <c r="AE330" s="467"/>
      <c r="AF330" s="467"/>
    </row>
    <row r="331" spans="1:32" s="494" customFormat="1" ht="312.45" outlineLevel="1">
      <c r="A331" s="485">
        <v>178</v>
      </c>
      <c r="B331" s="453">
        <f t="shared" si="17"/>
        <v>178</v>
      </c>
      <c r="C331" s="486" t="str">
        <f t="shared" si="18"/>
        <v>IVF178</v>
      </c>
      <c r="D331" s="434" t="s">
        <v>78</v>
      </c>
      <c r="E331" s="485">
        <v>1</v>
      </c>
      <c r="F331" s="487" t="s">
        <v>10</v>
      </c>
      <c r="G331" s="439">
        <v>400000</v>
      </c>
      <c r="H331" s="488">
        <f>ROUND(E331*G331,0)</f>
        <v>400000</v>
      </c>
      <c r="I331" s="489">
        <v>1</v>
      </c>
      <c r="J331" s="485" t="str">
        <f>F331</f>
        <v>Lot</v>
      </c>
      <c r="K331" s="488">
        <f>G331</f>
        <v>400000</v>
      </c>
      <c r="L331" s="488">
        <f>ROUND(I331*K331,0)</f>
        <v>400000</v>
      </c>
      <c r="M331" s="490">
        <f>IF(L331&gt;H331,L331-H331,0)</f>
        <v>0</v>
      </c>
      <c r="N331" s="488">
        <f>IF(H331&gt;L331,H331-L331,0)</f>
        <v>0</v>
      </c>
      <c r="O331" s="78" t="s">
        <v>525</v>
      </c>
      <c r="P331" s="494" t="s">
        <v>147</v>
      </c>
      <c r="R331" s="467"/>
      <c r="S331" s="467"/>
      <c r="T331" s="496"/>
      <c r="U331" s="467"/>
      <c r="V331" s="467"/>
      <c r="W331" s="467"/>
      <c r="X331" s="467"/>
      <c r="Y331" s="467"/>
      <c r="Z331" s="467"/>
      <c r="AA331" s="467"/>
      <c r="AB331" s="467"/>
      <c r="AC331" s="467"/>
      <c r="AD331" s="467"/>
      <c r="AE331" s="467"/>
      <c r="AF331" s="467"/>
    </row>
    <row r="332" spans="1:32" s="494" customFormat="1" outlineLevel="1">
      <c r="A332" s="485"/>
      <c r="B332" s="453"/>
      <c r="C332" s="486"/>
      <c r="D332" s="479" t="s">
        <v>572</v>
      </c>
      <c r="E332" s="485"/>
      <c r="F332" s="487"/>
      <c r="G332" s="439"/>
      <c r="H332" s="488"/>
      <c r="I332" s="489"/>
      <c r="J332" s="485"/>
      <c r="K332" s="488"/>
      <c r="L332" s="488"/>
      <c r="M332" s="490"/>
      <c r="N332" s="488"/>
      <c r="O332" s="78"/>
      <c r="P332" s="494" t="s">
        <v>147</v>
      </c>
      <c r="R332" s="467"/>
      <c r="S332" s="467"/>
      <c r="T332" s="496"/>
      <c r="U332" s="467"/>
      <c r="V332" s="467"/>
      <c r="W332" s="467"/>
      <c r="X332" s="467"/>
      <c r="Y332" s="467"/>
      <c r="Z332" s="467"/>
      <c r="AA332" s="467"/>
      <c r="AB332" s="467"/>
      <c r="AC332" s="467"/>
      <c r="AD332" s="467"/>
      <c r="AE332" s="467"/>
      <c r="AF332" s="467"/>
    </row>
    <row r="333" spans="1:32" s="479" customFormat="1" outlineLevel="1">
      <c r="P333" s="494" t="s">
        <v>147</v>
      </c>
    </row>
    <row r="334" spans="1:32" s="494" customFormat="1" ht="62.5" outlineLevel="1">
      <c r="A334" s="485">
        <v>179</v>
      </c>
      <c r="B334" s="453">
        <f t="shared" si="17"/>
        <v>179</v>
      </c>
      <c r="C334" s="486" t="str">
        <f t="shared" si="18"/>
        <v>IVF179</v>
      </c>
      <c r="D334" s="434" t="s">
        <v>79</v>
      </c>
      <c r="E334" s="485">
        <v>10</v>
      </c>
      <c r="F334" s="487" t="s">
        <v>76</v>
      </c>
      <c r="G334" s="439">
        <v>6191</v>
      </c>
      <c r="H334" s="488">
        <f>ROUND(E334*G334,0)</f>
        <v>61910</v>
      </c>
      <c r="I334" s="489">
        <v>10</v>
      </c>
      <c r="J334" s="485" t="str">
        <f>F334</f>
        <v>Set</v>
      </c>
      <c r="K334" s="488">
        <f>G334</f>
        <v>6191</v>
      </c>
      <c r="L334" s="488">
        <f t="shared" ref="L334:L342" si="19">ROUND(I334*K334,0)</f>
        <v>61910</v>
      </c>
      <c r="M334" s="490">
        <f t="shared" ref="M334:M342" si="20">IF(L334&gt;H334,L334-H334,0)</f>
        <v>0</v>
      </c>
      <c r="N334" s="488">
        <f t="shared" ref="N334:N342" si="21">IF(H334&gt;L334,H334-L334,0)</f>
        <v>0</v>
      </c>
      <c r="O334" s="601" t="s">
        <v>633</v>
      </c>
      <c r="P334" s="494" t="s">
        <v>147</v>
      </c>
      <c r="R334" s="467"/>
      <c r="S334" s="467"/>
      <c r="T334" s="496"/>
      <c r="U334" s="467"/>
      <c r="V334" s="467"/>
      <c r="W334" s="467"/>
      <c r="X334" s="467"/>
      <c r="Y334" s="467"/>
      <c r="Z334" s="467"/>
      <c r="AA334" s="467"/>
      <c r="AB334" s="467"/>
      <c r="AC334" s="467"/>
      <c r="AD334" s="467"/>
      <c r="AE334" s="467"/>
      <c r="AF334" s="467"/>
    </row>
    <row r="335" spans="1:32" s="494" customFormat="1" outlineLevel="1">
      <c r="A335" s="440"/>
      <c r="B335" s="453" t="str">
        <f t="shared" si="17"/>
        <v/>
      </c>
      <c r="C335" s="486"/>
      <c r="D335" s="495" t="s">
        <v>109</v>
      </c>
      <c r="E335" s="440"/>
      <c r="F335" s="440"/>
      <c r="G335" s="490"/>
      <c r="H335" s="490"/>
      <c r="I335" s="493">
        <v>1</v>
      </c>
      <c r="J335" s="440" t="s">
        <v>76</v>
      </c>
      <c r="K335" s="439">
        <v>6191</v>
      </c>
      <c r="L335" s="488">
        <f t="shared" si="19"/>
        <v>6191</v>
      </c>
      <c r="M335" s="490">
        <f t="shared" si="20"/>
        <v>6191</v>
      </c>
      <c r="N335" s="488">
        <f t="shared" si="21"/>
        <v>0</v>
      </c>
      <c r="O335" s="601"/>
      <c r="P335" s="494" t="s">
        <v>147</v>
      </c>
      <c r="R335" s="467"/>
      <c r="S335" s="467"/>
      <c r="T335" s="496"/>
      <c r="U335" s="467"/>
      <c r="V335" s="467"/>
      <c r="W335" s="467"/>
      <c r="X335" s="467"/>
      <c r="Y335" s="467"/>
      <c r="Z335" s="467"/>
      <c r="AA335" s="467"/>
      <c r="AB335" s="467"/>
      <c r="AC335" s="467"/>
      <c r="AD335" s="467"/>
      <c r="AE335" s="467"/>
      <c r="AF335" s="467"/>
    </row>
    <row r="336" spans="1:32" s="494" customFormat="1" outlineLevel="1">
      <c r="A336" s="440"/>
      <c r="B336" s="453"/>
      <c r="C336" s="486"/>
      <c r="D336" s="479" t="s">
        <v>572</v>
      </c>
      <c r="E336" s="440"/>
      <c r="F336" s="440"/>
      <c r="G336" s="490"/>
      <c r="H336" s="490"/>
      <c r="I336" s="493"/>
      <c r="J336" s="440"/>
      <c r="K336" s="439"/>
      <c r="L336" s="488"/>
      <c r="M336" s="490"/>
      <c r="N336" s="488"/>
      <c r="O336" s="78"/>
      <c r="P336" s="494" t="s">
        <v>147</v>
      </c>
      <c r="R336" s="467"/>
      <c r="S336" s="467"/>
      <c r="T336" s="496"/>
      <c r="U336" s="467"/>
      <c r="V336" s="467"/>
      <c r="W336" s="467"/>
      <c r="X336" s="467"/>
      <c r="Y336" s="467"/>
      <c r="Z336" s="467"/>
      <c r="AA336" s="467"/>
      <c r="AB336" s="467"/>
      <c r="AC336" s="467"/>
      <c r="AD336" s="467"/>
      <c r="AE336" s="467"/>
      <c r="AF336" s="467"/>
    </row>
    <row r="337" spans="1:32" s="494" customFormat="1" outlineLevel="1">
      <c r="A337" s="440"/>
      <c r="B337" s="453" t="str">
        <f t="shared" si="17"/>
        <v/>
      </c>
      <c r="C337" s="486"/>
      <c r="D337" s="495"/>
      <c r="E337" s="440"/>
      <c r="F337" s="440"/>
      <c r="G337" s="490"/>
      <c r="H337" s="490"/>
      <c r="I337" s="493"/>
      <c r="J337" s="440"/>
      <c r="K337" s="439"/>
      <c r="L337" s="488"/>
      <c r="M337" s="490"/>
      <c r="N337" s="488"/>
      <c r="O337" s="78"/>
      <c r="P337" s="494" t="s">
        <v>147</v>
      </c>
      <c r="R337" s="467"/>
      <c r="S337" s="467"/>
      <c r="T337" s="496"/>
      <c r="U337" s="467"/>
      <c r="V337" s="467"/>
      <c r="W337" s="467"/>
      <c r="X337" s="467"/>
      <c r="Y337" s="467"/>
      <c r="Z337" s="467"/>
      <c r="AA337" s="467"/>
      <c r="AB337" s="467"/>
      <c r="AC337" s="467"/>
      <c r="AD337" s="467"/>
      <c r="AE337" s="467"/>
      <c r="AF337" s="467"/>
    </row>
    <row r="338" spans="1:32" s="494" customFormat="1" ht="62.5" outlineLevel="1">
      <c r="A338" s="485">
        <v>180</v>
      </c>
      <c r="B338" s="453">
        <f t="shared" si="17"/>
        <v>180</v>
      </c>
      <c r="C338" s="486" t="str">
        <f t="shared" si="18"/>
        <v>IVF180</v>
      </c>
      <c r="D338" s="434" t="s">
        <v>80</v>
      </c>
      <c r="E338" s="485">
        <v>150</v>
      </c>
      <c r="F338" s="487" t="s">
        <v>3</v>
      </c>
      <c r="G338" s="439">
        <v>320</v>
      </c>
      <c r="H338" s="488">
        <f>ROUND(E338*G338,0)</f>
        <v>48000</v>
      </c>
      <c r="I338" s="489">
        <v>150</v>
      </c>
      <c r="J338" s="485" t="str">
        <f>F338</f>
        <v>Rmt</v>
      </c>
      <c r="K338" s="488">
        <f>G338</f>
        <v>320</v>
      </c>
      <c r="L338" s="488">
        <f t="shared" si="19"/>
        <v>48000</v>
      </c>
      <c r="M338" s="490">
        <f t="shared" si="20"/>
        <v>0</v>
      </c>
      <c r="N338" s="488">
        <f t="shared" si="21"/>
        <v>0</v>
      </c>
      <c r="O338" s="601" t="s">
        <v>633</v>
      </c>
      <c r="P338" s="494" t="s">
        <v>147</v>
      </c>
      <c r="R338" s="467"/>
      <c r="S338" s="467"/>
      <c r="T338" s="496"/>
      <c r="U338" s="467"/>
      <c r="V338" s="467"/>
      <c r="W338" s="467"/>
      <c r="X338" s="467"/>
      <c r="Y338" s="467"/>
      <c r="Z338" s="467"/>
      <c r="AA338" s="467"/>
      <c r="AB338" s="467"/>
      <c r="AC338" s="467"/>
      <c r="AD338" s="467"/>
      <c r="AE338" s="467"/>
      <c r="AF338" s="467"/>
    </row>
    <row r="339" spans="1:32" s="494" customFormat="1" outlineLevel="1">
      <c r="A339" s="440"/>
      <c r="B339" s="453" t="str">
        <f t="shared" si="17"/>
        <v/>
      </c>
      <c r="C339" s="486"/>
      <c r="D339" s="495" t="s">
        <v>109</v>
      </c>
      <c r="E339" s="440"/>
      <c r="F339" s="440"/>
      <c r="G339" s="490"/>
      <c r="H339" s="490"/>
      <c r="I339" s="493">
        <v>15</v>
      </c>
      <c r="J339" s="440" t="s">
        <v>3</v>
      </c>
      <c r="K339" s="439">
        <v>320</v>
      </c>
      <c r="L339" s="488">
        <f t="shared" si="19"/>
        <v>4800</v>
      </c>
      <c r="M339" s="490">
        <f t="shared" si="20"/>
        <v>4800</v>
      </c>
      <c r="N339" s="488">
        <f t="shared" si="21"/>
        <v>0</v>
      </c>
      <c r="O339" s="601"/>
      <c r="P339" s="494" t="s">
        <v>147</v>
      </c>
      <c r="R339" s="467"/>
      <c r="S339" s="467"/>
      <c r="T339" s="496"/>
      <c r="U339" s="467"/>
      <c r="V339" s="467"/>
      <c r="W339" s="467"/>
      <c r="X339" s="467"/>
      <c r="Y339" s="467"/>
      <c r="Z339" s="467"/>
      <c r="AA339" s="467"/>
      <c r="AB339" s="467"/>
      <c r="AC339" s="467"/>
      <c r="AD339" s="467"/>
      <c r="AE339" s="467"/>
      <c r="AF339" s="467"/>
    </row>
    <row r="340" spans="1:32" s="494" customFormat="1" outlineLevel="1">
      <c r="A340" s="440"/>
      <c r="B340" s="453" t="str">
        <f t="shared" si="17"/>
        <v/>
      </c>
      <c r="C340" s="486"/>
      <c r="D340" s="495"/>
      <c r="E340" s="440"/>
      <c r="F340" s="440"/>
      <c r="G340" s="490"/>
      <c r="H340" s="490"/>
      <c r="I340" s="493"/>
      <c r="J340" s="440"/>
      <c r="K340" s="439"/>
      <c r="L340" s="488"/>
      <c r="M340" s="490"/>
      <c r="N340" s="488"/>
      <c r="O340" s="78"/>
      <c r="P340" s="494" t="s">
        <v>147</v>
      </c>
      <c r="R340" s="467"/>
      <c r="S340" s="467"/>
      <c r="T340" s="496"/>
      <c r="U340" s="467"/>
      <c r="V340" s="467"/>
      <c r="W340" s="467"/>
      <c r="X340" s="467"/>
      <c r="Y340" s="467"/>
      <c r="Z340" s="467"/>
      <c r="AA340" s="467"/>
      <c r="AB340" s="467"/>
      <c r="AC340" s="467"/>
      <c r="AD340" s="467"/>
      <c r="AE340" s="467"/>
      <c r="AF340" s="467"/>
    </row>
    <row r="341" spans="1:32" s="494" customFormat="1" ht="62.5" outlineLevel="1">
      <c r="A341" s="485">
        <v>181</v>
      </c>
      <c r="B341" s="453">
        <f t="shared" si="17"/>
        <v>181</v>
      </c>
      <c r="C341" s="486" t="str">
        <f t="shared" si="18"/>
        <v>IVF181</v>
      </c>
      <c r="D341" s="434" t="s">
        <v>81</v>
      </c>
      <c r="E341" s="485">
        <v>100</v>
      </c>
      <c r="F341" s="487" t="s">
        <v>3</v>
      </c>
      <c r="G341" s="439">
        <v>255</v>
      </c>
      <c r="H341" s="488">
        <f>ROUND(E341*G341,0)</f>
        <v>25500</v>
      </c>
      <c r="I341" s="489">
        <v>100</v>
      </c>
      <c r="J341" s="485" t="str">
        <f>F341</f>
        <v>Rmt</v>
      </c>
      <c r="K341" s="488">
        <f>G341</f>
        <v>255</v>
      </c>
      <c r="L341" s="488">
        <f t="shared" si="19"/>
        <v>25500</v>
      </c>
      <c r="M341" s="490">
        <f t="shared" si="20"/>
        <v>0</v>
      </c>
      <c r="N341" s="488">
        <f t="shared" si="21"/>
        <v>0</v>
      </c>
      <c r="O341" s="601" t="s">
        <v>770</v>
      </c>
      <c r="P341" s="494" t="s">
        <v>147</v>
      </c>
      <c r="R341" s="467"/>
      <c r="S341" s="467"/>
      <c r="T341" s="496"/>
      <c r="U341" s="467"/>
      <c r="V341" s="467"/>
      <c r="W341" s="467"/>
      <c r="X341" s="467"/>
      <c r="Y341" s="467"/>
      <c r="Z341" s="467"/>
      <c r="AA341" s="467"/>
      <c r="AB341" s="467"/>
      <c r="AC341" s="467"/>
      <c r="AD341" s="467"/>
      <c r="AE341" s="467"/>
      <c r="AF341" s="467"/>
    </row>
    <row r="342" spans="1:32" s="494" customFormat="1" outlineLevel="1">
      <c r="A342" s="440"/>
      <c r="B342" s="453" t="str">
        <f t="shared" si="17"/>
        <v/>
      </c>
      <c r="C342" s="486"/>
      <c r="D342" s="495" t="s">
        <v>109</v>
      </c>
      <c r="E342" s="440"/>
      <c r="F342" s="440"/>
      <c r="G342" s="490"/>
      <c r="H342" s="490"/>
      <c r="I342" s="493">
        <v>20</v>
      </c>
      <c r="J342" s="440" t="s">
        <v>3</v>
      </c>
      <c r="K342" s="439">
        <v>255</v>
      </c>
      <c r="L342" s="488">
        <f t="shared" si="19"/>
        <v>5100</v>
      </c>
      <c r="M342" s="490">
        <f t="shared" si="20"/>
        <v>5100</v>
      </c>
      <c r="N342" s="488">
        <f t="shared" si="21"/>
        <v>0</v>
      </c>
      <c r="O342" s="601"/>
      <c r="P342" s="494" t="s">
        <v>147</v>
      </c>
      <c r="R342" s="467"/>
      <c r="S342" s="467"/>
      <c r="T342" s="496"/>
      <c r="U342" s="467"/>
      <c r="V342" s="467"/>
      <c r="W342" s="467"/>
      <c r="X342" s="467"/>
      <c r="Y342" s="467"/>
      <c r="Z342" s="467"/>
      <c r="AA342" s="467"/>
      <c r="AB342" s="467"/>
      <c r="AC342" s="467"/>
      <c r="AD342" s="467"/>
      <c r="AE342" s="467"/>
      <c r="AF342" s="467"/>
    </row>
    <row r="343" spans="1:32" s="494" customFormat="1">
      <c r="A343" s="440"/>
      <c r="B343" s="453" t="str">
        <f t="shared" si="17"/>
        <v/>
      </c>
      <c r="C343" s="486"/>
      <c r="D343" s="434"/>
      <c r="E343" s="440"/>
      <c r="F343" s="440"/>
      <c r="G343" s="490"/>
      <c r="H343" s="490"/>
      <c r="I343" s="493"/>
      <c r="J343" s="440"/>
      <c r="K343" s="506" t="s">
        <v>138</v>
      </c>
      <c r="L343" s="507">
        <f>SUM(L259:L342)</f>
        <v>2318521</v>
      </c>
      <c r="M343" s="507">
        <f>SUM(M259:M342)</f>
        <v>355055</v>
      </c>
      <c r="N343" s="507">
        <f>SUM(N259:N342)</f>
        <v>395819</v>
      </c>
      <c r="O343" s="78"/>
      <c r="R343" s="467"/>
      <c r="S343" s="467"/>
      <c r="T343" s="496"/>
      <c r="U343" s="467"/>
      <c r="V343" s="467"/>
      <c r="W343" s="467"/>
      <c r="X343" s="467"/>
      <c r="Y343" s="467"/>
      <c r="Z343" s="467"/>
      <c r="AA343" s="467"/>
      <c r="AB343" s="467"/>
      <c r="AC343" s="467"/>
      <c r="AD343" s="467"/>
      <c r="AE343" s="467"/>
      <c r="AF343" s="467"/>
    </row>
    <row r="344" spans="1:32" s="494" customFormat="1">
      <c r="A344" s="485"/>
      <c r="B344" s="453" t="str">
        <f t="shared" si="17"/>
        <v/>
      </c>
      <c r="C344" s="486"/>
      <c r="D344" s="482" t="s">
        <v>136</v>
      </c>
      <c r="E344" s="485"/>
      <c r="F344" s="487"/>
      <c r="G344" s="439"/>
      <c r="H344" s="488"/>
      <c r="I344" s="489"/>
      <c r="J344" s="485"/>
      <c r="K344" s="500"/>
      <c r="L344" s="500"/>
      <c r="M344" s="501"/>
      <c r="N344" s="500"/>
      <c r="O344" s="78"/>
      <c r="R344" s="467"/>
      <c r="S344" s="467"/>
      <c r="T344" s="496"/>
      <c r="U344" s="467"/>
      <c r="V344" s="467"/>
      <c r="W344" s="467"/>
      <c r="X344" s="467"/>
      <c r="Y344" s="467"/>
      <c r="Z344" s="467"/>
      <c r="AA344" s="467"/>
      <c r="AB344" s="467"/>
      <c r="AC344" s="467"/>
      <c r="AD344" s="467"/>
      <c r="AE344" s="467"/>
      <c r="AF344" s="467"/>
    </row>
    <row r="345" spans="1:32" s="494" customFormat="1" outlineLevel="1">
      <c r="A345" s="485"/>
      <c r="B345" s="453" t="str">
        <f t="shared" ref="B345:B387" si="22">IF(ISBLANK(A345),"",A345)</f>
        <v/>
      </c>
      <c r="C345" s="486"/>
      <c r="D345" s="434"/>
      <c r="E345" s="485"/>
      <c r="F345" s="487"/>
      <c r="G345" s="439"/>
      <c r="H345" s="488"/>
      <c r="I345" s="489"/>
      <c r="J345" s="485"/>
      <c r="K345" s="488"/>
      <c r="L345" s="488"/>
      <c r="M345" s="490"/>
      <c r="N345" s="488"/>
      <c r="O345" s="78"/>
      <c r="R345" s="467"/>
      <c r="S345" s="467"/>
      <c r="T345" s="496"/>
      <c r="U345" s="467"/>
      <c r="V345" s="467"/>
      <c r="W345" s="467"/>
      <c r="X345" s="467"/>
      <c r="Y345" s="467"/>
      <c r="Z345" s="467"/>
      <c r="AA345" s="467"/>
      <c r="AB345" s="467"/>
      <c r="AC345" s="467"/>
      <c r="AD345" s="467"/>
      <c r="AE345" s="467"/>
      <c r="AF345" s="467"/>
    </row>
    <row r="346" spans="1:32" s="494" customFormat="1" outlineLevel="1">
      <c r="A346" s="440"/>
      <c r="B346" s="453" t="str">
        <f t="shared" si="22"/>
        <v/>
      </c>
      <c r="C346" s="486"/>
      <c r="D346" s="479" t="s">
        <v>596</v>
      </c>
      <c r="E346" s="440"/>
      <c r="F346" s="440"/>
      <c r="G346" s="490"/>
      <c r="H346" s="490"/>
      <c r="I346" s="493"/>
      <c r="J346" s="440"/>
      <c r="K346" s="490"/>
      <c r="L346" s="490"/>
      <c r="M346" s="490"/>
      <c r="N346" s="490"/>
      <c r="O346" s="78"/>
      <c r="P346" s="494" t="s">
        <v>148</v>
      </c>
      <c r="R346" s="467"/>
      <c r="S346" s="467"/>
      <c r="T346" s="496"/>
      <c r="U346" s="467"/>
      <c r="V346" s="467"/>
      <c r="W346" s="467"/>
      <c r="X346" s="467"/>
      <c r="Y346" s="467"/>
      <c r="Z346" s="467"/>
      <c r="AA346" s="467"/>
      <c r="AB346" s="467"/>
      <c r="AC346" s="467"/>
      <c r="AD346" s="467"/>
      <c r="AE346" s="467"/>
      <c r="AF346" s="467"/>
    </row>
    <row r="347" spans="1:32" s="494" customFormat="1" outlineLevel="1">
      <c r="A347" s="440"/>
      <c r="B347" s="453"/>
      <c r="C347" s="486"/>
      <c r="D347" s="479"/>
      <c r="E347" s="440"/>
      <c r="F347" s="440"/>
      <c r="G347" s="490"/>
      <c r="H347" s="490"/>
      <c r="I347" s="493"/>
      <c r="J347" s="440"/>
      <c r="K347" s="490"/>
      <c r="L347" s="490"/>
      <c r="M347" s="490"/>
      <c r="N347" s="490"/>
      <c r="O347" s="78"/>
      <c r="P347" s="494" t="s">
        <v>148</v>
      </c>
      <c r="R347" s="467"/>
      <c r="S347" s="467"/>
      <c r="T347" s="496"/>
      <c r="U347" s="467"/>
      <c r="V347" s="467"/>
      <c r="W347" s="467"/>
      <c r="X347" s="467"/>
      <c r="Y347" s="467"/>
      <c r="Z347" s="467"/>
      <c r="AA347" s="467"/>
      <c r="AB347" s="467"/>
      <c r="AC347" s="467"/>
      <c r="AD347" s="467"/>
      <c r="AE347" s="467"/>
      <c r="AF347" s="467"/>
    </row>
    <row r="348" spans="1:32" s="494" customFormat="1" ht="62.5" outlineLevel="1">
      <c r="A348" s="485">
        <v>183</v>
      </c>
      <c r="B348" s="453">
        <f t="shared" si="22"/>
        <v>183</v>
      </c>
      <c r="C348" s="486" t="str">
        <f t="shared" ref="C348:C380" si="23">IF(ISBLANK(B348), "", IF(B348&lt;10, "IVF00" &amp; B348, IF(AND(B348&gt;=10, B348&lt;=99), "IVF0" &amp; B348, IF(B348&gt;99, "IVF" &amp; B348))))</f>
        <v>IVF183</v>
      </c>
      <c r="D348" s="434" t="s">
        <v>82</v>
      </c>
      <c r="E348" s="485">
        <v>4</v>
      </c>
      <c r="F348" s="487" t="s">
        <v>83</v>
      </c>
      <c r="G348" s="439">
        <v>2506</v>
      </c>
      <c r="H348" s="488">
        <f>ROUND(E348*G348,0)</f>
        <v>10024</v>
      </c>
      <c r="I348" s="489">
        <v>4</v>
      </c>
      <c r="J348" s="485" t="str">
        <f>F348</f>
        <v>each</v>
      </c>
      <c r="K348" s="488">
        <f>G348</f>
        <v>2506</v>
      </c>
      <c r="L348" s="488">
        <f>ROUND(I348*K348,0)</f>
        <v>10024</v>
      </c>
      <c r="M348" s="490">
        <f>IF(L348&gt;H348,L348-H348,0)</f>
        <v>0</v>
      </c>
      <c r="N348" s="488">
        <f>IF(H348&gt;L348,H348-L348,0)</f>
        <v>0</v>
      </c>
      <c r="O348" s="601" t="s">
        <v>771</v>
      </c>
      <c r="P348" s="494" t="s">
        <v>148</v>
      </c>
      <c r="R348" s="467"/>
      <c r="S348" s="467"/>
      <c r="T348" s="496"/>
      <c r="U348" s="467"/>
      <c r="V348" s="467"/>
      <c r="W348" s="467"/>
      <c r="X348" s="467"/>
      <c r="Y348" s="467"/>
      <c r="Z348" s="467"/>
      <c r="AA348" s="467"/>
      <c r="AB348" s="467"/>
      <c r="AC348" s="467"/>
      <c r="AD348" s="467"/>
      <c r="AE348" s="467"/>
      <c r="AF348" s="467"/>
    </row>
    <row r="349" spans="1:32" s="494" customFormat="1" outlineLevel="1">
      <c r="A349" s="440"/>
      <c r="B349" s="453" t="str">
        <f t="shared" si="22"/>
        <v/>
      </c>
      <c r="C349" s="486"/>
      <c r="D349" s="495" t="s">
        <v>109</v>
      </c>
      <c r="E349" s="440"/>
      <c r="F349" s="440"/>
      <c r="G349" s="490"/>
      <c r="H349" s="490"/>
      <c r="I349" s="493">
        <v>2</v>
      </c>
      <c r="J349" s="485" t="s">
        <v>83</v>
      </c>
      <c r="K349" s="488">
        <f>G348</f>
        <v>2506</v>
      </c>
      <c r="L349" s="488">
        <f>I349*K349</f>
        <v>5012</v>
      </c>
      <c r="M349" s="490">
        <f>IF(L349&gt;H349,L349-H349,0)</f>
        <v>5012</v>
      </c>
      <c r="N349" s="488">
        <f>IF(H349&gt;L349,H349-L349,0)</f>
        <v>0</v>
      </c>
      <c r="O349" s="601"/>
      <c r="P349" s="494" t="s">
        <v>148</v>
      </c>
      <c r="R349" s="467"/>
      <c r="S349" s="467"/>
      <c r="T349" s="496"/>
      <c r="U349" s="467"/>
      <c r="V349" s="467"/>
      <c r="W349" s="467"/>
      <c r="X349" s="467"/>
      <c r="Y349" s="467"/>
      <c r="Z349" s="467"/>
      <c r="AA349" s="467"/>
      <c r="AB349" s="467"/>
      <c r="AC349" s="467"/>
      <c r="AD349" s="467"/>
      <c r="AE349" s="467"/>
      <c r="AF349" s="467"/>
    </row>
    <row r="350" spans="1:32" s="494" customFormat="1" outlineLevel="1">
      <c r="A350" s="440"/>
      <c r="B350" s="453" t="str">
        <f t="shared" si="22"/>
        <v/>
      </c>
      <c r="C350" s="486"/>
      <c r="D350" s="479" t="s">
        <v>596</v>
      </c>
      <c r="E350" s="440"/>
      <c r="F350" s="440"/>
      <c r="G350" s="490"/>
      <c r="H350" s="490"/>
      <c r="I350" s="493"/>
      <c r="J350" s="485"/>
      <c r="K350" s="488"/>
      <c r="L350" s="488"/>
      <c r="M350" s="490"/>
      <c r="N350" s="488"/>
      <c r="O350" s="78"/>
      <c r="P350" s="494" t="s">
        <v>148</v>
      </c>
      <c r="R350" s="467"/>
      <c r="S350" s="467"/>
      <c r="T350" s="496"/>
      <c r="U350" s="467"/>
      <c r="V350" s="467"/>
      <c r="W350" s="467"/>
      <c r="X350" s="467"/>
      <c r="Y350" s="467"/>
      <c r="Z350" s="467"/>
      <c r="AA350" s="467"/>
      <c r="AB350" s="467"/>
      <c r="AC350" s="467"/>
      <c r="AD350" s="467"/>
      <c r="AE350" s="467"/>
      <c r="AF350" s="467"/>
    </row>
    <row r="351" spans="1:32" s="494" customFormat="1" outlineLevel="1">
      <c r="A351" s="440"/>
      <c r="B351" s="453"/>
      <c r="C351" s="486"/>
      <c r="D351" s="479"/>
      <c r="E351" s="440"/>
      <c r="F351" s="440"/>
      <c r="G351" s="490"/>
      <c r="H351" s="490"/>
      <c r="I351" s="493"/>
      <c r="J351" s="485"/>
      <c r="K351" s="488"/>
      <c r="L351" s="488"/>
      <c r="M351" s="490"/>
      <c r="N351" s="488"/>
      <c r="O351" s="78"/>
      <c r="P351" s="494" t="s">
        <v>148</v>
      </c>
      <c r="R351" s="467"/>
      <c r="S351" s="467"/>
      <c r="T351" s="496"/>
      <c r="U351" s="467"/>
      <c r="V351" s="467"/>
      <c r="W351" s="467"/>
      <c r="X351" s="467"/>
      <c r="Y351" s="467"/>
      <c r="Z351" s="467"/>
      <c r="AA351" s="467"/>
      <c r="AB351" s="467"/>
      <c r="AC351" s="467"/>
      <c r="AD351" s="467"/>
      <c r="AE351" s="467"/>
      <c r="AF351" s="467"/>
    </row>
    <row r="352" spans="1:32" s="494" customFormat="1" ht="62.5" outlineLevel="1">
      <c r="A352" s="485">
        <v>184</v>
      </c>
      <c r="B352" s="453">
        <f t="shared" si="22"/>
        <v>184</v>
      </c>
      <c r="C352" s="486" t="str">
        <f t="shared" si="23"/>
        <v>IVF184</v>
      </c>
      <c r="D352" s="434" t="s">
        <v>656</v>
      </c>
      <c r="E352" s="485">
        <v>4</v>
      </c>
      <c r="F352" s="487" t="s">
        <v>83</v>
      </c>
      <c r="G352" s="439">
        <v>1805</v>
      </c>
      <c r="H352" s="488">
        <f>ROUND(E352*G352,0)</f>
        <v>7220</v>
      </c>
      <c r="I352" s="489">
        <f>E352</f>
        <v>4</v>
      </c>
      <c r="J352" s="485" t="str">
        <f>F352</f>
        <v>each</v>
      </c>
      <c r="K352" s="488">
        <f>G352</f>
        <v>1805</v>
      </c>
      <c r="L352" s="488">
        <f>ROUND(I352*K352,0)</f>
        <v>7220</v>
      </c>
      <c r="M352" s="490">
        <f>IF(L352&gt;H352,L352-H352,0)</f>
        <v>0</v>
      </c>
      <c r="N352" s="488">
        <f>IF(H352&gt;L352,H352-L352,0)</f>
        <v>0</v>
      </c>
      <c r="O352" s="601" t="s">
        <v>771</v>
      </c>
      <c r="P352" s="494" t="s">
        <v>148</v>
      </c>
      <c r="R352" s="467"/>
      <c r="S352" s="467"/>
      <c r="T352" s="496"/>
      <c r="U352" s="467"/>
      <c r="V352" s="467"/>
      <c r="W352" s="467"/>
      <c r="X352" s="467"/>
      <c r="Y352" s="467"/>
      <c r="Z352" s="467"/>
      <c r="AA352" s="467"/>
      <c r="AB352" s="467"/>
      <c r="AC352" s="467"/>
      <c r="AD352" s="467"/>
      <c r="AE352" s="467"/>
      <c r="AF352" s="467"/>
    </row>
    <row r="353" spans="1:32" s="494" customFormat="1" outlineLevel="1">
      <c r="A353" s="440"/>
      <c r="B353" s="453" t="str">
        <f t="shared" si="22"/>
        <v/>
      </c>
      <c r="C353" s="486"/>
      <c r="D353" s="495" t="s">
        <v>109</v>
      </c>
      <c r="E353" s="440"/>
      <c r="F353" s="440"/>
      <c r="G353" s="490"/>
      <c r="H353" s="490"/>
      <c r="I353" s="493">
        <v>2</v>
      </c>
      <c r="J353" s="440" t="s">
        <v>83</v>
      </c>
      <c r="K353" s="490">
        <f>G352</f>
        <v>1805</v>
      </c>
      <c r="L353" s="490">
        <f>I353*K353</f>
        <v>3610</v>
      </c>
      <c r="M353" s="490">
        <f>IF(L353&gt;H353,L353-H353,0)</f>
        <v>3610</v>
      </c>
      <c r="N353" s="488">
        <f>IF(H353&gt;L353,H353-L353,0)</f>
        <v>0</v>
      </c>
      <c r="O353" s="601"/>
      <c r="P353" s="494" t="s">
        <v>148</v>
      </c>
      <c r="R353" s="467"/>
      <c r="S353" s="467"/>
      <c r="T353" s="496"/>
      <c r="U353" s="467"/>
      <c r="V353" s="467"/>
      <c r="W353" s="467"/>
      <c r="X353" s="467"/>
      <c r="Y353" s="467"/>
      <c r="Z353" s="467"/>
      <c r="AA353" s="467"/>
      <c r="AB353" s="467"/>
      <c r="AC353" s="467"/>
      <c r="AD353" s="467"/>
      <c r="AE353" s="467"/>
      <c r="AF353" s="467"/>
    </row>
    <row r="354" spans="1:32" s="494" customFormat="1" outlineLevel="1">
      <c r="A354" s="440"/>
      <c r="B354" s="453" t="str">
        <f t="shared" si="22"/>
        <v/>
      </c>
      <c r="C354" s="486"/>
      <c r="D354" s="479" t="s">
        <v>596</v>
      </c>
      <c r="E354" s="440"/>
      <c r="F354" s="440"/>
      <c r="G354" s="490"/>
      <c r="H354" s="490"/>
      <c r="I354" s="493"/>
      <c r="J354" s="440"/>
      <c r="K354" s="490"/>
      <c r="L354" s="490"/>
      <c r="M354" s="490"/>
      <c r="N354" s="488"/>
      <c r="O354" s="78"/>
      <c r="P354" s="494" t="s">
        <v>148</v>
      </c>
      <c r="R354" s="467"/>
      <c r="S354" s="467"/>
      <c r="T354" s="496"/>
      <c r="U354" s="467"/>
      <c r="V354" s="467"/>
      <c r="W354" s="467"/>
      <c r="X354" s="467"/>
      <c r="Y354" s="467"/>
      <c r="Z354" s="467"/>
      <c r="AA354" s="467"/>
      <c r="AB354" s="467"/>
      <c r="AC354" s="467"/>
      <c r="AD354" s="467"/>
      <c r="AE354" s="467"/>
      <c r="AF354" s="467"/>
    </row>
    <row r="355" spans="1:32" s="494" customFormat="1" outlineLevel="1">
      <c r="A355" s="440"/>
      <c r="B355" s="453"/>
      <c r="C355" s="486"/>
      <c r="D355" s="479"/>
      <c r="E355" s="440"/>
      <c r="F355" s="440"/>
      <c r="G355" s="490"/>
      <c r="H355" s="490"/>
      <c r="I355" s="493"/>
      <c r="J355" s="440"/>
      <c r="K355" s="490"/>
      <c r="L355" s="490"/>
      <c r="M355" s="490"/>
      <c r="N355" s="488"/>
      <c r="O355" s="78"/>
      <c r="P355" s="494" t="s">
        <v>148</v>
      </c>
      <c r="R355" s="467"/>
      <c r="S355" s="467"/>
      <c r="T355" s="496"/>
      <c r="U355" s="467"/>
      <c r="V355" s="467"/>
      <c r="W355" s="467"/>
      <c r="X355" s="467"/>
      <c r="Y355" s="467"/>
      <c r="Z355" s="467"/>
      <c r="AA355" s="467"/>
      <c r="AB355" s="467"/>
      <c r="AC355" s="467"/>
      <c r="AD355" s="467"/>
      <c r="AE355" s="467"/>
      <c r="AF355" s="467"/>
    </row>
    <row r="356" spans="1:32" s="494" customFormat="1" ht="46.9" outlineLevel="1">
      <c r="A356" s="485">
        <v>187</v>
      </c>
      <c r="B356" s="453">
        <f t="shared" si="22"/>
        <v>187</v>
      </c>
      <c r="C356" s="486" t="str">
        <f t="shared" si="23"/>
        <v>IVF187</v>
      </c>
      <c r="D356" s="434" t="s">
        <v>479</v>
      </c>
      <c r="E356" s="485">
        <v>1</v>
      </c>
      <c r="F356" s="487" t="s">
        <v>76</v>
      </c>
      <c r="G356" s="439">
        <v>20750</v>
      </c>
      <c r="H356" s="488">
        <f>ROUND(E356*G356,0)</f>
        <v>20750</v>
      </c>
      <c r="I356" s="489">
        <f>E356</f>
        <v>1</v>
      </c>
      <c r="J356" s="485" t="str">
        <f>F356</f>
        <v>Set</v>
      </c>
      <c r="K356" s="488">
        <f>G356</f>
        <v>20750</v>
      </c>
      <c r="L356" s="488">
        <f>ROUND(I356*K356,0)</f>
        <v>20750</v>
      </c>
      <c r="M356" s="490">
        <f>IF(L356&gt;H356,L356-H356,0)</f>
        <v>0</v>
      </c>
      <c r="N356" s="488">
        <f>IF(H356&gt;L356,H356-L356,0)</f>
        <v>0</v>
      </c>
      <c r="O356" s="600" t="s">
        <v>787</v>
      </c>
      <c r="P356" s="494" t="s">
        <v>148</v>
      </c>
      <c r="R356" s="467"/>
      <c r="S356" s="467"/>
      <c r="T356" s="496"/>
      <c r="U356" s="467"/>
      <c r="V356" s="467"/>
      <c r="W356" s="467"/>
      <c r="X356" s="467"/>
      <c r="Y356" s="467"/>
      <c r="Z356" s="467"/>
      <c r="AA356" s="467"/>
      <c r="AB356" s="467"/>
      <c r="AC356" s="467"/>
      <c r="AD356" s="467"/>
      <c r="AE356" s="467"/>
      <c r="AF356" s="467"/>
    </row>
    <row r="357" spans="1:32" s="494" customFormat="1" outlineLevel="1">
      <c r="A357" s="485"/>
      <c r="B357" s="453"/>
      <c r="C357" s="486"/>
      <c r="D357" s="495" t="s">
        <v>109</v>
      </c>
      <c r="E357" s="485"/>
      <c r="F357" s="487"/>
      <c r="G357" s="439"/>
      <c r="H357" s="488"/>
      <c r="I357" s="489">
        <v>1</v>
      </c>
      <c r="J357" s="485" t="str">
        <f>J356</f>
        <v>Set</v>
      </c>
      <c r="K357" s="488">
        <f>G356</f>
        <v>20750</v>
      </c>
      <c r="L357" s="488">
        <f>ROUND(I357*K357,0)</f>
        <v>20750</v>
      </c>
      <c r="M357" s="490">
        <f>IF(L357&gt;H357,L357-H357,0)</f>
        <v>20750</v>
      </c>
      <c r="N357" s="488">
        <f>IF(H357&gt;L357,H357-L357,0)</f>
        <v>0</v>
      </c>
      <c r="O357" s="600"/>
      <c r="P357" s="494" t="s">
        <v>148</v>
      </c>
      <c r="R357" s="467"/>
      <c r="S357" s="467"/>
      <c r="T357" s="496"/>
      <c r="U357" s="467"/>
      <c r="V357" s="467"/>
      <c r="W357" s="467"/>
      <c r="X357" s="467"/>
      <c r="Y357" s="467"/>
      <c r="Z357" s="467"/>
      <c r="AA357" s="467"/>
      <c r="AB357" s="467"/>
      <c r="AC357" s="467"/>
      <c r="AD357" s="467"/>
      <c r="AE357" s="467"/>
      <c r="AF357" s="467"/>
    </row>
    <row r="358" spans="1:32" s="494" customFormat="1" outlineLevel="1">
      <c r="A358" s="440"/>
      <c r="B358" s="453" t="str">
        <f t="shared" si="22"/>
        <v/>
      </c>
      <c r="C358" s="486"/>
      <c r="D358" s="479" t="s">
        <v>597</v>
      </c>
      <c r="E358" s="440"/>
      <c r="F358" s="440"/>
      <c r="G358" s="490"/>
      <c r="H358" s="490"/>
      <c r="I358" s="493"/>
      <c r="J358" s="440"/>
      <c r="K358" s="490"/>
      <c r="L358" s="490"/>
      <c r="M358" s="490"/>
      <c r="N358" s="490"/>
      <c r="O358" s="78"/>
      <c r="P358" s="494" t="s">
        <v>148</v>
      </c>
      <c r="R358" s="467"/>
      <c r="S358" s="467"/>
      <c r="T358" s="496"/>
      <c r="U358" s="467"/>
      <c r="V358" s="467"/>
      <c r="W358" s="467"/>
      <c r="X358" s="467"/>
      <c r="Y358" s="467"/>
      <c r="Z358" s="467"/>
      <c r="AA358" s="467"/>
      <c r="AB358" s="467"/>
      <c r="AC358" s="467"/>
      <c r="AD358" s="467"/>
      <c r="AE358" s="467"/>
      <c r="AF358" s="467"/>
    </row>
    <row r="359" spans="1:32" s="494" customFormat="1" outlineLevel="1">
      <c r="A359" s="440"/>
      <c r="B359" s="453"/>
      <c r="C359" s="486"/>
      <c r="D359" s="479"/>
      <c r="E359" s="440"/>
      <c r="F359" s="440"/>
      <c r="G359" s="490"/>
      <c r="H359" s="490"/>
      <c r="I359" s="493"/>
      <c r="J359" s="440"/>
      <c r="K359" s="490"/>
      <c r="L359" s="490"/>
      <c r="M359" s="490"/>
      <c r="N359" s="490"/>
      <c r="O359" s="78"/>
      <c r="P359" s="494" t="s">
        <v>148</v>
      </c>
      <c r="R359" s="467"/>
      <c r="S359" s="467"/>
      <c r="T359" s="496"/>
      <c r="U359" s="467"/>
      <c r="V359" s="467"/>
      <c r="W359" s="467"/>
      <c r="X359" s="467"/>
      <c r="Y359" s="467"/>
      <c r="Z359" s="467"/>
      <c r="AA359" s="467"/>
      <c r="AB359" s="467"/>
      <c r="AC359" s="467"/>
      <c r="AD359" s="467"/>
      <c r="AE359" s="467"/>
      <c r="AF359" s="467"/>
    </row>
    <row r="360" spans="1:32" s="494" customFormat="1" ht="62.5" outlineLevel="1">
      <c r="A360" s="485">
        <v>188</v>
      </c>
      <c r="B360" s="453">
        <f t="shared" si="22"/>
        <v>188</v>
      </c>
      <c r="C360" s="486" t="str">
        <f t="shared" si="23"/>
        <v>IVF188</v>
      </c>
      <c r="D360" s="434" t="s">
        <v>654</v>
      </c>
      <c r="E360" s="485">
        <v>4</v>
      </c>
      <c r="F360" s="487" t="s">
        <v>83</v>
      </c>
      <c r="G360" s="439">
        <v>2506</v>
      </c>
      <c r="H360" s="488">
        <f>ROUND(E360*G360,0)</f>
        <v>10024</v>
      </c>
      <c r="I360" s="489">
        <f>E360</f>
        <v>4</v>
      </c>
      <c r="J360" s="485" t="str">
        <f>F360</f>
        <v>each</v>
      </c>
      <c r="K360" s="488">
        <f>G360</f>
        <v>2506</v>
      </c>
      <c r="L360" s="488">
        <f>ROUND(I360*K360,0)</f>
        <v>10024</v>
      </c>
      <c r="M360" s="490">
        <f t="shared" ref="M360:M377" si="24">IF(L360&gt;H360,L360-H360,0)</f>
        <v>0</v>
      </c>
      <c r="N360" s="488">
        <f t="shared" ref="N360:N377" si="25">IF(H360&gt;L360,H360-L360,0)</f>
        <v>0</v>
      </c>
      <c r="O360" s="601" t="s">
        <v>771</v>
      </c>
      <c r="P360" s="494" t="s">
        <v>148</v>
      </c>
      <c r="R360" s="467" t="s">
        <v>654</v>
      </c>
      <c r="S360" s="467"/>
      <c r="T360" s="496"/>
      <c r="U360" s="467"/>
      <c r="V360" s="467"/>
      <c r="W360" s="467"/>
      <c r="X360" s="467"/>
      <c r="Y360" s="467"/>
      <c r="Z360" s="467"/>
      <c r="AA360" s="467"/>
      <c r="AB360" s="467"/>
      <c r="AC360" s="467"/>
      <c r="AD360" s="467"/>
      <c r="AE360" s="467"/>
      <c r="AF360" s="467"/>
    </row>
    <row r="361" spans="1:32" s="494" customFormat="1" outlineLevel="1">
      <c r="A361" s="440"/>
      <c r="B361" s="453"/>
      <c r="C361" s="486" t="str">
        <f t="shared" si="23"/>
        <v/>
      </c>
      <c r="D361" s="495" t="s">
        <v>109</v>
      </c>
      <c r="E361" s="440"/>
      <c r="F361" s="440"/>
      <c r="G361" s="490"/>
      <c r="H361" s="490"/>
      <c r="I361" s="493">
        <v>2</v>
      </c>
      <c r="J361" s="440" t="s">
        <v>83</v>
      </c>
      <c r="K361" s="490">
        <f>K360</f>
        <v>2506</v>
      </c>
      <c r="L361" s="490">
        <f>I361*K361</f>
        <v>5012</v>
      </c>
      <c r="M361" s="490">
        <f t="shared" si="24"/>
        <v>5012</v>
      </c>
      <c r="N361" s="488">
        <f t="shared" si="25"/>
        <v>0</v>
      </c>
      <c r="O361" s="601"/>
      <c r="P361" s="494" t="s">
        <v>148</v>
      </c>
      <c r="R361" s="467"/>
      <c r="S361" s="467"/>
      <c r="T361" s="496"/>
      <c r="U361" s="467"/>
      <c r="V361" s="467"/>
      <c r="W361" s="467"/>
      <c r="X361" s="467"/>
      <c r="Y361" s="467"/>
      <c r="Z361" s="467"/>
      <c r="AA361" s="467"/>
      <c r="AB361" s="467"/>
      <c r="AC361" s="467"/>
      <c r="AD361" s="467"/>
      <c r="AE361" s="467"/>
      <c r="AF361" s="467"/>
    </row>
    <row r="362" spans="1:32" s="494" customFormat="1" outlineLevel="1">
      <c r="A362" s="440"/>
      <c r="B362" s="453" t="str">
        <f t="shared" si="22"/>
        <v/>
      </c>
      <c r="C362" s="486"/>
      <c r="D362" s="479" t="s">
        <v>597</v>
      </c>
      <c r="E362" s="440"/>
      <c r="F362" s="440"/>
      <c r="G362" s="490"/>
      <c r="H362" s="490"/>
      <c r="I362" s="493"/>
      <c r="J362" s="440"/>
      <c r="K362" s="490"/>
      <c r="L362" s="490"/>
      <c r="M362" s="490"/>
      <c r="N362" s="488"/>
      <c r="O362" s="78"/>
      <c r="P362" s="494" t="s">
        <v>148</v>
      </c>
      <c r="R362" s="467"/>
      <c r="S362" s="467"/>
      <c r="T362" s="496"/>
      <c r="U362" s="467"/>
      <c r="V362" s="467"/>
      <c r="W362" s="467"/>
      <c r="X362" s="467"/>
      <c r="Y362" s="467"/>
      <c r="Z362" s="467"/>
      <c r="AA362" s="467"/>
      <c r="AB362" s="467"/>
      <c r="AC362" s="467"/>
      <c r="AD362" s="467"/>
      <c r="AE362" s="467"/>
      <c r="AF362" s="467"/>
    </row>
    <row r="363" spans="1:32" s="494" customFormat="1" outlineLevel="1">
      <c r="A363" s="440"/>
      <c r="B363" s="453"/>
      <c r="C363" s="486"/>
      <c r="D363" s="479"/>
      <c r="E363" s="440"/>
      <c r="F363" s="440"/>
      <c r="G363" s="490"/>
      <c r="H363" s="490"/>
      <c r="I363" s="493"/>
      <c r="J363" s="440"/>
      <c r="K363" s="490"/>
      <c r="L363" s="490"/>
      <c r="M363" s="490"/>
      <c r="N363" s="488"/>
      <c r="O363" s="78"/>
      <c r="P363" s="494" t="s">
        <v>148</v>
      </c>
      <c r="R363" s="467"/>
      <c r="S363" s="467"/>
      <c r="T363" s="496"/>
      <c r="U363" s="467"/>
      <c r="V363" s="467"/>
      <c r="W363" s="467"/>
      <c r="X363" s="467"/>
      <c r="Y363" s="467"/>
      <c r="Z363" s="467"/>
      <c r="AA363" s="467"/>
      <c r="AB363" s="467"/>
      <c r="AC363" s="467"/>
      <c r="AD363" s="467"/>
      <c r="AE363" s="467"/>
      <c r="AF363" s="467"/>
    </row>
    <row r="364" spans="1:32" s="494" customFormat="1" ht="31.25" outlineLevel="1">
      <c r="A364" s="485">
        <v>189</v>
      </c>
      <c r="B364" s="453">
        <f t="shared" si="22"/>
        <v>189</v>
      </c>
      <c r="C364" s="486" t="str">
        <f t="shared" si="23"/>
        <v>IVF189</v>
      </c>
      <c r="D364" s="434" t="s">
        <v>84</v>
      </c>
      <c r="E364" s="485">
        <v>24</v>
      </c>
      <c r="F364" s="487" t="s">
        <v>3</v>
      </c>
      <c r="G364" s="439">
        <v>642</v>
      </c>
      <c r="H364" s="488">
        <f>ROUND(E364*G364,0)</f>
        <v>15408</v>
      </c>
      <c r="I364" s="489">
        <f>E364</f>
        <v>24</v>
      </c>
      <c r="J364" s="485" t="str">
        <f>F364</f>
        <v>Rmt</v>
      </c>
      <c r="K364" s="488">
        <f>G364</f>
        <v>642</v>
      </c>
      <c r="L364" s="488">
        <f>ROUND(I364*K364,0)</f>
        <v>15408</v>
      </c>
      <c r="M364" s="490">
        <f t="shared" si="24"/>
        <v>0</v>
      </c>
      <c r="N364" s="488">
        <f t="shared" si="25"/>
        <v>0</v>
      </c>
      <c r="O364" s="601" t="s">
        <v>771</v>
      </c>
      <c r="P364" s="494" t="s">
        <v>148</v>
      </c>
      <c r="R364" s="467"/>
      <c r="S364" s="467"/>
      <c r="T364" s="496"/>
      <c r="U364" s="467"/>
      <c r="V364" s="467"/>
      <c r="W364" s="467"/>
      <c r="X364" s="467"/>
      <c r="Y364" s="467"/>
      <c r="Z364" s="467"/>
      <c r="AA364" s="467"/>
      <c r="AB364" s="467"/>
      <c r="AC364" s="467"/>
      <c r="AD364" s="467"/>
      <c r="AE364" s="467"/>
      <c r="AF364" s="467"/>
    </row>
    <row r="365" spans="1:32" s="494" customFormat="1" outlineLevel="1">
      <c r="A365" s="440"/>
      <c r="B365" s="453" t="str">
        <f t="shared" si="22"/>
        <v/>
      </c>
      <c r="C365" s="486"/>
      <c r="D365" s="495" t="s">
        <v>109</v>
      </c>
      <c r="E365" s="440"/>
      <c r="F365" s="440"/>
      <c r="G365" s="490"/>
      <c r="H365" s="490"/>
      <c r="I365" s="493">
        <v>14.3</v>
      </c>
      <c r="J365" s="440" t="s">
        <v>3</v>
      </c>
      <c r="K365" s="490">
        <f>K364</f>
        <v>642</v>
      </c>
      <c r="L365" s="490">
        <f>I365*K365</f>
        <v>9180.6</v>
      </c>
      <c r="M365" s="490">
        <f t="shared" si="24"/>
        <v>9180.6</v>
      </c>
      <c r="N365" s="488">
        <f t="shared" si="25"/>
        <v>0</v>
      </c>
      <c r="O365" s="601"/>
      <c r="P365" s="494" t="s">
        <v>148</v>
      </c>
      <c r="R365" s="467"/>
      <c r="S365" s="467"/>
      <c r="T365" s="496"/>
      <c r="U365" s="467"/>
      <c r="V365" s="467"/>
      <c r="W365" s="467"/>
      <c r="X365" s="467"/>
      <c r="Y365" s="467"/>
      <c r="Z365" s="467"/>
      <c r="AA365" s="467"/>
      <c r="AB365" s="467"/>
      <c r="AC365" s="467"/>
      <c r="AD365" s="467"/>
      <c r="AE365" s="467"/>
      <c r="AF365" s="467"/>
    </row>
    <row r="366" spans="1:32" s="494" customFormat="1" outlineLevel="1">
      <c r="A366" s="440"/>
      <c r="B366" s="453" t="str">
        <f t="shared" si="22"/>
        <v/>
      </c>
      <c r="C366" s="486"/>
      <c r="D366" s="479" t="s">
        <v>597</v>
      </c>
      <c r="E366" s="440"/>
      <c r="F366" s="440"/>
      <c r="G366" s="490"/>
      <c r="H366" s="490"/>
      <c r="I366" s="493"/>
      <c r="J366" s="440"/>
      <c r="K366" s="490"/>
      <c r="L366" s="490"/>
      <c r="M366" s="490"/>
      <c r="N366" s="488"/>
      <c r="O366" s="78"/>
      <c r="P366" s="494" t="s">
        <v>148</v>
      </c>
      <c r="R366" s="467"/>
      <c r="S366" s="467"/>
      <c r="T366" s="496"/>
      <c r="U366" s="467"/>
      <c r="V366" s="467"/>
      <c r="W366" s="467"/>
      <c r="X366" s="467"/>
      <c r="Y366" s="467"/>
      <c r="Z366" s="467"/>
      <c r="AA366" s="467"/>
      <c r="AB366" s="467"/>
      <c r="AC366" s="467"/>
      <c r="AD366" s="467"/>
      <c r="AE366" s="467"/>
      <c r="AF366" s="467"/>
    </row>
    <row r="367" spans="1:32" s="494" customFormat="1" outlineLevel="1">
      <c r="A367" s="440"/>
      <c r="B367" s="453"/>
      <c r="C367" s="486"/>
      <c r="D367" s="479"/>
      <c r="E367" s="440"/>
      <c r="F367" s="440"/>
      <c r="G367" s="490"/>
      <c r="H367" s="490"/>
      <c r="I367" s="493"/>
      <c r="J367" s="440"/>
      <c r="K367" s="490"/>
      <c r="L367" s="490"/>
      <c r="M367" s="490"/>
      <c r="N367" s="488"/>
      <c r="O367" s="78"/>
      <c r="P367" s="494" t="s">
        <v>148</v>
      </c>
      <c r="R367" s="467"/>
      <c r="S367" s="467"/>
      <c r="T367" s="496"/>
      <c r="U367" s="467"/>
      <c r="V367" s="467"/>
      <c r="W367" s="467"/>
      <c r="X367" s="467"/>
      <c r="Y367" s="467"/>
      <c r="Z367" s="467"/>
      <c r="AA367" s="467"/>
      <c r="AB367" s="467"/>
      <c r="AC367" s="467"/>
      <c r="AD367" s="467"/>
      <c r="AE367" s="467"/>
      <c r="AF367" s="467"/>
    </row>
    <row r="368" spans="1:32" s="494" customFormat="1" ht="31.25" outlineLevel="1">
      <c r="A368" s="485">
        <v>190</v>
      </c>
      <c r="B368" s="453">
        <f t="shared" si="22"/>
        <v>190</v>
      </c>
      <c r="C368" s="486" t="str">
        <f t="shared" si="23"/>
        <v>IVF190</v>
      </c>
      <c r="D368" s="434" t="s">
        <v>85</v>
      </c>
      <c r="E368" s="485">
        <v>114</v>
      </c>
      <c r="F368" s="487" t="s">
        <v>3</v>
      </c>
      <c r="G368" s="439">
        <v>824</v>
      </c>
      <c r="H368" s="488">
        <f>ROUND(E368*G368,0)</f>
        <v>93936</v>
      </c>
      <c r="I368" s="489">
        <f>E368</f>
        <v>114</v>
      </c>
      <c r="J368" s="485" t="str">
        <f>F368</f>
        <v>Rmt</v>
      </c>
      <c r="K368" s="488">
        <f>G368</f>
        <v>824</v>
      </c>
      <c r="L368" s="488">
        <f t="shared" ref="L368:L377" si="26">ROUND(I368*K368,0)</f>
        <v>93936</v>
      </c>
      <c r="M368" s="490">
        <f t="shared" si="24"/>
        <v>0</v>
      </c>
      <c r="N368" s="488">
        <f t="shared" si="25"/>
        <v>0</v>
      </c>
      <c r="O368" s="601" t="s">
        <v>771</v>
      </c>
      <c r="P368" s="494" t="s">
        <v>148</v>
      </c>
      <c r="R368" s="467"/>
      <c r="S368" s="467"/>
      <c r="T368" s="496"/>
      <c r="U368" s="467"/>
      <c r="V368" s="467"/>
      <c r="W368" s="467"/>
      <c r="X368" s="467"/>
      <c r="Y368" s="467"/>
      <c r="Z368" s="467"/>
      <c r="AA368" s="467"/>
      <c r="AB368" s="467"/>
      <c r="AC368" s="467"/>
      <c r="AD368" s="467"/>
      <c r="AE368" s="467"/>
      <c r="AF368" s="467"/>
    </row>
    <row r="369" spans="1:32" s="494" customFormat="1" outlineLevel="1">
      <c r="A369" s="440"/>
      <c r="B369" s="453" t="str">
        <f t="shared" si="22"/>
        <v/>
      </c>
      <c r="C369" s="486"/>
      <c r="D369" s="495" t="s">
        <v>109</v>
      </c>
      <c r="E369" s="440"/>
      <c r="F369" s="440"/>
      <c r="G369" s="490"/>
      <c r="H369" s="490"/>
      <c r="I369" s="493">
        <v>43.7</v>
      </c>
      <c r="J369" s="440" t="s">
        <v>3</v>
      </c>
      <c r="K369" s="488">
        <f>K368</f>
        <v>824</v>
      </c>
      <c r="L369" s="488">
        <f t="shared" si="26"/>
        <v>36009</v>
      </c>
      <c r="M369" s="490">
        <f t="shared" si="24"/>
        <v>36009</v>
      </c>
      <c r="N369" s="488">
        <f t="shared" si="25"/>
        <v>0</v>
      </c>
      <c r="O369" s="601"/>
      <c r="P369" s="494" t="s">
        <v>148</v>
      </c>
      <c r="R369" s="467"/>
      <c r="S369" s="467"/>
      <c r="T369" s="496"/>
      <c r="U369" s="467"/>
      <c r="V369" s="467"/>
      <c r="W369" s="467"/>
      <c r="X369" s="467"/>
      <c r="Y369" s="467"/>
      <c r="Z369" s="467"/>
      <c r="AA369" s="467"/>
      <c r="AB369" s="467"/>
      <c r="AC369" s="467"/>
      <c r="AD369" s="467"/>
      <c r="AE369" s="467"/>
      <c r="AF369" s="467"/>
    </row>
    <row r="370" spans="1:32" s="494" customFormat="1" outlineLevel="1">
      <c r="A370" s="440"/>
      <c r="B370" s="453" t="str">
        <f t="shared" si="22"/>
        <v/>
      </c>
      <c r="C370" s="486"/>
      <c r="D370" s="479" t="s">
        <v>597</v>
      </c>
      <c r="E370" s="440"/>
      <c r="F370" s="440"/>
      <c r="G370" s="490"/>
      <c r="H370" s="490"/>
      <c r="I370" s="493"/>
      <c r="J370" s="440"/>
      <c r="K370" s="488"/>
      <c r="L370" s="488"/>
      <c r="M370" s="490"/>
      <c r="N370" s="488"/>
      <c r="O370" s="78"/>
      <c r="P370" s="494" t="s">
        <v>148</v>
      </c>
      <c r="R370" s="467"/>
      <c r="S370" s="467"/>
      <c r="T370" s="496"/>
      <c r="U370" s="467"/>
      <c r="V370" s="467"/>
      <c r="W370" s="467"/>
      <c r="X370" s="467"/>
      <c r="Y370" s="467"/>
      <c r="Z370" s="467"/>
      <c r="AA370" s="467"/>
      <c r="AB370" s="467"/>
      <c r="AC370" s="467"/>
      <c r="AD370" s="467"/>
      <c r="AE370" s="467"/>
      <c r="AF370" s="467"/>
    </row>
    <row r="371" spans="1:32" s="494" customFormat="1" outlineLevel="1">
      <c r="A371" s="440"/>
      <c r="B371" s="453"/>
      <c r="C371" s="486"/>
      <c r="D371" s="479"/>
      <c r="E371" s="440"/>
      <c r="F371" s="440"/>
      <c r="G371" s="490"/>
      <c r="H371" s="490"/>
      <c r="I371" s="493"/>
      <c r="J371" s="440"/>
      <c r="K371" s="488"/>
      <c r="L371" s="488"/>
      <c r="M371" s="490"/>
      <c r="N371" s="488"/>
      <c r="O371" s="78"/>
      <c r="P371" s="494" t="s">
        <v>148</v>
      </c>
      <c r="R371" s="467"/>
      <c r="S371" s="467"/>
      <c r="T371" s="496"/>
      <c r="U371" s="467"/>
      <c r="V371" s="467"/>
      <c r="W371" s="467"/>
      <c r="X371" s="467"/>
      <c r="Y371" s="467"/>
      <c r="Z371" s="467"/>
      <c r="AA371" s="467"/>
      <c r="AB371" s="467"/>
      <c r="AC371" s="467"/>
      <c r="AD371" s="467"/>
      <c r="AE371" s="467"/>
      <c r="AF371" s="467"/>
    </row>
    <row r="372" spans="1:32" s="494" customFormat="1" ht="31.25" outlineLevel="1">
      <c r="A372" s="485">
        <v>191</v>
      </c>
      <c r="B372" s="453">
        <f t="shared" si="22"/>
        <v>191</v>
      </c>
      <c r="C372" s="486" t="str">
        <f t="shared" si="23"/>
        <v>IVF191</v>
      </c>
      <c r="D372" s="434" t="s">
        <v>86</v>
      </c>
      <c r="E372" s="485">
        <v>36</v>
      </c>
      <c r="F372" s="487" t="s">
        <v>3</v>
      </c>
      <c r="G372" s="439">
        <v>1191</v>
      </c>
      <c r="H372" s="488">
        <f>ROUND(E372*G372,0)</f>
        <v>42876</v>
      </c>
      <c r="I372" s="489">
        <f>E372</f>
        <v>36</v>
      </c>
      <c r="J372" s="485" t="str">
        <f>F372</f>
        <v>Rmt</v>
      </c>
      <c r="K372" s="488">
        <f>G372</f>
        <v>1191</v>
      </c>
      <c r="L372" s="488">
        <f t="shared" si="26"/>
        <v>42876</v>
      </c>
      <c r="M372" s="490">
        <f t="shared" si="24"/>
        <v>0</v>
      </c>
      <c r="N372" s="488">
        <f t="shared" si="25"/>
        <v>0</v>
      </c>
      <c r="O372" s="601" t="s">
        <v>771</v>
      </c>
      <c r="P372" s="494" t="s">
        <v>148</v>
      </c>
      <c r="R372" s="467"/>
      <c r="S372" s="467"/>
      <c r="T372" s="496"/>
      <c r="U372" s="467"/>
      <c r="V372" s="467"/>
      <c r="W372" s="467"/>
      <c r="X372" s="467"/>
      <c r="Y372" s="467"/>
      <c r="Z372" s="467"/>
      <c r="AA372" s="467"/>
      <c r="AB372" s="467"/>
      <c r="AC372" s="467"/>
      <c r="AD372" s="467"/>
      <c r="AE372" s="467"/>
      <c r="AF372" s="467"/>
    </row>
    <row r="373" spans="1:32" s="494" customFormat="1" outlineLevel="1">
      <c r="A373" s="440"/>
      <c r="B373" s="453" t="str">
        <f t="shared" si="22"/>
        <v/>
      </c>
      <c r="C373" s="486"/>
      <c r="D373" s="495" t="s">
        <v>109</v>
      </c>
      <c r="E373" s="440"/>
      <c r="F373" s="440"/>
      <c r="G373" s="490"/>
      <c r="H373" s="490"/>
      <c r="I373" s="493">
        <v>43.5</v>
      </c>
      <c r="J373" s="440" t="s">
        <v>3</v>
      </c>
      <c r="K373" s="490">
        <f>K372</f>
        <v>1191</v>
      </c>
      <c r="L373" s="488">
        <f t="shared" si="26"/>
        <v>51809</v>
      </c>
      <c r="M373" s="490">
        <f t="shared" si="24"/>
        <v>51809</v>
      </c>
      <c r="N373" s="488">
        <f t="shared" si="25"/>
        <v>0</v>
      </c>
      <c r="O373" s="601"/>
      <c r="P373" s="494" t="s">
        <v>148</v>
      </c>
      <c r="R373" s="467"/>
      <c r="S373" s="467"/>
      <c r="T373" s="496"/>
      <c r="U373" s="467"/>
      <c r="V373" s="467"/>
      <c r="W373" s="467"/>
      <c r="X373" s="467"/>
      <c r="Y373" s="467"/>
      <c r="Z373" s="467"/>
      <c r="AA373" s="467"/>
      <c r="AB373" s="467"/>
      <c r="AC373" s="467"/>
      <c r="AD373" s="467"/>
      <c r="AE373" s="467"/>
      <c r="AF373" s="467"/>
    </row>
    <row r="374" spans="1:32" s="494" customFormat="1" outlineLevel="1">
      <c r="A374" s="440"/>
      <c r="B374" s="453" t="str">
        <f t="shared" si="22"/>
        <v/>
      </c>
      <c r="C374" s="486"/>
      <c r="D374" s="479" t="s">
        <v>597</v>
      </c>
      <c r="E374" s="440"/>
      <c r="F374" s="440"/>
      <c r="G374" s="490"/>
      <c r="H374" s="490"/>
      <c r="I374" s="493"/>
      <c r="J374" s="440"/>
      <c r="K374" s="490"/>
      <c r="L374" s="488"/>
      <c r="M374" s="490"/>
      <c r="N374" s="488"/>
      <c r="O374" s="78"/>
      <c r="P374" s="494" t="s">
        <v>148</v>
      </c>
      <c r="R374" s="467"/>
      <c r="S374" s="467"/>
      <c r="T374" s="496"/>
      <c r="U374" s="467"/>
      <c r="V374" s="467"/>
      <c r="W374" s="467"/>
      <c r="X374" s="467"/>
      <c r="Y374" s="467"/>
      <c r="Z374" s="467"/>
      <c r="AA374" s="467"/>
      <c r="AB374" s="467"/>
      <c r="AC374" s="467"/>
      <c r="AD374" s="467"/>
      <c r="AE374" s="467"/>
      <c r="AF374" s="467"/>
    </row>
    <row r="375" spans="1:32" s="494" customFormat="1" outlineLevel="1">
      <c r="A375" s="440"/>
      <c r="B375" s="453"/>
      <c r="C375" s="486"/>
      <c r="D375" s="479"/>
      <c r="E375" s="440"/>
      <c r="F375" s="440"/>
      <c r="G375" s="490"/>
      <c r="H375" s="490"/>
      <c r="I375" s="493"/>
      <c r="J375" s="440"/>
      <c r="K375" s="490"/>
      <c r="L375" s="488"/>
      <c r="M375" s="490"/>
      <c r="N375" s="488"/>
      <c r="O375" s="78"/>
      <c r="P375" s="494" t="s">
        <v>148</v>
      </c>
      <c r="R375" s="467"/>
      <c r="S375" s="467"/>
      <c r="T375" s="496"/>
      <c r="U375" s="467"/>
      <c r="V375" s="467"/>
      <c r="W375" s="467"/>
      <c r="X375" s="467"/>
      <c r="Y375" s="467"/>
      <c r="Z375" s="467"/>
      <c r="AA375" s="467"/>
      <c r="AB375" s="467"/>
      <c r="AC375" s="467"/>
      <c r="AD375" s="467"/>
      <c r="AE375" s="467"/>
      <c r="AF375" s="467"/>
    </row>
    <row r="376" spans="1:32" s="494" customFormat="1" ht="31.25" outlineLevel="1">
      <c r="A376" s="485">
        <v>192</v>
      </c>
      <c r="B376" s="453">
        <f t="shared" si="22"/>
        <v>192</v>
      </c>
      <c r="C376" s="486" t="str">
        <f t="shared" si="23"/>
        <v>IVF192</v>
      </c>
      <c r="D376" s="434" t="s">
        <v>87</v>
      </c>
      <c r="E376" s="485">
        <v>18</v>
      </c>
      <c r="F376" s="487" t="s">
        <v>3</v>
      </c>
      <c r="G376" s="439">
        <v>1473</v>
      </c>
      <c r="H376" s="488">
        <f>ROUND(E376*G376,0)</f>
        <v>26514</v>
      </c>
      <c r="I376" s="489">
        <f>E376</f>
        <v>18</v>
      </c>
      <c r="J376" s="485" t="str">
        <f>F376</f>
        <v>Rmt</v>
      </c>
      <c r="K376" s="488">
        <f>G376</f>
        <v>1473</v>
      </c>
      <c r="L376" s="488">
        <f t="shared" si="26"/>
        <v>26514</v>
      </c>
      <c r="M376" s="490">
        <f t="shared" si="24"/>
        <v>0</v>
      </c>
      <c r="N376" s="488">
        <f t="shared" si="25"/>
        <v>0</v>
      </c>
      <c r="O376" s="601" t="s">
        <v>771</v>
      </c>
      <c r="P376" s="494" t="s">
        <v>148</v>
      </c>
      <c r="R376" s="467"/>
      <c r="S376" s="467"/>
      <c r="T376" s="496"/>
      <c r="U376" s="467"/>
      <c r="V376" s="467"/>
      <c r="W376" s="467"/>
      <c r="X376" s="467"/>
      <c r="Y376" s="467"/>
      <c r="Z376" s="467"/>
      <c r="AA376" s="467"/>
      <c r="AB376" s="467"/>
      <c r="AC376" s="467"/>
      <c r="AD376" s="467"/>
      <c r="AE376" s="467"/>
      <c r="AF376" s="467"/>
    </row>
    <row r="377" spans="1:32" s="494" customFormat="1" outlineLevel="1">
      <c r="A377" s="440"/>
      <c r="B377" s="453" t="str">
        <f t="shared" si="22"/>
        <v/>
      </c>
      <c r="C377" s="486"/>
      <c r="D377" s="495" t="s">
        <v>109</v>
      </c>
      <c r="E377" s="440"/>
      <c r="F377" s="440"/>
      <c r="G377" s="490"/>
      <c r="H377" s="490"/>
      <c r="I377" s="493">
        <v>9</v>
      </c>
      <c r="J377" s="440" t="s">
        <v>3</v>
      </c>
      <c r="K377" s="490">
        <f>K376</f>
        <v>1473</v>
      </c>
      <c r="L377" s="488">
        <f t="shared" si="26"/>
        <v>13257</v>
      </c>
      <c r="M377" s="490">
        <f t="shared" si="24"/>
        <v>13257</v>
      </c>
      <c r="N377" s="488">
        <f t="shared" si="25"/>
        <v>0</v>
      </c>
      <c r="O377" s="601"/>
      <c r="P377" s="494" t="s">
        <v>148</v>
      </c>
      <c r="R377" s="467"/>
      <c r="S377" s="467"/>
      <c r="T377" s="496"/>
      <c r="U377" s="467"/>
      <c r="V377" s="467"/>
      <c r="W377" s="467"/>
      <c r="X377" s="467"/>
      <c r="Y377" s="467"/>
      <c r="Z377" s="467"/>
      <c r="AA377" s="467"/>
      <c r="AB377" s="467"/>
      <c r="AC377" s="467"/>
      <c r="AD377" s="467"/>
      <c r="AE377" s="467"/>
      <c r="AF377" s="467"/>
    </row>
    <row r="378" spans="1:32" s="494" customFormat="1" outlineLevel="1">
      <c r="A378" s="440"/>
      <c r="B378" s="453" t="str">
        <f t="shared" si="22"/>
        <v/>
      </c>
      <c r="C378" s="486"/>
      <c r="D378" s="479" t="s">
        <v>597</v>
      </c>
      <c r="E378" s="440"/>
      <c r="F378" s="440"/>
      <c r="G378" s="490"/>
      <c r="H378" s="490"/>
      <c r="I378" s="493"/>
      <c r="J378" s="440"/>
      <c r="K378" s="490"/>
      <c r="L378" s="488"/>
      <c r="M378" s="490"/>
      <c r="N378" s="488"/>
      <c r="O378" s="78"/>
      <c r="P378" s="494" t="s">
        <v>148</v>
      </c>
      <c r="R378" s="467"/>
      <c r="S378" s="467"/>
      <c r="T378" s="496"/>
      <c r="U378" s="467"/>
      <c r="V378" s="467"/>
      <c r="W378" s="467"/>
      <c r="X378" s="467"/>
      <c r="Y378" s="467"/>
      <c r="Z378" s="467"/>
      <c r="AA378" s="467"/>
      <c r="AB378" s="467"/>
      <c r="AC378" s="467"/>
      <c r="AD378" s="467"/>
      <c r="AE378" s="467"/>
      <c r="AF378" s="467"/>
    </row>
    <row r="379" spans="1:32" s="494" customFormat="1" outlineLevel="1">
      <c r="A379" s="440"/>
      <c r="B379" s="453"/>
      <c r="C379" s="486"/>
      <c r="D379" s="479"/>
      <c r="E379" s="440"/>
      <c r="F379" s="440"/>
      <c r="G379" s="490"/>
      <c r="H379" s="490"/>
      <c r="I379" s="493"/>
      <c r="J379" s="440"/>
      <c r="K379" s="490"/>
      <c r="L379" s="490"/>
      <c r="M379" s="490"/>
      <c r="N379" s="490"/>
      <c r="O379" s="78"/>
      <c r="P379" s="494" t="s">
        <v>148</v>
      </c>
      <c r="R379" s="467"/>
      <c r="S379" s="467"/>
      <c r="T379" s="496"/>
      <c r="U379" s="467"/>
      <c r="V379" s="467"/>
      <c r="W379" s="467"/>
      <c r="X379" s="467"/>
      <c r="Y379" s="467"/>
      <c r="Z379" s="467"/>
      <c r="AA379" s="467"/>
      <c r="AB379" s="467"/>
      <c r="AC379" s="467"/>
      <c r="AD379" s="467"/>
      <c r="AE379" s="467"/>
      <c r="AF379" s="467"/>
    </row>
    <row r="380" spans="1:32" s="494" customFormat="1" ht="46.9" outlineLevel="1">
      <c r="A380" s="485">
        <v>195</v>
      </c>
      <c r="B380" s="453">
        <f t="shared" si="22"/>
        <v>195</v>
      </c>
      <c r="C380" s="486" t="str">
        <f t="shared" si="23"/>
        <v>IVF195</v>
      </c>
      <c r="D380" s="434" t="s">
        <v>88</v>
      </c>
      <c r="E380" s="485">
        <v>3</v>
      </c>
      <c r="F380" s="487" t="s">
        <v>83</v>
      </c>
      <c r="G380" s="439">
        <v>1938</v>
      </c>
      <c r="H380" s="488">
        <f>ROUND(E380*G380,0)</f>
        <v>5814</v>
      </c>
      <c r="I380" s="489">
        <f>E380</f>
        <v>3</v>
      </c>
      <c r="J380" s="485" t="str">
        <f>F380</f>
        <v>each</v>
      </c>
      <c r="K380" s="488">
        <f>G380</f>
        <v>1938</v>
      </c>
      <c r="L380" s="488">
        <f>ROUND(I380*K380,0)</f>
        <v>5814</v>
      </c>
      <c r="M380" s="490">
        <f>IF(L380&gt;H380,L380-H380,0)</f>
        <v>0</v>
      </c>
      <c r="N380" s="488">
        <f>IF(H380&gt;L380,H380-L380,0)</f>
        <v>0</v>
      </c>
      <c r="O380" s="601" t="s">
        <v>771</v>
      </c>
      <c r="P380" s="494" t="s">
        <v>148</v>
      </c>
      <c r="R380" s="467"/>
      <c r="S380" s="467"/>
      <c r="T380" s="496"/>
      <c r="U380" s="467"/>
      <c r="V380" s="467"/>
      <c r="W380" s="467"/>
      <c r="X380" s="467"/>
      <c r="Y380" s="467"/>
      <c r="Z380" s="467"/>
      <c r="AA380" s="467"/>
      <c r="AB380" s="467"/>
      <c r="AC380" s="467"/>
      <c r="AD380" s="467"/>
      <c r="AE380" s="467"/>
      <c r="AF380" s="467"/>
    </row>
    <row r="381" spans="1:32" s="494" customFormat="1" outlineLevel="1">
      <c r="A381" s="440"/>
      <c r="B381" s="453" t="str">
        <f t="shared" si="22"/>
        <v/>
      </c>
      <c r="C381" s="486"/>
      <c r="D381" s="495" t="s">
        <v>109</v>
      </c>
      <c r="E381" s="440"/>
      <c r="F381" s="440"/>
      <c r="G381" s="490"/>
      <c r="H381" s="490"/>
      <c r="I381" s="493">
        <v>5</v>
      </c>
      <c r="J381" s="485" t="str">
        <f>J380</f>
        <v>each</v>
      </c>
      <c r="K381" s="490">
        <f>K380</f>
        <v>1938</v>
      </c>
      <c r="L381" s="488">
        <f>ROUND(I381*K381,0)</f>
        <v>9690</v>
      </c>
      <c r="M381" s="490">
        <f>IF(L381&gt;H381,L381-H381,0)</f>
        <v>9690</v>
      </c>
      <c r="N381" s="488">
        <f>IF(H381&gt;L381,H381-L381,0)</f>
        <v>0</v>
      </c>
      <c r="O381" s="601"/>
      <c r="P381" s="494" t="s">
        <v>148</v>
      </c>
      <c r="R381" s="467"/>
      <c r="S381" s="467"/>
      <c r="T381" s="496"/>
      <c r="U381" s="467"/>
      <c r="V381" s="467"/>
      <c r="W381" s="467"/>
      <c r="X381" s="467"/>
      <c r="Y381" s="467"/>
      <c r="Z381" s="467"/>
      <c r="AA381" s="467"/>
      <c r="AB381" s="467"/>
      <c r="AC381" s="467"/>
      <c r="AD381" s="467"/>
      <c r="AE381" s="467"/>
      <c r="AF381" s="467"/>
    </row>
    <row r="382" spans="1:32" s="494" customFormat="1" outlineLevel="1">
      <c r="A382" s="440"/>
      <c r="B382" s="453" t="str">
        <f t="shared" si="22"/>
        <v/>
      </c>
      <c r="C382" s="486"/>
      <c r="D382" s="479" t="s">
        <v>598</v>
      </c>
      <c r="E382" s="440"/>
      <c r="F382" s="440"/>
      <c r="G382" s="490"/>
      <c r="H382" s="490"/>
      <c r="I382" s="493"/>
      <c r="J382" s="485"/>
      <c r="K382" s="490"/>
      <c r="L382" s="488"/>
      <c r="M382" s="490"/>
      <c r="N382" s="488"/>
      <c r="O382" s="78"/>
      <c r="P382" s="494" t="s">
        <v>148</v>
      </c>
      <c r="R382" s="467"/>
      <c r="S382" s="467"/>
      <c r="T382" s="496"/>
      <c r="U382" s="467"/>
      <c r="V382" s="467"/>
      <c r="W382" s="467"/>
      <c r="X382" s="467"/>
      <c r="Y382" s="467"/>
      <c r="Z382" s="467"/>
      <c r="AA382" s="467"/>
      <c r="AB382" s="467"/>
      <c r="AC382" s="467"/>
      <c r="AD382" s="467"/>
      <c r="AE382" s="467"/>
      <c r="AF382" s="467"/>
    </row>
    <row r="383" spans="1:32" s="494" customFormat="1" outlineLevel="1">
      <c r="A383" s="440"/>
      <c r="B383" s="453"/>
      <c r="C383" s="486"/>
      <c r="D383" s="479"/>
      <c r="E383" s="440"/>
      <c r="F383" s="440"/>
      <c r="G383" s="490"/>
      <c r="H383" s="490"/>
      <c r="I383" s="493"/>
      <c r="J383" s="485"/>
      <c r="K383" s="490"/>
      <c r="L383" s="488"/>
      <c r="M383" s="490"/>
      <c r="N383" s="488"/>
      <c r="O383" s="78"/>
      <c r="P383" s="494" t="s">
        <v>148</v>
      </c>
      <c r="R383" s="467"/>
      <c r="S383" s="467"/>
      <c r="T383" s="496"/>
      <c r="U383" s="467"/>
      <c r="V383" s="467"/>
      <c r="W383" s="467"/>
      <c r="X383" s="467"/>
      <c r="Y383" s="467"/>
      <c r="Z383" s="467"/>
      <c r="AA383" s="467"/>
      <c r="AB383" s="467"/>
      <c r="AC383" s="467"/>
      <c r="AD383" s="467"/>
      <c r="AE383" s="467"/>
      <c r="AF383" s="467"/>
    </row>
    <row r="384" spans="1:32" s="494" customFormat="1">
      <c r="A384" s="453"/>
      <c r="B384" s="453" t="str">
        <f t="shared" si="22"/>
        <v/>
      </c>
      <c r="C384" s="436"/>
      <c r="D384" s="434"/>
      <c r="E384" s="453"/>
      <c r="F384" s="453"/>
      <c r="G384" s="454"/>
      <c r="H384" s="510"/>
      <c r="I384" s="455"/>
      <c r="J384" s="453"/>
      <c r="K384" s="511" t="s">
        <v>138</v>
      </c>
      <c r="L384" s="512">
        <f>ROUND(SUM(L345:L383),0)</f>
        <v>386896</v>
      </c>
      <c r="M384" s="512">
        <f>SUM(M345:M383)</f>
        <v>154329.60000000001</v>
      </c>
      <c r="N384" s="512">
        <f>SUM(N345:N383)</f>
        <v>0</v>
      </c>
      <c r="O384" s="78"/>
      <c r="R384" s="467"/>
      <c r="S384" s="467"/>
      <c r="T384" s="496"/>
      <c r="U384" s="467"/>
      <c r="V384" s="467"/>
      <c r="W384" s="467"/>
      <c r="X384" s="467"/>
      <c r="Y384" s="467"/>
      <c r="Z384" s="467"/>
      <c r="AA384" s="467"/>
      <c r="AB384" s="467"/>
      <c r="AC384" s="467"/>
      <c r="AD384" s="467"/>
      <c r="AE384" s="467"/>
      <c r="AF384" s="467"/>
    </row>
    <row r="385" spans="1:32" s="494" customFormat="1">
      <c r="A385" s="453"/>
      <c r="B385" s="453" t="str">
        <f t="shared" si="22"/>
        <v/>
      </c>
      <c r="C385" s="436"/>
      <c r="D385" s="434"/>
      <c r="E385" s="453"/>
      <c r="F385" s="453"/>
      <c r="G385" s="513" t="s">
        <v>141</v>
      </c>
      <c r="H385" s="512">
        <f>SUM(H6:H384)</f>
        <v>12150992</v>
      </c>
      <c r="I385" s="514"/>
      <c r="J385" s="458"/>
      <c r="K385" s="511"/>
      <c r="L385" s="512" t="e">
        <f>ROUND((L384+L343+#REF!+#REF!+L256+L140+L98+L15),0)</f>
        <v>#REF!</v>
      </c>
      <c r="M385" s="512" t="e">
        <f>M384+M343+#REF!+#REF!+M256+M140+M98+M15</f>
        <v>#REF!</v>
      </c>
      <c r="N385" s="512" t="e">
        <f>N384+N343+#REF!+#REF!+N256+N140+N98+N15</f>
        <v>#REF!</v>
      </c>
      <c r="O385" s="515"/>
      <c r="R385" s="467"/>
      <c r="S385" s="467"/>
      <c r="T385" s="496"/>
      <c r="U385" s="467"/>
      <c r="V385" s="467"/>
      <c r="W385" s="467"/>
      <c r="X385" s="467"/>
      <c r="Y385" s="467"/>
      <c r="Z385" s="467"/>
      <c r="AA385" s="467"/>
      <c r="AB385" s="467"/>
      <c r="AC385" s="467"/>
      <c r="AD385" s="467"/>
      <c r="AE385" s="467"/>
      <c r="AF385" s="467"/>
    </row>
    <row r="386" spans="1:32" s="494" customFormat="1">
      <c r="A386" s="453"/>
      <c r="B386" s="453"/>
      <c r="C386" s="436"/>
      <c r="D386" s="434"/>
      <c r="E386" s="453"/>
      <c r="F386" s="453"/>
      <c r="G386" s="513"/>
      <c r="H386" s="512"/>
      <c r="I386" s="514"/>
      <c r="J386" s="458"/>
      <c r="K386" s="511"/>
      <c r="L386" s="512"/>
      <c r="M386" s="512"/>
      <c r="N386" s="512"/>
      <c r="O386" s="515"/>
      <c r="R386" s="467"/>
      <c r="S386" s="467"/>
      <c r="T386" s="496"/>
      <c r="U386" s="467"/>
      <c r="V386" s="467"/>
      <c r="W386" s="467"/>
      <c r="X386" s="467"/>
      <c r="Y386" s="467"/>
      <c r="Z386" s="467"/>
      <c r="AA386" s="467"/>
      <c r="AB386" s="467"/>
      <c r="AC386" s="467"/>
      <c r="AD386" s="467"/>
      <c r="AE386" s="467"/>
      <c r="AF386" s="467"/>
    </row>
    <row r="387" spans="1:32">
      <c r="A387" s="485"/>
      <c r="B387" s="453" t="str">
        <f t="shared" si="22"/>
        <v/>
      </c>
      <c r="C387" s="436"/>
      <c r="D387" s="482" t="s">
        <v>140</v>
      </c>
      <c r="E387" s="485"/>
      <c r="F387" s="487"/>
      <c r="G387" s="516"/>
      <c r="H387" s="517"/>
      <c r="I387" s="489"/>
      <c r="J387" s="485"/>
      <c r="K387" s="518"/>
      <c r="L387" s="518"/>
      <c r="M387" s="519"/>
      <c r="N387" s="518"/>
      <c r="O387" s="78"/>
      <c r="P387" s="465"/>
      <c r="Q387" s="437"/>
      <c r="R387" s="436"/>
      <c r="S387" s="436"/>
      <c r="T387" s="436"/>
      <c r="U387" s="497"/>
      <c r="V387" s="491"/>
      <c r="W387" s="492"/>
      <c r="X387" s="436"/>
      <c r="Y387" s="436"/>
      <c r="Z387" s="436"/>
      <c r="AA387" s="436"/>
      <c r="AB387" s="436"/>
      <c r="AC387" s="436"/>
      <c r="AD387" s="436"/>
    </row>
    <row r="388" spans="1:32" ht="140.6" outlineLevel="1">
      <c r="A388" s="485">
        <v>1</v>
      </c>
      <c r="B388" s="453"/>
      <c r="C388" s="436"/>
      <c r="D388" s="434" t="s">
        <v>459</v>
      </c>
      <c r="E388" s="485">
        <v>0</v>
      </c>
      <c r="F388" s="487" t="s">
        <v>0</v>
      </c>
      <c r="G388" s="516" t="s">
        <v>161</v>
      </c>
      <c r="H388" s="517"/>
      <c r="I388" s="489">
        <v>5</v>
      </c>
      <c r="J388" s="485" t="s">
        <v>0</v>
      </c>
      <c r="K388" s="444">
        <v>39000</v>
      </c>
      <c r="L388" s="444">
        <f>ROUND(I388*K388,0)</f>
        <v>195000</v>
      </c>
      <c r="M388" s="442">
        <f>IF(L388&gt;H388,L388-H388,0)</f>
        <v>195000</v>
      </c>
      <c r="N388" s="444">
        <f>IF(H388&gt;L388,H388-L388,0)</f>
        <v>0</v>
      </c>
      <c r="O388" s="435" t="s">
        <v>728</v>
      </c>
      <c r="P388" s="465" t="s">
        <v>160</v>
      </c>
      <c r="Q388" s="437"/>
      <c r="R388" s="436"/>
      <c r="S388" s="436"/>
      <c r="T388" s="436"/>
      <c r="U388" s="497"/>
      <c r="V388" s="491"/>
      <c r="W388" s="492"/>
      <c r="X388" s="436"/>
      <c r="Y388" s="436"/>
      <c r="Z388" s="436"/>
      <c r="AA388" s="436"/>
      <c r="AB388" s="436"/>
      <c r="AC388" s="436"/>
      <c r="AD388" s="436"/>
    </row>
    <row r="389" spans="1:32" ht="62.5" outlineLevel="1">
      <c r="A389" s="485">
        <v>2</v>
      </c>
      <c r="B389" s="453"/>
      <c r="C389" s="436"/>
      <c r="D389" s="434" t="s">
        <v>463</v>
      </c>
      <c r="E389" s="485">
        <v>0</v>
      </c>
      <c r="F389" s="487" t="s">
        <v>0</v>
      </c>
      <c r="G389" s="516"/>
      <c r="H389" s="517"/>
      <c r="I389" s="489">
        <v>5</v>
      </c>
      <c r="J389" s="485" t="s">
        <v>0</v>
      </c>
      <c r="K389" s="444">
        <v>9000</v>
      </c>
      <c r="L389" s="444">
        <f t="shared" ref="L389:L406" si="27">ROUND(I389*K389,0)</f>
        <v>45000</v>
      </c>
      <c r="M389" s="442">
        <f t="shared" ref="M389:M406" si="28">IF(L389&gt;H389,L389-H389,0)</f>
        <v>45000</v>
      </c>
      <c r="N389" s="444">
        <f t="shared" ref="N389:N406" si="29">IF(H389&gt;L389,H389-L389,0)</f>
        <v>0</v>
      </c>
      <c r="O389" s="435" t="s">
        <v>728</v>
      </c>
      <c r="P389" s="465" t="s">
        <v>160</v>
      </c>
      <c r="Q389" s="437"/>
      <c r="R389" s="436"/>
      <c r="S389" s="436"/>
      <c r="T389" s="436"/>
      <c r="U389" s="497"/>
      <c r="V389" s="491"/>
      <c r="W389" s="492"/>
      <c r="X389" s="436"/>
      <c r="Y389" s="436"/>
      <c r="Z389" s="436"/>
      <c r="AA389" s="436"/>
      <c r="AB389" s="436"/>
      <c r="AC389" s="436"/>
      <c r="AD389" s="436"/>
    </row>
    <row r="390" spans="1:32" ht="80.349999999999994" customHeight="1" outlineLevel="1">
      <c r="A390" s="485">
        <v>3</v>
      </c>
      <c r="B390" s="453"/>
      <c r="C390" s="436"/>
      <c r="D390" s="434" t="s">
        <v>460</v>
      </c>
      <c r="E390" s="485">
        <v>0</v>
      </c>
      <c r="F390" s="487" t="s">
        <v>0</v>
      </c>
      <c r="G390" s="516"/>
      <c r="H390" s="517"/>
      <c r="I390" s="489">
        <v>1</v>
      </c>
      <c r="J390" s="485" t="s">
        <v>0</v>
      </c>
      <c r="K390" s="444">
        <v>8400</v>
      </c>
      <c r="L390" s="444">
        <f t="shared" si="27"/>
        <v>8400</v>
      </c>
      <c r="M390" s="442">
        <f t="shared" si="28"/>
        <v>8400</v>
      </c>
      <c r="N390" s="444">
        <f t="shared" si="29"/>
        <v>0</v>
      </c>
      <c r="O390" s="435" t="s">
        <v>728</v>
      </c>
      <c r="P390" s="465" t="s">
        <v>160</v>
      </c>
      <c r="Q390" s="437"/>
      <c r="R390" s="436"/>
      <c r="S390" s="436"/>
      <c r="T390" s="436"/>
      <c r="U390" s="497"/>
      <c r="V390" s="491"/>
      <c r="W390" s="492"/>
      <c r="X390" s="436"/>
      <c r="Y390" s="436"/>
      <c r="Z390" s="436"/>
      <c r="AA390" s="436"/>
      <c r="AB390" s="436"/>
      <c r="AC390" s="436"/>
      <c r="AD390" s="436"/>
    </row>
    <row r="391" spans="1:32" ht="62.5" outlineLevel="1">
      <c r="A391" s="485">
        <v>4</v>
      </c>
      <c r="B391" s="453"/>
      <c r="C391" s="436"/>
      <c r="D391" s="434" t="s">
        <v>461</v>
      </c>
      <c r="E391" s="485">
        <v>0</v>
      </c>
      <c r="F391" s="487" t="s">
        <v>0</v>
      </c>
      <c r="G391" s="516"/>
      <c r="H391" s="517"/>
      <c r="I391" s="489">
        <v>1</v>
      </c>
      <c r="J391" s="485" t="s">
        <v>0</v>
      </c>
      <c r="K391" s="444">
        <v>9300</v>
      </c>
      <c r="L391" s="444">
        <f t="shared" si="27"/>
        <v>9300</v>
      </c>
      <c r="M391" s="442">
        <f t="shared" si="28"/>
        <v>9300</v>
      </c>
      <c r="N391" s="444">
        <f t="shared" si="29"/>
        <v>0</v>
      </c>
      <c r="O391" s="435" t="s">
        <v>728</v>
      </c>
      <c r="P391" s="465" t="s">
        <v>160</v>
      </c>
      <c r="Q391" s="437"/>
      <c r="R391" s="436"/>
      <c r="S391" s="436"/>
      <c r="T391" s="436"/>
      <c r="U391" s="497"/>
      <c r="V391" s="491"/>
      <c r="W391" s="492"/>
      <c r="X391" s="436"/>
      <c r="Y391" s="436"/>
      <c r="Z391" s="436"/>
      <c r="AA391" s="436"/>
      <c r="AB391" s="436"/>
      <c r="AC391" s="436"/>
      <c r="AD391" s="436"/>
    </row>
    <row r="392" spans="1:32" ht="62.5" outlineLevel="1">
      <c r="A392" s="485">
        <v>5</v>
      </c>
      <c r="B392" s="453"/>
      <c r="C392" s="436"/>
      <c r="D392" s="434" t="s">
        <v>462</v>
      </c>
      <c r="E392" s="485">
        <v>0</v>
      </c>
      <c r="F392" s="487" t="s">
        <v>0</v>
      </c>
      <c r="G392" s="516"/>
      <c r="H392" s="517"/>
      <c r="I392" s="489">
        <v>1</v>
      </c>
      <c r="J392" s="485" t="s">
        <v>0</v>
      </c>
      <c r="K392" s="444">
        <v>4200</v>
      </c>
      <c r="L392" s="444">
        <f t="shared" si="27"/>
        <v>4200</v>
      </c>
      <c r="M392" s="442">
        <f t="shared" si="28"/>
        <v>4200</v>
      </c>
      <c r="N392" s="444">
        <f t="shared" si="29"/>
        <v>0</v>
      </c>
      <c r="O392" s="435" t="s">
        <v>728</v>
      </c>
      <c r="P392" s="465" t="s">
        <v>160</v>
      </c>
      <c r="Q392" s="437"/>
      <c r="R392" s="436"/>
      <c r="S392" s="436"/>
      <c r="T392" s="436"/>
      <c r="U392" s="497"/>
      <c r="V392" s="491"/>
      <c r="W392" s="492"/>
      <c r="X392" s="436"/>
      <c r="Y392" s="436"/>
      <c r="Z392" s="436"/>
      <c r="AA392" s="436"/>
      <c r="AB392" s="436"/>
      <c r="AC392" s="436"/>
      <c r="AD392" s="436"/>
    </row>
    <row r="393" spans="1:32" ht="62.5" outlineLevel="1">
      <c r="A393" s="485">
        <v>6</v>
      </c>
      <c r="B393" s="453"/>
      <c r="C393" s="436"/>
      <c r="D393" s="434" t="s">
        <v>825</v>
      </c>
      <c r="E393" s="485">
        <v>0</v>
      </c>
      <c r="F393" s="487" t="s">
        <v>0</v>
      </c>
      <c r="G393" s="516"/>
      <c r="H393" s="517"/>
      <c r="I393" s="489">
        <v>1</v>
      </c>
      <c r="J393" s="485" t="s">
        <v>0</v>
      </c>
      <c r="K393" s="444">
        <v>32000</v>
      </c>
      <c r="L393" s="444">
        <f t="shared" si="27"/>
        <v>32000</v>
      </c>
      <c r="M393" s="442">
        <f t="shared" si="28"/>
        <v>32000</v>
      </c>
      <c r="N393" s="444">
        <f t="shared" si="29"/>
        <v>0</v>
      </c>
      <c r="O393" s="435" t="s">
        <v>728</v>
      </c>
      <c r="P393" s="465" t="s">
        <v>160</v>
      </c>
      <c r="Q393" s="437"/>
      <c r="R393" s="436"/>
      <c r="S393" s="436"/>
      <c r="T393" s="436"/>
      <c r="U393" s="497"/>
      <c r="V393" s="491"/>
      <c r="W393" s="492"/>
      <c r="X393" s="436"/>
      <c r="Y393" s="436"/>
      <c r="Z393" s="436"/>
      <c r="AA393" s="436"/>
      <c r="AB393" s="436"/>
      <c r="AC393" s="436"/>
      <c r="AD393" s="436"/>
    </row>
    <row r="394" spans="1:32" ht="225.7" customHeight="1" outlineLevel="1">
      <c r="A394" s="485">
        <v>7</v>
      </c>
      <c r="B394" s="453"/>
      <c r="C394" s="436"/>
      <c r="D394" s="434" t="s">
        <v>465</v>
      </c>
      <c r="E394" s="485">
        <v>0</v>
      </c>
      <c r="F394" s="487" t="s">
        <v>161</v>
      </c>
      <c r="G394" s="516"/>
      <c r="H394" s="517"/>
      <c r="I394" s="489">
        <v>1</v>
      </c>
      <c r="J394" s="485" t="s">
        <v>0</v>
      </c>
      <c r="K394" s="444">
        <v>97000</v>
      </c>
      <c r="L394" s="444">
        <f t="shared" si="27"/>
        <v>97000</v>
      </c>
      <c r="M394" s="442">
        <f t="shared" si="28"/>
        <v>97000</v>
      </c>
      <c r="N394" s="444">
        <f t="shared" si="29"/>
        <v>0</v>
      </c>
      <c r="O394" s="435" t="s">
        <v>728</v>
      </c>
      <c r="P394" s="465" t="s">
        <v>160</v>
      </c>
      <c r="Q394" s="437"/>
      <c r="R394" s="436"/>
      <c r="S394" s="436"/>
      <c r="T394" s="436"/>
      <c r="U394" s="497"/>
      <c r="V394" s="491"/>
      <c r="W394" s="492"/>
      <c r="X394" s="436"/>
      <c r="Y394" s="436"/>
      <c r="Z394" s="436"/>
      <c r="AA394" s="436"/>
      <c r="AB394" s="436"/>
      <c r="AC394" s="436"/>
      <c r="AD394" s="436"/>
    </row>
    <row r="395" spans="1:32" ht="217.55" customHeight="1" outlineLevel="1">
      <c r="A395" s="485">
        <v>8</v>
      </c>
      <c r="B395" s="453"/>
      <c r="C395" s="436"/>
      <c r="D395" s="434" t="s">
        <v>466</v>
      </c>
      <c r="E395" s="485">
        <v>0</v>
      </c>
      <c r="F395" s="487" t="s">
        <v>0</v>
      </c>
      <c r="G395" s="516"/>
      <c r="H395" s="517"/>
      <c r="I395" s="489">
        <v>1</v>
      </c>
      <c r="J395" s="485" t="s">
        <v>0</v>
      </c>
      <c r="K395" s="444">
        <v>29000</v>
      </c>
      <c r="L395" s="444">
        <f t="shared" si="27"/>
        <v>29000</v>
      </c>
      <c r="M395" s="442">
        <f t="shared" si="28"/>
        <v>29000</v>
      </c>
      <c r="N395" s="444">
        <f t="shared" si="29"/>
        <v>0</v>
      </c>
      <c r="O395" s="435" t="s">
        <v>728</v>
      </c>
      <c r="P395" s="465" t="s">
        <v>160</v>
      </c>
      <c r="Q395" s="437"/>
      <c r="R395" s="436"/>
      <c r="S395" s="436"/>
      <c r="T395" s="436"/>
      <c r="U395" s="497"/>
      <c r="V395" s="491"/>
      <c r="W395" s="492"/>
      <c r="X395" s="436"/>
      <c r="Y395" s="436"/>
      <c r="Z395" s="436"/>
      <c r="AA395" s="436"/>
      <c r="AB395" s="436"/>
      <c r="AC395" s="436"/>
      <c r="AD395" s="436"/>
    </row>
    <row r="396" spans="1:32" ht="138.75" customHeight="1" outlineLevel="1">
      <c r="A396" s="485">
        <v>9</v>
      </c>
      <c r="B396" s="453"/>
      <c r="C396" s="436"/>
      <c r="D396" s="434" t="s">
        <v>467</v>
      </c>
      <c r="E396" s="485">
        <v>0</v>
      </c>
      <c r="F396" s="487" t="s">
        <v>0</v>
      </c>
      <c r="G396" s="516"/>
      <c r="H396" s="517"/>
      <c r="I396" s="489">
        <v>1</v>
      </c>
      <c r="J396" s="485" t="s">
        <v>0</v>
      </c>
      <c r="K396" s="444">
        <v>16200</v>
      </c>
      <c r="L396" s="444">
        <f t="shared" si="27"/>
        <v>16200</v>
      </c>
      <c r="M396" s="442">
        <f t="shared" si="28"/>
        <v>16200</v>
      </c>
      <c r="N396" s="444">
        <f t="shared" si="29"/>
        <v>0</v>
      </c>
      <c r="O396" s="435" t="s">
        <v>729</v>
      </c>
      <c r="P396" s="465" t="s">
        <v>160</v>
      </c>
      <c r="Q396" s="437"/>
      <c r="R396" s="436"/>
      <c r="S396" s="436"/>
      <c r="T396" s="436"/>
      <c r="U396" s="497"/>
      <c r="V396" s="491"/>
      <c r="W396" s="492"/>
      <c r="X396" s="436"/>
      <c r="Y396" s="436"/>
      <c r="Z396" s="436"/>
      <c r="AA396" s="436"/>
      <c r="AB396" s="436"/>
      <c r="AC396" s="436"/>
      <c r="AD396" s="436"/>
    </row>
    <row r="397" spans="1:32" ht="156.25" outlineLevel="1">
      <c r="A397" s="485">
        <v>10</v>
      </c>
      <c r="B397" s="453"/>
      <c r="C397" s="436"/>
      <c r="D397" s="434" t="s">
        <v>464</v>
      </c>
      <c r="E397" s="485">
        <v>0</v>
      </c>
      <c r="F397" s="487" t="s">
        <v>0</v>
      </c>
      <c r="G397" s="516"/>
      <c r="H397" s="517"/>
      <c r="I397" s="489">
        <v>1</v>
      </c>
      <c r="J397" s="485" t="s">
        <v>0</v>
      </c>
      <c r="K397" s="444">
        <v>46000</v>
      </c>
      <c r="L397" s="444">
        <f t="shared" si="27"/>
        <v>46000</v>
      </c>
      <c r="M397" s="442">
        <f t="shared" si="28"/>
        <v>46000</v>
      </c>
      <c r="N397" s="444">
        <f t="shared" si="29"/>
        <v>0</v>
      </c>
      <c r="O397" s="435" t="s">
        <v>730</v>
      </c>
      <c r="P397" s="465" t="s">
        <v>160</v>
      </c>
      <c r="Q397" s="437"/>
      <c r="R397" s="436"/>
      <c r="S397" s="436"/>
      <c r="T397" s="436"/>
      <c r="U397" s="497"/>
      <c r="V397" s="491"/>
      <c r="W397" s="492"/>
      <c r="X397" s="436"/>
      <c r="Y397" s="436"/>
      <c r="Z397" s="436"/>
      <c r="AA397" s="436"/>
      <c r="AB397" s="436"/>
      <c r="AC397" s="436"/>
      <c r="AD397" s="436"/>
    </row>
    <row r="398" spans="1:32" ht="156.25" outlineLevel="1">
      <c r="A398" s="485">
        <v>11</v>
      </c>
      <c r="B398" s="453"/>
      <c r="C398" s="436"/>
      <c r="D398" s="434" t="s">
        <v>472</v>
      </c>
      <c r="E398" s="485">
        <v>0</v>
      </c>
      <c r="F398" s="487" t="s">
        <v>0</v>
      </c>
      <c r="G398" s="516"/>
      <c r="H398" s="517"/>
      <c r="I398" s="489">
        <v>2</v>
      </c>
      <c r="J398" s="485" t="s">
        <v>0</v>
      </c>
      <c r="K398" s="444">
        <v>2100</v>
      </c>
      <c r="L398" s="444">
        <f t="shared" si="27"/>
        <v>4200</v>
      </c>
      <c r="M398" s="442">
        <f t="shared" si="28"/>
        <v>4200</v>
      </c>
      <c r="N398" s="444">
        <f t="shared" si="29"/>
        <v>0</v>
      </c>
      <c r="O398" s="435" t="s">
        <v>752</v>
      </c>
      <c r="P398" s="465" t="s">
        <v>160</v>
      </c>
      <c r="Q398" s="437"/>
      <c r="R398" s="436"/>
      <c r="S398" s="436"/>
      <c r="T398" s="436"/>
      <c r="U398" s="497"/>
      <c r="V398" s="491"/>
      <c r="W398" s="492"/>
      <c r="X398" s="436"/>
      <c r="Y398" s="436"/>
      <c r="Z398" s="436"/>
      <c r="AA398" s="436"/>
      <c r="AB398" s="436"/>
      <c r="AC398" s="436"/>
      <c r="AD398" s="436"/>
    </row>
    <row r="399" spans="1:32" ht="92.25" customHeight="1" outlineLevel="1">
      <c r="A399" s="485">
        <v>12</v>
      </c>
      <c r="B399" s="453"/>
      <c r="C399" s="436"/>
      <c r="D399" s="434" t="s">
        <v>473</v>
      </c>
      <c r="E399" s="485">
        <v>0</v>
      </c>
      <c r="F399" s="487" t="s">
        <v>0</v>
      </c>
      <c r="G399" s="516"/>
      <c r="H399" s="517"/>
      <c r="I399" s="489">
        <v>2</v>
      </c>
      <c r="J399" s="485" t="s">
        <v>0</v>
      </c>
      <c r="K399" s="444">
        <v>14500</v>
      </c>
      <c r="L399" s="444">
        <f t="shared" si="27"/>
        <v>29000</v>
      </c>
      <c r="M399" s="442">
        <f t="shared" si="28"/>
        <v>29000</v>
      </c>
      <c r="N399" s="444">
        <f t="shared" si="29"/>
        <v>0</v>
      </c>
      <c r="O399" s="435" t="s">
        <v>731</v>
      </c>
      <c r="P399" s="465" t="s">
        <v>160</v>
      </c>
      <c r="Q399" s="437"/>
      <c r="R399" s="436"/>
      <c r="S399" s="436"/>
      <c r="T399" s="436"/>
      <c r="U399" s="497"/>
      <c r="V399" s="491"/>
      <c r="W399" s="492"/>
      <c r="X399" s="436"/>
      <c r="Y399" s="436"/>
      <c r="Z399" s="436"/>
      <c r="AA399" s="436"/>
      <c r="AB399" s="436"/>
      <c r="AC399" s="436"/>
      <c r="AD399" s="436"/>
    </row>
    <row r="400" spans="1:32" ht="250" outlineLevel="1">
      <c r="A400" s="485">
        <v>13</v>
      </c>
      <c r="B400" s="453"/>
      <c r="C400" s="436"/>
      <c r="D400" s="434" t="s">
        <v>480</v>
      </c>
      <c r="E400" s="485">
        <v>0</v>
      </c>
      <c r="F400" s="487" t="s">
        <v>0</v>
      </c>
      <c r="G400" s="516"/>
      <c r="H400" s="517"/>
      <c r="I400" s="489">
        <v>2</v>
      </c>
      <c r="J400" s="485" t="s">
        <v>0</v>
      </c>
      <c r="K400" s="444">
        <v>24000</v>
      </c>
      <c r="L400" s="444">
        <f t="shared" si="27"/>
        <v>48000</v>
      </c>
      <c r="M400" s="442">
        <f t="shared" si="28"/>
        <v>48000</v>
      </c>
      <c r="N400" s="444">
        <f t="shared" si="29"/>
        <v>0</v>
      </c>
      <c r="O400" s="435" t="s">
        <v>753</v>
      </c>
      <c r="P400" s="465" t="s">
        <v>160</v>
      </c>
      <c r="Q400" s="437"/>
      <c r="R400" s="436"/>
      <c r="S400" s="436"/>
      <c r="T400" s="436"/>
      <c r="U400" s="497"/>
      <c r="V400" s="491"/>
      <c r="W400" s="492"/>
      <c r="X400" s="436"/>
      <c r="Y400" s="436"/>
      <c r="Z400" s="436"/>
      <c r="AA400" s="436"/>
      <c r="AB400" s="436"/>
      <c r="AC400" s="436"/>
      <c r="AD400" s="436"/>
    </row>
    <row r="401" spans="1:30" ht="93.75" outlineLevel="1">
      <c r="A401" s="485">
        <v>14</v>
      </c>
      <c r="B401" s="453"/>
      <c r="C401" s="436"/>
      <c r="D401" s="434" t="s">
        <v>468</v>
      </c>
      <c r="E401" s="485">
        <v>0</v>
      </c>
      <c r="F401" s="487" t="s">
        <v>0</v>
      </c>
      <c r="G401" s="516"/>
      <c r="H401" s="517"/>
      <c r="I401" s="489">
        <v>2</v>
      </c>
      <c r="J401" s="485" t="s">
        <v>0</v>
      </c>
      <c r="K401" s="444">
        <v>16300</v>
      </c>
      <c r="L401" s="444">
        <f t="shared" si="27"/>
        <v>32600</v>
      </c>
      <c r="M401" s="442">
        <f t="shared" si="28"/>
        <v>32600</v>
      </c>
      <c r="N401" s="444">
        <f t="shared" si="29"/>
        <v>0</v>
      </c>
      <c r="O401" s="435" t="s">
        <v>732</v>
      </c>
      <c r="P401" s="465" t="s">
        <v>160</v>
      </c>
      <c r="Q401" s="437"/>
      <c r="R401" s="436"/>
      <c r="S401" s="436"/>
      <c r="T401" s="436"/>
      <c r="U401" s="497"/>
      <c r="V401" s="491"/>
      <c r="W401" s="492"/>
      <c r="X401" s="436"/>
      <c r="Y401" s="436"/>
      <c r="Z401" s="436"/>
      <c r="AA401" s="436"/>
      <c r="AB401" s="436"/>
      <c r="AC401" s="436"/>
      <c r="AD401" s="436"/>
    </row>
    <row r="402" spans="1:30" ht="93.75" outlineLevel="1">
      <c r="A402" s="485">
        <v>15</v>
      </c>
      <c r="B402" s="453"/>
      <c r="C402" s="436"/>
      <c r="D402" s="434" t="s">
        <v>469</v>
      </c>
      <c r="E402" s="485">
        <v>0</v>
      </c>
      <c r="F402" s="487" t="s">
        <v>0</v>
      </c>
      <c r="G402" s="516"/>
      <c r="H402" s="517"/>
      <c r="I402" s="489">
        <v>1</v>
      </c>
      <c r="J402" s="485" t="s">
        <v>0</v>
      </c>
      <c r="K402" s="444">
        <v>14500</v>
      </c>
      <c r="L402" s="444">
        <f t="shared" si="27"/>
        <v>14500</v>
      </c>
      <c r="M402" s="442">
        <f t="shared" si="28"/>
        <v>14500</v>
      </c>
      <c r="N402" s="444">
        <f t="shared" si="29"/>
        <v>0</v>
      </c>
      <c r="O402" s="435" t="s">
        <v>732</v>
      </c>
      <c r="P402" s="465" t="s">
        <v>160</v>
      </c>
      <c r="Q402" s="437"/>
      <c r="R402" s="436"/>
      <c r="S402" s="436"/>
      <c r="T402" s="436"/>
      <c r="U402" s="497"/>
      <c r="V402" s="491"/>
      <c r="W402" s="492"/>
      <c r="X402" s="436"/>
      <c r="Y402" s="436"/>
      <c r="Z402" s="436"/>
      <c r="AA402" s="436"/>
      <c r="AB402" s="436"/>
      <c r="AC402" s="436"/>
      <c r="AD402" s="436"/>
    </row>
    <row r="403" spans="1:30" ht="93.75" outlineLevel="1">
      <c r="A403" s="485">
        <v>16</v>
      </c>
      <c r="B403" s="453"/>
      <c r="C403" s="436"/>
      <c r="D403" s="434" t="s">
        <v>470</v>
      </c>
      <c r="E403" s="485">
        <v>0</v>
      </c>
      <c r="F403" s="487" t="s">
        <v>0</v>
      </c>
      <c r="G403" s="516"/>
      <c r="H403" s="517"/>
      <c r="I403" s="489">
        <v>1</v>
      </c>
      <c r="J403" s="485" t="s">
        <v>0</v>
      </c>
      <c r="K403" s="444">
        <v>15100</v>
      </c>
      <c r="L403" s="444">
        <f t="shared" si="27"/>
        <v>15100</v>
      </c>
      <c r="M403" s="442">
        <f t="shared" si="28"/>
        <v>15100</v>
      </c>
      <c r="N403" s="444">
        <f t="shared" si="29"/>
        <v>0</v>
      </c>
      <c r="O403" s="435" t="s">
        <v>772</v>
      </c>
      <c r="P403" s="465" t="s">
        <v>160</v>
      </c>
      <c r="Q403" s="437"/>
      <c r="R403" s="436"/>
      <c r="S403" s="436"/>
      <c r="T403" s="436"/>
      <c r="U403" s="497"/>
      <c r="V403" s="491"/>
      <c r="W403" s="492"/>
      <c r="X403" s="436"/>
      <c r="Y403" s="436"/>
      <c r="Z403" s="436"/>
      <c r="AA403" s="436"/>
      <c r="AB403" s="436"/>
      <c r="AC403" s="436"/>
      <c r="AD403" s="436"/>
    </row>
    <row r="404" spans="1:30" ht="93.75" outlineLevel="1">
      <c r="A404" s="485">
        <v>17</v>
      </c>
      <c r="B404" s="453"/>
      <c r="C404" s="436"/>
      <c r="D404" s="434" t="s">
        <v>471</v>
      </c>
      <c r="E404" s="485">
        <v>0</v>
      </c>
      <c r="F404" s="487" t="s">
        <v>0</v>
      </c>
      <c r="G404" s="454"/>
      <c r="H404" s="454"/>
      <c r="I404" s="455">
        <v>1</v>
      </c>
      <c r="J404" s="485" t="s">
        <v>0</v>
      </c>
      <c r="K404" s="444">
        <v>15800</v>
      </c>
      <c r="L404" s="444">
        <f t="shared" si="27"/>
        <v>15800</v>
      </c>
      <c r="M404" s="442">
        <f t="shared" si="28"/>
        <v>15800</v>
      </c>
      <c r="N404" s="444">
        <f t="shared" si="29"/>
        <v>0</v>
      </c>
      <c r="O404" s="435" t="s">
        <v>732</v>
      </c>
      <c r="P404" s="465" t="s">
        <v>160</v>
      </c>
      <c r="Q404" s="437"/>
      <c r="R404" s="436"/>
      <c r="S404" s="436"/>
      <c r="T404" s="436"/>
      <c r="U404" s="497"/>
      <c r="V404" s="491"/>
      <c r="W404" s="492"/>
      <c r="X404" s="436"/>
      <c r="Y404" s="436"/>
      <c r="Z404" s="436"/>
      <c r="AA404" s="436"/>
      <c r="AB404" s="436"/>
      <c r="AC404" s="436"/>
      <c r="AD404" s="436"/>
    </row>
    <row r="405" spans="1:30" ht="169.5" customHeight="1" outlineLevel="1">
      <c r="A405" s="485">
        <v>18</v>
      </c>
      <c r="B405" s="453"/>
      <c r="C405" s="436"/>
      <c r="D405" s="434" t="s">
        <v>494</v>
      </c>
      <c r="E405" s="485"/>
      <c r="F405" s="487"/>
      <c r="G405" s="454"/>
      <c r="H405" s="454"/>
      <c r="I405" s="455">
        <v>1</v>
      </c>
      <c r="J405" s="485" t="s">
        <v>0</v>
      </c>
      <c r="K405" s="444">
        <v>80000</v>
      </c>
      <c r="L405" s="444">
        <f t="shared" si="27"/>
        <v>80000</v>
      </c>
      <c r="M405" s="442">
        <f t="shared" si="28"/>
        <v>80000</v>
      </c>
      <c r="N405" s="444">
        <f t="shared" si="29"/>
        <v>0</v>
      </c>
      <c r="O405" s="435" t="s">
        <v>773</v>
      </c>
      <c r="P405" s="465" t="s">
        <v>160</v>
      </c>
      <c r="T405" s="467"/>
      <c r="U405" s="502"/>
      <c r="V405" s="502"/>
      <c r="W405" s="502"/>
    </row>
    <row r="406" spans="1:30" ht="336.1" customHeight="1" outlineLevel="1">
      <c r="A406" s="485">
        <v>19</v>
      </c>
      <c r="B406" s="453"/>
      <c r="C406" s="436"/>
      <c r="D406" s="434" t="s">
        <v>600</v>
      </c>
      <c r="E406" s="485"/>
      <c r="F406" s="487"/>
      <c r="G406" s="454"/>
      <c r="H406" s="454"/>
      <c r="I406" s="455">
        <v>1</v>
      </c>
      <c r="J406" s="485" t="s">
        <v>0</v>
      </c>
      <c r="K406" s="444">
        <v>210000</v>
      </c>
      <c r="L406" s="444">
        <f t="shared" si="27"/>
        <v>210000</v>
      </c>
      <c r="M406" s="442">
        <f t="shared" si="28"/>
        <v>210000</v>
      </c>
      <c r="N406" s="444">
        <f t="shared" si="29"/>
        <v>0</v>
      </c>
      <c r="O406" s="435" t="s">
        <v>733</v>
      </c>
      <c r="P406" s="465" t="s">
        <v>160</v>
      </c>
      <c r="T406" s="467"/>
      <c r="U406" s="502"/>
      <c r="V406" s="502"/>
      <c r="W406" s="502"/>
    </row>
    <row r="407" spans="1:30">
      <c r="A407" s="485"/>
      <c r="B407" s="453"/>
      <c r="C407" s="436"/>
      <c r="D407" s="434"/>
      <c r="E407" s="485"/>
      <c r="F407" s="487"/>
      <c r="G407" s="454"/>
      <c r="H407" s="454"/>
      <c r="I407" s="455"/>
      <c r="J407" s="485"/>
      <c r="K407" s="451" t="s">
        <v>139</v>
      </c>
      <c r="L407" s="452">
        <f>SUM(L388:L406)</f>
        <v>931300</v>
      </c>
      <c r="M407" s="452">
        <f>SUM(M388:M406)</f>
        <v>931300</v>
      </c>
      <c r="N407" s="452">
        <f>SUM(N388:N406)</f>
        <v>0</v>
      </c>
      <c r="O407" s="435"/>
      <c r="T407" s="467"/>
      <c r="U407" s="502"/>
      <c r="V407" s="502"/>
      <c r="W407" s="502"/>
    </row>
    <row r="408" spans="1:30">
      <c r="A408" s="485"/>
      <c r="B408" s="453"/>
      <c r="C408" s="436"/>
      <c r="D408" s="482" t="s">
        <v>131</v>
      </c>
      <c r="E408" s="485"/>
      <c r="F408" s="487"/>
      <c r="G408" s="441"/>
      <c r="H408" s="517"/>
      <c r="I408" s="493"/>
      <c r="J408" s="485"/>
      <c r="K408" s="520"/>
      <c r="L408" s="520"/>
      <c r="M408" s="521"/>
      <c r="N408" s="520"/>
      <c r="O408" s="435"/>
      <c r="P408" s="465"/>
      <c r="Q408" s="437"/>
      <c r="R408" s="436" t="s">
        <v>162</v>
      </c>
      <c r="S408" s="436" t="s">
        <v>163</v>
      </c>
      <c r="T408" s="436"/>
      <c r="U408" s="502"/>
      <c r="V408" s="502"/>
      <c r="W408" s="502"/>
      <c r="X408" s="436"/>
      <c r="Y408" s="436"/>
      <c r="Z408" s="436"/>
      <c r="AA408" s="436"/>
      <c r="AB408" s="436"/>
      <c r="AC408" s="436"/>
      <c r="AD408" s="436"/>
    </row>
    <row r="409" spans="1:30" ht="112.6" customHeight="1" outlineLevel="1">
      <c r="A409" s="485">
        <v>20</v>
      </c>
      <c r="B409" s="453"/>
      <c r="C409" s="436"/>
      <c r="D409" s="522" t="str">
        <f>'C-DATAS'!C3</f>
        <v>Supply and application of one coat water based cement primer of interior grade I for internal walls including cost and conveyance of all materials to site, sales and other taxes, incidental, operational and all labour charges etc., and complete for finished item of work in 5th floor (for Ceiling) at Gandhi Hospital</v>
      </c>
      <c r="E409" s="485"/>
      <c r="F409" s="487"/>
      <c r="G409" s="441"/>
      <c r="H409" s="517"/>
      <c r="I409" s="493">
        <v>536.11</v>
      </c>
      <c r="J409" s="485" t="s">
        <v>4</v>
      </c>
      <c r="K409" s="523">
        <f>'C-DATAS'!I18</f>
        <v>85</v>
      </c>
      <c r="L409" s="444">
        <f>ROUND(I409*K409,0)</f>
        <v>45569</v>
      </c>
      <c r="M409" s="442">
        <f>IF(L409&gt;H409,L409-H409,0)</f>
        <v>45569</v>
      </c>
      <c r="N409" s="444">
        <f>IF(H409&gt;L409,H409-L409,0)</f>
        <v>0</v>
      </c>
      <c r="O409" s="435" t="s">
        <v>712</v>
      </c>
      <c r="P409" s="465" t="s">
        <v>150</v>
      </c>
      <c r="Q409" s="437"/>
      <c r="R409" s="436">
        <f>K409/0.9</f>
        <v>94.444444444444443</v>
      </c>
      <c r="S409" s="436">
        <f>R409/0.86</f>
        <v>109.81912144702842</v>
      </c>
      <c r="T409" s="436"/>
      <c r="U409" s="502"/>
      <c r="V409" s="502"/>
      <c r="W409" s="502"/>
      <c r="X409" s="436"/>
      <c r="Y409" s="436"/>
      <c r="Z409" s="436"/>
      <c r="AA409" s="436"/>
      <c r="AB409" s="436"/>
      <c r="AC409" s="436"/>
      <c r="AD409" s="436"/>
    </row>
    <row r="410" spans="1:30" ht="125" outlineLevel="1">
      <c r="A410" s="440">
        <v>21</v>
      </c>
      <c r="B410" s="453"/>
      <c r="C410" s="436"/>
      <c r="D410" s="524" t="str">
        <f>'C-DATAS'!C20</f>
        <v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v>
      </c>
      <c r="E410" s="525"/>
      <c r="F410" s="525"/>
      <c r="G410" s="526"/>
      <c r="H410" s="526"/>
      <c r="I410" s="527">
        <v>3.89</v>
      </c>
      <c r="J410" s="456" t="s">
        <v>2</v>
      </c>
      <c r="K410" s="442">
        <f>'C-DATAS'!I27</f>
        <v>4036</v>
      </c>
      <c r="L410" s="444">
        <f t="shared" ref="L410:L452" si="30">ROUND(I410*K410,0)</f>
        <v>15700</v>
      </c>
      <c r="M410" s="442">
        <f t="shared" ref="M410:M455" si="31">IF(L410&gt;H410,L410-H410,0)</f>
        <v>15700</v>
      </c>
      <c r="N410" s="444">
        <f t="shared" ref="N410:N455" si="32">IF(H410&gt;L410,H410-L410,0)</f>
        <v>0</v>
      </c>
      <c r="O410" s="435" t="s">
        <v>774</v>
      </c>
      <c r="P410" s="465" t="s">
        <v>150</v>
      </c>
      <c r="Q410" s="437"/>
      <c r="R410" s="436"/>
      <c r="S410" s="436"/>
      <c r="T410" s="436"/>
      <c r="U410" s="502"/>
      <c r="V410" s="502"/>
      <c r="W410" s="502"/>
      <c r="X410" s="436"/>
      <c r="Y410" s="436"/>
      <c r="Z410" s="436"/>
      <c r="AA410" s="436"/>
      <c r="AB410" s="436"/>
      <c r="AC410" s="436"/>
      <c r="AD410" s="436"/>
    </row>
    <row r="411" spans="1:30" outlineLevel="1">
      <c r="A411" s="440"/>
      <c r="B411" s="453"/>
      <c r="C411" s="436"/>
      <c r="D411" s="528" t="s">
        <v>531</v>
      </c>
      <c r="E411" s="525"/>
      <c r="F411" s="525"/>
      <c r="G411" s="526"/>
      <c r="H411" s="526"/>
      <c r="I411" s="527"/>
      <c r="J411" s="456"/>
      <c r="K411" s="442"/>
      <c r="L411" s="444"/>
      <c r="M411" s="442"/>
      <c r="N411" s="444"/>
      <c r="O411" s="435"/>
      <c r="P411" s="465" t="s">
        <v>150</v>
      </c>
      <c r="Q411" s="437"/>
      <c r="R411" s="436"/>
      <c r="S411" s="436"/>
      <c r="T411" s="436"/>
      <c r="U411" s="502"/>
      <c r="V411" s="502"/>
      <c r="W411" s="502"/>
      <c r="X411" s="436"/>
      <c r="Y411" s="436"/>
      <c r="Z411" s="436"/>
      <c r="AA411" s="436"/>
      <c r="AB411" s="436"/>
      <c r="AC411" s="436"/>
      <c r="AD411" s="436"/>
    </row>
    <row r="412" spans="1:30" outlineLevel="1">
      <c r="A412" s="440"/>
      <c r="B412" s="453"/>
      <c r="C412" s="436"/>
      <c r="D412" s="528"/>
      <c r="E412" s="525"/>
      <c r="F412" s="525"/>
      <c r="G412" s="526"/>
      <c r="H412" s="526"/>
      <c r="I412" s="527"/>
      <c r="J412" s="456"/>
      <c r="K412" s="442"/>
      <c r="L412" s="444"/>
      <c r="M412" s="442"/>
      <c r="N412" s="444"/>
      <c r="O412" s="435"/>
      <c r="P412" s="465" t="s">
        <v>150</v>
      </c>
      <c r="Q412" s="437"/>
      <c r="R412" s="436"/>
      <c r="S412" s="436"/>
      <c r="T412" s="436"/>
      <c r="U412" s="502"/>
      <c r="V412" s="502"/>
      <c r="W412" s="502"/>
      <c r="X412" s="436"/>
      <c r="Y412" s="436"/>
      <c r="Z412" s="436"/>
      <c r="AA412" s="436"/>
      <c r="AB412" s="436"/>
      <c r="AC412" s="436"/>
      <c r="AD412" s="436"/>
    </row>
    <row r="413" spans="1:30" ht="125" outlineLevel="1">
      <c r="A413" s="485">
        <v>22</v>
      </c>
      <c r="B413" s="453"/>
      <c r="C413" s="436"/>
      <c r="D413" s="524" t="str">
        <f>'C-DATAS'!C29</f>
        <v>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 Old Cement Mortor (Plaster)</v>
      </c>
      <c r="E413" s="440"/>
      <c r="F413" s="440"/>
      <c r="G413" s="443"/>
      <c r="H413" s="443"/>
      <c r="I413" s="493">
        <v>37.130000000000003</v>
      </c>
      <c r="J413" s="456" t="s">
        <v>4</v>
      </c>
      <c r="K413" s="442">
        <f>'C-DATAS'!I36</f>
        <v>13</v>
      </c>
      <c r="L413" s="444">
        <f t="shared" si="30"/>
        <v>483</v>
      </c>
      <c r="M413" s="442">
        <f t="shared" si="31"/>
        <v>483</v>
      </c>
      <c r="N413" s="444">
        <f t="shared" si="32"/>
        <v>0</v>
      </c>
      <c r="O413" s="435" t="s">
        <v>775</v>
      </c>
      <c r="P413" s="465" t="s">
        <v>150</v>
      </c>
      <c r="Q413" s="437"/>
      <c r="R413" s="436"/>
      <c r="S413" s="436"/>
      <c r="T413" s="529"/>
      <c r="U413" s="502"/>
      <c r="V413" s="502"/>
      <c r="W413" s="502"/>
      <c r="X413" s="436"/>
      <c r="Y413" s="436"/>
      <c r="Z413" s="436"/>
      <c r="AA413" s="436"/>
      <c r="AB413" s="436"/>
      <c r="AC413" s="436"/>
      <c r="AD413" s="436"/>
    </row>
    <row r="414" spans="1:30" outlineLevel="1">
      <c r="A414" s="485"/>
      <c r="B414" s="453"/>
      <c r="C414" s="436"/>
      <c r="D414" s="528" t="s">
        <v>531</v>
      </c>
      <c r="E414" s="440"/>
      <c r="F414" s="440"/>
      <c r="G414" s="443"/>
      <c r="H414" s="443"/>
      <c r="I414" s="493"/>
      <c r="J414" s="456"/>
      <c r="K414" s="442"/>
      <c r="L414" s="444"/>
      <c r="M414" s="442"/>
      <c r="N414" s="444"/>
      <c r="O414" s="435"/>
      <c r="P414" s="465" t="s">
        <v>150</v>
      </c>
      <c r="Q414" s="437"/>
      <c r="R414" s="436"/>
      <c r="S414" s="436"/>
      <c r="T414" s="529"/>
      <c r="U414" s="502"/>
      <c r="V414" s="502"/>
      <c r="W414" s="502"/>
      <c r="X414" s="436"/>
      <c r="Y414" s="436"/>
      <c r="Z414" s="436"/>
      <c r="AA414" s="436"/>
      <c r="AB414" s="436"/>
      <c r="AC414" s="436"/>
      <c r="AD414" s="436"/>
    </row>
    <row r="415" spans="1:30" outlineLevel="1">
      <c r="A415" s="485"/>
      <c r="B415" s="453"/>
      <c r="C415" s="436"/>
      <c r="D415" s="524"/>
      <c r="E415" s="440"/>
      <c r="F415" s="440"/>
      <c r="G415" s="443"/>
      <c r="H415" s="443"/>
      <c r="I415" s="493"/>
      <c r="J415" s="456"/>
      <c r="K415" s="442"/>
      <c r="L415" s="444"/>
      <c r="M415" s="442"/>
      <c r="N415" s="444"/>
      <c r="O415" s="435"/>
      <c r="P415" s="465" t="s">
        <v>150</v>
      </c>
      <c r="Q415" s="437"/>
      <c r="R415" s="436"/>
      <c r="S415" s="436"/>
      <c r="T415" s="529"/>
      <c r="U415" s="502"/>
      <c r="V415" s="502"/>
      <c r="W415" s="502"/>
      <c r="X415" s="436"/>
      <c r="Y415" s="436"/>
      <c r="Z415" s="436"/>
      <c r="AA415" s="436"/>
      <c r="AB415" s="436"/>
      <c r="AC415" s="436"/>
      <c r="AD415" s="436"/>
    </row>
    <row r="416" spans="1:30" ht="125" outlineLevel="1">
      <c r="A416" s="440">
        <v>23</v>
      </c>
      <c r="B416" s="453"/>
      <c r="C416" s="436"/>
      <c r="D416" s="524" t="str">
        <f>'C-DATAS'!C38</f>
        <v>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v>
      </c>
      <c r="E416" s="525"/>
      <c r="F416" s="525"/>
      <c r="G416" s="526"/>
      <c r="H416" s="526"/>
      <c r="I416" s="527">
        <v>0.7</v>
      </c>
      <c r="J416" s="456" t="s">
        <v>2</v>
      </c>
      <c r="K416" s="442">
        <f>'C-DATAS'!I49</f>
        <v>4424</v>
      </c>
      <c r="L416" s="444">
        <f t="shared" si="30"/>
        <v>3097</v>
      </c>
      <c r="M416" s="442">
        <f t="shared" si="31"/>
        <v>3097</v>
      </c>
      <c r="N416" s="444">
        <f t="shared" si="32"/>
        <v>0</v>
      </c>
      <c r="O416" s="435" t="s">
        <v>775</v>
      </c>
      <c r="P416" s="465" t="s">
        <v>150</v>
      </c>
      <c r="Q416" s="437"/>
      <c r="R416" s="436"/>
      <c r="S416" s="436"/>
      <c r="T416" s="436"/>
      <c r="U416" s="502"/>
      <c r="V416" s="502"/>
      <c r="W416" s="502"/>
      <c r="X416" s="436"/>
      <c r="Y416" s="436"/>
      <c r="Z416" s="436"/>
      <c r="AA416" s="436"/>
      <c r="AB416" s="436"/>
      <c r="AC416" s="436"/>
      <c r="AD416" s="436"/>
    </row>
    <row r="417" spans="1:30" outlineLevel="1">
      <c r="A417" s="440"/>
      <c r="B417" s="453"/>
      <c r="C417" s="436"/>
      <c r="D417" s="528" t="s">
        <v>532</v>
      </c>
      <c r="E417" s="525"/>
      <c r="F417" s="525"/>
      <c r="G417" s="526"/>
      <c r="H417" s="526"/>
      <c r="I417" s="527"/>
      <c r="J417" s="456"/>
      <c r="K417" s="442"/>
      <c r="L417" s="444"/>
      <c r="M417" s="442"/>
      <c r="N417" s="444"/>
      <c r="O417" s="435"/>
      <c r="P417" s="465" t="s">
        <v>150</v>
      </c>
      <c r="Q417" s="437"/>
      <c r="R417" s="436"/>
      <c r="S417" s="436"/>
      <c r="T417" s="436"/>
      <c r="U417" s="502"/>
      <c r="V417" s="502"/>
      <c r="W417" s="502"/>
      <c r="X417" s="436"/>
      <c r="Y417" s="436"/>
      <c r="Z417" s="436"/>
      <c r="AA417" s="436"/>
      <c r="AB417" s="436"/>
      <c r="AC417" s="436"/>
      <c r="AD417" s="436"/>
    </row>
    <row r="418" spans="1:30" outlineLevel="1">
      <c r="A418" s="440"/>
      <c r="B418" s="453"/>
      <c r="C418" s="436"/>
      <c r="D418" s="524"/>
      <c r="E418" s="525"/>
      <c r="F418" s="525"/>
      <c r="G418" s="526"/>
      <c r="H418" s="526"/>
      <c r="I418" s="527"/>
      <c r="J418" s="456"/>
      <c r="K418" s="442"/>
      <c r="L418" s="444"/>
      <c r="M418" s="442"/>
      <c r="N418" s="444"/>
      <c r="O418" s="435"/>
      <c r="P418" s="465" t="s">
        <v>150</v>
      </c>
      <c r="Q418" s="437"/>
      <c r="R418" s="436"/>
      <c r="S418" s="436"/>
      <c r="T418" s="436"/>
      <c r="U418" s="502"/>
      <c r="V418" s="502"/>
      <c r="W418" s="502"/>
      <c r="X418" s="436"/>
      <c r="Y418" s="436"/>
      <c r="Z418" s="436"/>
      <c r="AA418" s="436"/>
      <c r="AB418" s="436"/>
      <c r="AC418" s="436"/>
      <c r="AD418" s="436"/>
    </row>
    <row r="419" spans="1:30" ht="248.95" customHeight="1" outlineLevel="1">
      <c r="A419" s="485">
        <v>24</v>
      </c>
      <c r="B419" s="453"/>
      <c r="C419" s="436"/>
      <c r="D419" s="530" t="str">
        <f>'C-DATAS'!C58</f>
        <v>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v>
      </c>
      <c r="E419" s="440"/>
      <c r="F419" s="440"/>
      <c r="G419" s="443"/>
      <c r="H419" s="443"/>
      <c r="I419" s="493">
        <v>107.18</v>
      </c>
      <c r="J419" s="456" t="s">
        <v>3</v>
      </c>
      <c r="K419" s="442">
        <f>'C-DATAS'!I82</f>
        <v>162</v>
      </c>
      <c r="L419" s="444">
        <f t="shared" si="30"/>
        <v>17363</v>
      </c>
      <c r="M419" s="442">
        <f t="shared" si="31"/>
        <v>17363</v>
      </c>
      <c r="N419" s="444">
        <f t="shared" si="32"/>
        <v>0</v>
      </c>
      <c r="O419" s="435" t="s">
        <v>776</v>
      </c>
      <c r="P419" s="465" t="s">
        <v>150</v>
      </c>
      <c r="Q419" s="437"/>
      <c r="R419" s="436"/>
      <c r="S419" s="436"/>
      <c r="T419" s="436"/>
      <c r="U419" s="502"/>
      <c r="V419" s="502"/>
      <c r="W419" s="502"/>
      <c r="X419" s="436"/>
      <c r="Y419" s="436"/>
      <c r="Z419" s="436"/>
      <c r="AA419" s="436"/>
      <c r="AB419" s="436"/>
      <c r="AC419" s="436"/>
      <c r="AD419" s="436"/>
    </row>
    <row r="420" spans="1:30" outlineLevel="1">
      <c r="A420" s="485"/>
      <c r="B420" s="453"/>
      <c r="C420" s="436"/>
      <c r="D420" s="504" t="s">
        <v>538</v>
      </c>
      <c r="E420" s="440"/>
      <c r="F420" s="440"/>
      <c r="G420" s="443"/>
      <c r="H420" s="443"/>
      <c r="I420" s="493"/>
      <c r="J420" s="456"/>
      <c r="K420" s="442"/>
      <c r="L420" s="444"/>
      <c r="M420" s="442"/>
      <c r="N420" s="444"/>
      <c r="O420" s="435"/>
      <c r="P420" s="465" t="s">
        <v>150</v>
      </c>
      <c r="Q420" s="437"/>
      <c r="R420" s="436"/>
      <c r="S420" s="436"/>
      <c r="T420" s="436"/>
      <c r="U420" s="502"/>
      <c r="V420" s="502"/>
      <c r="W420" s="502"/>
      <c r="X420" s="436"/>
      <c r="Y420" s="436"/>
      <c r="Z420" s="436"/>
      <c r="AA420" s="436"/>
      <c r="AB420" s="436"/>
      <c r="AC420" s="436"/>
      <c r="AD420" s="436"/>
    </row>
    <row r="421" spans="1:30" s="479" customFormat="1" outlineLevel="1">
      <c r="P421" s="465" t="s">
        <v>150</v>
      </c>
    </row>
    <row r="422" spans="1:30" ht="409.6" customHeight="1" outlineLevel="1">
      <c r="A422" s="440">
        <v>25</v>
      </c>
      <c r="B422" s="453"/>
      <c r="C422" s="436"/>
      <c r="D422" s="434" t="str">
        <f>'C-DATAS'!C51</f>
        <v>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46x22x.06mm),Bottom tie rod of ("U" GI channel size of 15x15x1mm) etc. complete as per manufacturers specification for finished item of work. Maximum door frame size : 980 x 2070 including providing of 35mm thick Factory made Prelaminated ABS (Acrylonitrile Butadiene Styrene) Door shutter moulded in different designs, consisting of all round Frame made out of water proof solid foam PVC bar of size 20x32mm, reinforced by 32x 32mm - 2 nos. for vertical made out of LVL (Laminated Veneer Lumber), core material of 32 mm thick high density craft paper honey comb board, sandwiched on both sides with prelaminated ABS sheet thickness of 1.5mm . PVC edge banding of size 0.45mm on the vertical sides. Hardware made out of steel coated butterfly hinges - 3 Nos. for each shutter and ISI make S.S round lock completes for finished item of work. Maximum shutter size of : 910 x 2030 mm</v>
      </c>
      <c r="E422" s="440"/>
      <c r="F422" s="440"/>
      <c r="G422" s="443"/>
      <c r="H422" s="443"/>
      <c r="I422" s="493">
        <v>23.463000000000001</v>
      </c>
      <c r="J422" s="456" t="s">
        <v>4</v>
      </c>
      <c r="K422" s="442">
        <f>'C-DATAS'!I55</f>
        <v>9241</v>
      </c>
      <c r="L422" s="444">
        <f t="shared" si="30"/>
        <v>216822</v>
      </c>
      <c r="M422" s="442">
        <f t="shared" si="31"/>
        <v>216822</v>
      </c>
      <c r="N422" s="444">
        <f t="shared" si="32"/>
        <v>0</v>
      </c>
      <c r="O422" s="435" t="s">
        <v>713</v>
      </c>
      <c r="P422" s="465" t="s">
        <v>150</v>
      </c>
      <c r="Q422" s="437"/>
      <c r="R422" s="436"/>
      <c r="S422" s="436"/>
      <c r="T422" s="436"/>
      <c r="U422" s="502"/>
      <c r="V422" s="502"/>
      <c r="W422" s="502"/>
      <c r="X422" s="436"/>
      <c r="Y422" s="436"/>
      <c r="Z422" s="436"/>
      <c r="AA422" s="436"/>
      <c r="AB422" s="436"/>
      <c r="AC422" s="436"/>
      <c r="AD422" s="436"/>
    </row>
    <row r="423" spans="1:30" ht="265.60000000000002" outlineLevel="1">
      <c r="A423" s="485">
        <v>26</v>
      </c>
      <c r="B423" s="453"/>
      <c r="C423" s="436"/>
      <c r="D423" s="505" t="str">
        <f>'C-DATAS'!C85</f>
        <v>Flooring with  16 to 18 mm  thick high polished granite stone slabs black colour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 for platforms (S.S.701 &amp; special) (for Reception Table).</v>
      </c>
      <c r="E423" s="440"/>
      <c r="F423" s="440"/>
      <c r="G423" s="443"/>
      <c r="H423" s="443"/>
      <c r="I423" s="493">
        <v>10.17</v>
      </c>
      <c r="J423" s="456" t="s">
        <v>4</v>
      </c>
      <c r="K423" s="442">
        <f>'C-DATAS'!I113</f>
        <v>5839</v>
      </c>
      <c r="L423" s="444">
        <f t="shared" si="30"/>
        <v>59383</v>
      </c>
      <c r="M423" s="442">
        <f t="shared" si="31"/>
        <v>59383</v>
      </c>
      <c r="N423" s="444">
        <f t="shared" si="32"/>
        <v>0</v>
      </c>
      <c r="O423" s="435" t="s">
        <v>650</v>
      </c>
      <c r="P423" s="465" t="s">
        <v>150</v>
      </c>
      <c r="Q423" s="437"/>
      <c r="R423" s="436"/>
      <c r="S423" s="436"/>
      <c r="T423" s="436"/>
      <c r="U423" s="502"/>
      <c r="V423" s="502"/>
      <c r="W423" s="502"/>
      <c r="X423" s="436"/>
      <c r="Y423" s="436"/>
      <c r="Z423" s="436"/>
      <c r="AA423" s="436"/>
      <c r="AB423" s="436"/>
      <c r="AC423" s="436"/>
      <c r="AD423" s="436"/>
    </row>
    <row r="424" spans="1:30" outlineLevel="1">
      <c r="A424" s="485"/>
      <c r="B424" s="453"/>
      <c r="C424" s="436"/>
      <c r="D424" s="528" t="s">
        <v>536</v>
      </c>
      <c r="E424" s="440"/>
      <c r="F424" s="440"/>
      <c r="G424" s="443"/>
      <c r="H424" s="443"/>
      <c r="I424" s="493"/>
      <c r="J424" s="456"/>
      <c r="K424" s="442"/>
      <c r="L424" s="444"/>
      <c r="M424" s="442"/>
      <c r="N424" s="444"/>
      <c r="O424" s="435"/>
      <c r="P424" s="465" t="s">
        <v>150</v>
      </c>
      <c r="Q424" s="437"/>
      <c r="R424" s="436"/>
      <c r="S424" s="436"/>
      <c r="T424" s="436"/>
      <c r="U424" s="502"/>
      <c r="V424" s="502"/>
      <c r="W424" s="502"/>
      <c r="X424" s="436"/>
      <c r="Y424" s="436"/>
      <c r="Z424" s="436"/>
      <c r="AA424" s="436"/>
      <c r="AB424" s="436"/>
      <c r="AC424" s="436"/>
      <c r="AD424" s="436"/>
    </row>
    <row r="425" spans="1:30" outlineLevel="1">
      <c r="A425" s="485"/>
      <c r="B425" s="453"/>
      <c r="C425" s="436"/>
      <c r="D425" s="505"/>
      <c r="E425" s="440"/>
      <c r="F425" s="440"/>
      <c r="G425" s="443"/>
      <c r="H425" s="443"/>
      <c r="I425" s="493"/>
      <c r="J425" s="456"/>
      <c r="K425" s="442"/>
      <c r="L425" s="444"/>
      <c r="M425" s="442"/>
      <c r="N425" s="444"/>
      <c r="O425" s="435"/>
      <c r="P425" s="465" t="s">
        <v>150</v>
      </c>
      <c r="Q425" s="437"/>
      <c r="R425" s="436"/>
      <c r="S425" s="436"/>
      <c r="T425" s="436"/>
      <c r="U425" s="502"/>
      <c r="V425" s="502"/>
      <c r="W425" s="502"/>
      <c r="X425" s="436"/>
      <c r="Y425" s="436"/>
      <c r="Z425" s="436"/>
      <c r="AA425" s="436"/>
      <c r="AB425" s="436"/>
      <c r="AC425" s="436"/>
      <c r="AD425" s="436"/>
    </row>
    <row r="426" spans="1:30" ht="205.85" outlineLevel="1">
      <c r="A426" s="440">
        <v>27</v>
      </c>
      <c r="B426" s="453"/>
      <c r="C426" s="436"/>
      <c r="D426" s="434" t="s">
        <v>657</v>
      </c>
      <c r="E426" s="440"/>
      <c r="F426" s="440"/>
      <c r="G426" s="443"/>
      <c r="H426" s="443"/>
      <c r="I426" s="493">
        <v>1</v>
      </c>
      <c r="J426" s="456" t="s">
        <v>0</v>
      </c>
      <c r="K426" s="442">
        <v>75000</v>
      </c>
      <c r="L426" s="444">
        <f t="shared" si="30"/>
        <v>75000</v>
      </c>
      <c r="M426" s="442">
        <f t="shared" si="31"/>
        <v>75000</v>
      </c>
      <c r="N426" s="444">
        <f t="shared" si="32"/>
        <v>0</v>
      </c>
      <c r="O426" s="435" t="s">
        <v>714</v>
      </c>
      <c r="P426" s="465" t="s">
        <v>150</v>
      </c>
      <c r="Q426" s="437"/>
      <c r="R426" s="436"/>
      <c r="S426" s="436"/>
      <c r="T426" s="436"/>
      <c r="U426" s="502"/>
      <c r="V426" s="502"/>
      <c r="W426" s="502"/>
      <c r="X426" s="436"/>
      <c r="Y426" s="436"/>
      <c r="Z426" s="436"/>
      <c r="AA426" s="436"/>
      <c r="AB426" s="436"/>
      <c r="AC426" s="436"/>
      <c r="AD426" s="436"/>
    </row>
    <row r="427" spans="1:30" ht="267.8" customHeight="1" outlineLevel="1">
      <c r="A427" s="440">
        <v>28</v>
      </c>
      <c r="B427" s="453"/>
      <c r="C427" s="436"/>
      <c r="D427" s="434" t="str">
        <f>'C-DATAS'!C115</f>
        <v>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 (for Lintels)</v>
      </c>
      <c r="E427" s="440"/>
      <c r="F427" s="440"/>
      <c r="G427" s="443"/>
      <c r="H427" s="443"/>
      <c r="I427" s="493">
        <v>0.43</v>
      </c>
      <c r="J427" s="456" t="s">
        <v>2</v>
      </c>
      <c r="K427" s="442">
        <f>'C-DATAS'!I148</f>
        <v>15969</v>
      </c>
      <c r="L427" s="444">
        <f t="shared" si="30"/>
        <v>6867</v>
      </c>
      <c r="M427" s="442">
        <f t="shared" si="31"/>
        <v>6867</v>
      </c>
      <c r="N427" s="444">
        <f t="shared" si="32"/>
        <v>0</v>
      </c>
      <c r="O427" s="435" t="s">
        <v>601</v>
      </c>
      <c r="P427" s="465" t="s">
        <v>150</v>
      </c>
      <c r="Q427" s="437"/>
      <c r="R427" s="436"/>
      <c r="S427" s="436"/>
      <c r="T427" s="436"/>
      <c r="U427" s="502"/>
      <c r="V427" s="502"/>
      <c r="W427" s="502"/>
      <c r="X427" s="436"/>
      <c r="Y427" s="436"/>
      <c r="Z427" s="436"/>
      <c r="AA427" s="436"/>
      <c r="AB427" s="436"/>
      <c r="AC427" s="436"/>
      <c r="AD427" s="436"/>
    </row>
    <row r="428" spans="1:30" outlineLevel="1">
      <c r="A428" s="440"/>
      <c r="B428" s="453"/>
      <c r="C428" s="436"/>
      <c r="D428" s="479" t="s">
        <v>599</v>
      </c>
      <c r="E428" s="440"/>
      <c r="F428" s="440"/>
      <c r="G428" s="443"/>
      <c r="H428" s="443"/>
      <c r="I428" s="493"/>
      <c r="J428" s="456"/>
      <c r="K428" s="442"/>
      <c r="L428" s="444"/>
      <c r="M428" s="442"/>
      <c r="N428" s="444"/>
      <c r="O428" s="435"/>
      <c r="P428" s="465" t="s">
        <v>150</v>
      </c>
      <c r="Q428" s="437"/>
      <c r="R428" s="436"/>
      <c r="S428" s="436"/>
      <c r="T428" s="436"/>
      <c r="U428" s="502"/>
      <c r="V428" s="502"/>
      <c r="W428" s="502"/>
      <c r="X428" s="436"/>
      <c r="Y428" s="436"/>
      <c r="Z428" s="436"/>
      <c r="AA428" s="436"/>
      <c r="AB428" s="436"/>
      <c r="AC428" s="436"/>
      <c r="AD428" s="436"/>
    </row>
    <row r="429" spans="1:30" outlineLevel="1">
      <c r="A429" s="440"/>
      <c r="B429" s="453"/>
      <c r="C429" s="436"/>
      <c r="D429" s="434"/>
      <c r="E429" s="440"/>
      <c r="F429" s="440"/>
      <c r="G429" s="443"/>
      <c r="H429" s="443"/>
      <c r="I429" s="493"/>
      <c r="J429" s="456"/>
      <c r="K429" s="442"/>
      <c r="L429" s="444"/>
      <c r="M429" s="442"/>
      <c r="N429" s="444"/>
      <c r="O429" s="435"/>
      <c r="P429" s="465" t="s">
        <v>150</v>
      </c>
      <c r="Q429" s="437"/>
      <c r="R429" s="436"/>
      <c r="S429" s="436"/>
      <c r="T429" s="436"/>
      <c r="U429" s="502"/>
      <c r="V429" s="502"/>
      <c r="W429" s="502"/>
      <c r="X429" s="436"/>
      <c r="Y429" s="436"/>
      <c r="Z429" s="436"/>
      <c r="AA429" s="436"/>
      <c r="AB429" s="436"/>
      <c r="AC429" s="436"/>
      <c r="AD429" s="436"/>
    </row>
    <row r="430" spans="1:30" ht="62.5" outlineLevel="1">
      <c r="A430" s="485">
        <v>29</v>
      </c>
      <c r="B430" s="453"/>
      <c r="C430" s="436"/>
      <c r="D430" s="505" t="s">
        <v>481</v>
      </c>
      <c r="E430" s="440"/>
      <c r="F430" s="440"/>
      <c r="G430" s="443"/>
      <c r="H430" s="443"/>
      <c r="I430" s="493">
        <v>5</v>
      </c>
      <c r="J430" s="456" t="s">
        <v>0</v>
      </c>
      <c r="K430" s="442">
        <v>510</v>
      </c>
      <c r="L430" s="444">
        <f t="shared" si="30"/>
        <v>2550</v>
      </c>
      <c r="M430" s="442">
        <f t="shared" si="31"/>
        <v>2550</v>
      </c>
      <c r="N430" s="444">
        <f t="shared" si="32"/>
        <v>0</v>
      </c>
      <c r="O430" s="435" t="s">
        <v>715</v>
      </c>
      <c r="P430" s="465" t="s">
        <v>150</v>
      </c>
      <c r="Q430" s="437"/>
      <c r="R430" s="436"/>
      <c r="S430" s="436"/>
      <c r="T430" s="436"/>
      <c r="U430" s="502"/>
      <c r="V430" s="502"/>
      <c r="W430" s="502"/>
      <c r="X430" s="436"/>
      <c r="Y430" s="436"/>
      <c r="Z430" s="436"/>
      <c r="AA430" s="436"/>
      <c r="AB430" s="436"/>
      <c r="AC430" s="436"/>
      <c r="AD430" s="436"/>
    </row>
    <row r="431" spans="1:30" ht="62.5" outlineLevel="1">
      <c r="A431" s="440">
        <v>30</v>
      </c>
      <c r="B431" s="453"/>
      <c r="C431" s="436"/>
      <c r="D431" s="505" t="str">
        <f>'C-DATAS'!C152</f>
        <v>Supplying and fixing Rectangular Mirror Frameless of size 457 .2 mm x 609.6 mm (For Change room)</v>
      </c>
      <c r="E431" s="440"/>
      <c r="F431" s="440" t="s">
        <v>161</v>
      </c>
      <c r="G431" s="443"/>
      <c r="H431" s="443"/>
      <c r="I431" s="493">
        <v>5</v>
      </c>
      <c r="J431" s="456" t="s">
        <v>0</v>
      </c>
      <c r="K431" s="442">
        <f>'C-DATAS'!I159</f>
        <v>1775</v>
      </c>
      <c r="L431" s="444">
        <f t="shared" si="30"/>
        <v>8875</v>
      </c>
      <c r="M431" s="442">
        <f t="shared" si="31"/>
        <v>8875</v>
      </c>
      <c r="N431" s="444">
        <f t="shared" si="32"/>
        <v>0</v>
      </c>
      <c r="O431" s="435" t="s">
        <v>715</v>
      </c>
      <c r="P431" s="465" t="s">
        <v>150</v>
      </c>
      <c r="Q431" s="437"/>
      <c r="R431" s="436"/>
      <c r="S431" s="436"/>
      <c r="T431" s="436"/>
      <c r="U431" s="502"/>
      <c r="V431" s="502"/>
      <c r="W431" s="502"/>
      <c r="X431" s="436"/>
      <c r="Y431" s="436"/>
      <c r="Z431" s="436"/>
      <c r="AA431" s="436"/>
      <c r="AB431" s="436"/>
      <c r="AC431" s="436"/>
      <c r="AD431" s="436"/>
    </row>
    <row r="432" spans="1:30" ht="62.5" outlineLevel="1">
      <c r="A432" s="485">
        <v>31</v>
      </c>
      <c r="B432" s="453"/>
      <c r="C432" s="436"/>
      <c r="D432" s="505" t="str">
        <f>'C-DATAS'!C202</f>
        <v>Supply of Venetian blinds Vertical blinds 100 mm wide with all accessories. (For semen collection room &amp; Counselling room Windows)</v>
      </c>
      <c r="E432" s="440"/>
      <c r="F432" s="440"/>
      <c r="G432" s="443"/>
      <c r="H432" s="443"/>
      <c r="I432" s="493">
        <v>5.01</v>
      </c>
      <c r="J432" s="456" t="s">
        <v>4</v>
      </c>
      <c r="K432" s="442">
        <f>'C-DATAS'!I209</f>
        <v>2187</v>
      </c>
      <c r="L432" s="444">
        <f t="shared" si="30"/>
        <v>10957</v>
      </c>
      <c r="M432" s="442">
        <f t="shared" si="31"/>
        <v>10957</v>
      </c>
      <c r="N432" s="444">
        <f t="shared" si="32"/>
        <v>0</v>
      </c>
      <c r="O432" s="435" t="s">
        <v>715</v>
      </c>
      <c r="P432" s="465" t="s">
        <v>150</v>
      </c>
      <c r="Q432" s="437"/>
      <c r="R432" s="436"/>
      <c r="S432" s="436"/>
      <c r="T432" s="436"/>
      <c r="U432" s="502"/>
      <c r="V432" s="502"/>
      <c r="W432" s="502"/>
      <c r="X432" s="436"/>
      <c r="Y432" s="436"/>
      <c r="Z432" s="436"/>
      <c r="AA432" s="436"/>
      <c r="AB432" s="436"/>
      <c r="AC432" s="436"/>
      <c r="AD432" s="436"/>
    </row>
    <row r="433" spans="1:30" ht="62.5" outlineLevel="1">
      <c r="A433" s="440">
        <v>32</v>
      </c>
      <c r="B433" s="453"/>
      <c r="C433" s="436"/>
      <c r="D433" s="505" t="s">
        <v>474</v>
      </c>
      <c r="E433" s="440"/>
      <c r="F433" s="440"/>
      <c r="G433" s="443"/>
      <c r="H433" s="443"/>
      <c r="I433" s="493">
        <v>31</v>
      </c>
      <c r="J433" s="456" t="s">
        <v>0</v>
      </c>
      <c r="K433" s="442">
        <v>600</v>
      </c>
      <c r="L433" s="444">
        <f t="shared" si="30"/>
        <v>18600</v>
      </c>
      <c r="M433" s="442">
        <f t="shared" si="31"/>
        <v>18600</v>
      </c>
      <c r="N433" s="444">
        <f t="shared" si="32"/>
        <v>0</v>
      </c>
      <c r="O433" s="435" t="s">
        <v>715</v>
      </c>
      <c r="P433" s="465" t="s">
        <v>150</v>
      </c>
      <c r="Q433" s="437"/>
      <c r="R433" s="436"/>
      <c r="S433" s="436"/>
      <c r="T433" s="436"/>
      <c r="U433" s="502"/>
      <c r="V433" s="502"/>
      <c r="W433" s="502"/>
      <c r="X433" s="436"/>
      <c r="Y433" s="436"/>
      <c r="Z433" s="436"/>
      <c r="AA433" s="436"/>
      <c r="AB433" s="436"/>
      <c r="AC433" s="436"/>
      <c r="AD433" s="436"/>
    </row>
    <row r="434" spans="1:30" ht="93.75" outlineLevel="1">
      <c r="A434" s="485">
        <v>33</v>
      </c>
      <c r="B434" s="453"/>
      <c r="C434" s="436"/>
      <c r="D434" s="505" t="s">
        <v>830</v>
      </c>
      <c r="E434" s="440"/>
      <c r="F434" s="440"/>
      <c r="G434" s="443"/>
      <c r="H434" s="443"/>
      <c r="I434" s="493">
        <v>14</v>
      </c>
      <c r="J434" s="456" t="s">
        <v>0</v>
      </c>
      <c r="K434" s="442">
        <v>9000</v>
      </c>
      <c r="L434" s="444">
        <f t="shared" si="30"/>
        <v>126000</v>
      </c>
      <c r="M434" s="442">
        <f t="shared" si="31"/>
        <v>126000</v>
      </c>
      <c r="N434" s="444">
        <f t="shared" si="32"/>
        <v>0</v>
      </c>
      <c r="O434" s="435" t="s">
        <v>651</v>
      </c>
      <c r="P434" s="465" t="s">
        <v>150</v>
      </c>
      <c r="Q434" s="437"/>
      <c r="R434" s="436"/>
      <c r="S434" s="436"/>
      <c r="T434" s="436"/>
      <c r="U434" s="502"/>
      <c r="V434" s="502"/>
      <c r="W434" s="502"/>
      <c r="X434" s="436"/>
      <c r="Y434" s="436"/>
      <c r="Z434" s="436"/>
      <c r="AA434" s="436"/>
      <c r="AB434" s="436"/>
      <c r="AC434" s="436"/>
      <c r="AD434" s="436"/>
    </row>
    <row r="435" spans="1:30" ht="234.35" outlineLevel="1">
      <c r="A435" s="440">
        <v>34</v>
      </c>
      <c r="B435" s="453"/>
      <c r="C435" s="436"/>
      <c r="D435" s="530" t="s">
        <v>458</v>
      </c>
      <c r="E435" s="440"/>
      <c r="F435" s="440"/>
      <c r="G435" s="443"/>
      <c r="H435" s="443"/>
      <c r="I435" s="493">
        <v>89.11</v>
      </c>
      <c r="J435" s="456" t="s">
        <v>4</v>
      </c>
      <c r="K435" s="442">
        <v>1625</v>
      </c>
      <c r="L435" s="444">
        <f t="shared" si="30"/>
        <v>144804</v>
      </c>
      <c r="M435" s="442">
        <f t="shared" si="31"/>
        <v>144804</v>
      </c>
      <c r="N435" s="444">
        <f t="shared" si="32"/>
        <v>0</v>
      </c>
      <c r="O435" s="435" t="s">
        <v>716</v>
      </c>
      <c r="P435" s="465" t="s">
        <v>150</v>
      </c>
      <c r="Q435" s="437"/>
      <c r="R435" s="436"/>
      <c r="S435" s="436"/>
      <c r="T435" s="436"/>
      <c r="U435" s="502"/>
      <c r="V435" s="502"/>
      <c r="W435" s="502"/>
      <c r="X435" s="436"/>
      <c r="Y435" s="436"/>
      <c r="Z435" s="436"/>
      <c r="AA435" s="436"/>
      <c r="AB435" s="436"/>
      <c r="AC435" s="436"/>
      <c r="AD435" s="436"/>
    </row>
    <row r="436" spans="1:30" ht="396.7" customHeight="1" outlineLevel="1">
      <c r="A436" s="440">
        <v>35</v>
      </c>
      <c r="B436" s="453"/>
      <c r="C436" s="436"/>
      <c r="D436" s="434" t="str">
        <f>'C-DATAS'!C211</f>
        <v xml:space="preserve">Supply and fixing of doors as per approved drawings with (WPC) single extruded Door Frame section of 100*65 MM  and30mm thick Wood Plastic Composite (WPC) Door shutter, comprising of 70% virgin polymer, 15% wood powder (fiber), and the remaining 15% additives, the door shutter shall be water resistant, fire resistant and termite resistant,with Tensile Strength not less than 170Kgf/cm2 and the door shutters surface finished deco paint including cost and conveyance to site of teak  wood frame,  WPC shutter including  supply and fixing 6 nos MS Z  hold fasts of size 300 mm x 40 mm x 5mm including cost of ISI marked  brass fixtures of 6 Nos butt hinges (IS:205) 150mm long , 1 No. aldrop (IS:2681) 300mm long, 2 Nos tower bolts- 10mm (IS:204) of 200 mm long at top, 1 No. tower bolt- 10mm bolt (IS:204) 150mm long at bottom, 2 Nos. 150mm long fancy handles (IS:208), 2 Nos door stopper and 2 Nos rubber bushes including fixing the  fixtures to door with required number of screws, bolt and nuts including labour charges for fixing the frame in position, fixing the shutter to the frame, fixing glass in fan light portion etc., including overheads &amp; contractors profit complete for finished item of work as per APSS 1001 &amp; 1002 The vertical frame of door shall be embedded in flooring for a depth of not less than 10 mm) (800mm x 2100mm) (For Wash Rooms). </v>
      </c>
      <c r="E436" s="440"/>
      <c r="F436" s="440"/>
      <c r="G436" s="443"/>
      <c r="H436" s="443"/>
      <c r="I436" s="493">
        <f>1.68*4</f>
        <v>6.72</v>
      </c>
      <c r="J436" s="456" t="s">
        <v>4</v>
      </c>
      <c r="K436" s="442">
        <f>'C-DATAS'!I236</f>
        <v>6734</v>
      </c>
      <c r="L436" s="444">
        <f t="shared" si="30"/>
        <v>45252</v>
      </c>
      <c r="M436" s="442">
        <f t="shared" si="31"/>
        <v>45252</v>
      </c>
      <c r="N436" s="444">
        <f t="shared" si="32"/>
        <v>0</v>
      </c>
      <c r="O436" s="435" t="s">
        <v>717</v>
      </c>
      <c r="P436" s="465" t="s">
        <v>150</v>
      </c>
      <c r="Q436" s="437"/>
      <c r="R436" s="436"/>
      <c r="S436" s="436"/>
      <c r="T436" s="436"/>
      <c r="U436" s="502"/>
      <c r="V436" s="502"/>
      <c r="W436" s="502"/>
      <c r="X436" s="436"/>
      <c r="Y436" s="436"/>
      <c r="Z436" s="436"/>
      <c r="AA436" s="436"/>
      <c r="AB436" s="436"/>
      <c r="AC436" s="436"/>
      <c r="AD436" s="436"/>
    </row>
    <row r="437" spans="1:30" ht="109.4" outlineLevel="1">
      <c r="A437" s="485">
        <v>36</v>
      </c>
      <c r="B437" s="453"/>
      <c r="C437" s="436"/>
      <c r="D437" s="434" t="s">
        <v>778</v>
      </c>
      <c r="E437" s="440"/>
      <c r="F437" s="453"/>
      <c r="G437" s="443"/>
      <c r="H437" s="443"/>
      <c r="I437" s="493">
        <v>18.579999999999998</v>
      </c>
      <c r="J437" s="456" t="s">
        <v>4</v>
      </c>
      <c r="K437" s="442">
        <v>15500</v>
      </c>
      <c r="L437" s="444">
        <f t="shared" si="30"/>
        <v>287990</v>
      </c>
      <c r="M437" s="442">
        <f t="shared" si="31"/>
        <v>287990</v>
      </c>
      <c r="N437" s="444">
        <f t="shared" si="32"/>
        <v>0</v>
      </c>
      <c r="O437" s="435" t="s">
        <v>777</v>
      </c>
      <c r="P437" s="465" t="s">
        <v>150</v>
      </c>
      <c r="Q437" s="437"/>
      <c r="R437" s="436"/>
      <c r="S437" s="436"/>
      <c r="T437" s="436"/>
      <c r="U437" s="502"/>
      <c r="V437" s="502"/>
      <c r="W437" s="502"/>
      <c r="X437" s="436"/>
      <c r="Y437" s="436"/>
      <c r="Z437" s="436"/>
      <c r="AA437" s="436"/>
      <c r="AB437" s="436"/>
      <c r="AC437" s="436"/>
      <c r="AD437" s="436"/>
    </row>
    <row r="438" spans="1:30" ht="312.45" outlineLevel="1">
      <c r="A438" s="440">
        <v>37</v>
      </c>
      <c r="B438" s="453"/>
      <c r="C438" s="436"/>
      <c r="D438" s="434" t="s">
        <v>754</v>
      </c>
      <c r="E438" s="440"/>
      <c r="F438" s="453"/>
      <c r="G438" s="443"/>
      <c r="H438" s="443"/>
      <c r="I438" s="493">
        <v>7.58</v>
      </c>
      <c r="J438" s="456" t="s">
        <v>4</v>
      </c>
      <c r="K438" s="442">
        <v>17450</v>
      </c>
      <c r="L438" s="444">
        <f t="shared" si="30"/>
        <v>132271</v>
      </c>
      <c r="M438" s="442">
        <f t="shared" si="31"/>
        <v>132271</v>
      </c>
      <c r="N438" s="444">
        <f t="shared" si="32"/>
        <v>0</v>
      </c>
      <c r="O438" s="435" t="s">
        <v>777</v>
      </c>
      <c r="P438" s="465" t="s">
        <v>150</v>
      </c>
      <c r="Q438" s="437"/>
      <c r="R438" s="436"/>
      <c r="S438" s="436"/>
      <c r="T438" s="436"/>
      <c r="U438" s="502"/>
      <c r="V438" s="502"/>
      <c r="W438" s="502"/>
      <c r="X438" s="436"/>
      <c r="Y438" s="436"/>
      <c r="Z438" s="436"/>
      <c r="AA438" s="436"/>
      <c r="AB438" s="436"/>
      <c r="AC438" s="436"/>
      <c r="AD438" s="436"/>
    </row>
    <row r="439" spans="1:30" ht="109.4" outlineLevel="1">
      <c r="A439" s="485">
        <v>38</v>
      </c>
      <c r="B439" s="453"/>
      <c r="C439" s="436"/>
      <c r="D439" s="434" t="s">
        <v>506</v>
      </c>
      <c r="E439" s="440"/>
      <c r="F439" s="453"/>
      <c r="G439" s="443"/>
      <c r="H439" s="443"/>
      <c r="I439" s="493">
        <v>2.58</v>
      </c>
      <c r="J439" s="456" t="s">
        <v>4</v>
      </c>
      <c r="K439" s="442">
        <v>11335</v>
      </c>
      <c r="L439" s="444">
        <f t="shared" si="30"/>
        <v>29244</v>
      </c>
      <c r="M439" s="442">
        <f t="shared" si="31"/>
        <v>29244</v>
      </c>
      <c r="N439" s="444">
        <f t="shared" si="32"/>
        <v>0</v>
      </c>
      <c r="O439" s="435" t="s">
        <v>777</v>
      </c>
      <c r="P439" s="465" t="s">
        <v>150</v>
      </c>
      <c r="Q439" s="437"/>
      <c r="R439" s="436"/>
      <c r="S439" s="436"/>
      <c r="T439" s="436"/>
      <c r="U439" s="502"/>
      <c r="V439" s="502"/>
      <c r="W439" s="502"/>
      <c r="X439" s="436"/>
      <c r="Y439" s="436"/>
      <c r="Z439" s="436"/>
      <c r="AA439" s="436"/>
      <c r="AB439" s="436"/>
      <c r="AC439" s="436"/>
      <c r="AD439" s="436"/>
    </row>
    <row r="440" spans="1:30" ht="109.4" outlineLevel="1">
      <c r="A440" s="440">
        <v>39</v>
      </c>
      <c r="B440" s="453"/>
      <c r="C440" s="436"/>
      <c r="D440" s="434" t="s">
        <v>507</v>
      </c>
      <c r="E440" s="440"/>
      <c r="F440" s="453"/>
      <c r="G440" s="443"/>
      <c r="H440" s="443"/>
      <c r="I440" s="493">
        <v>7.5</v>
      </c>
      <c r="J440" s="456" t="s">
        <v>4</v>
      </c>
      <c r="K440" s="442">
        <v>10500</v>
      </c>
      <c r="L440" s="444">
        <f t="shared" si="30"/>
        <v>78750</v>
      </c>
      <c r="M440" s="442">
        <f t="shared" si="31"/>
        <v>78750</v>
      </c>
      <c r="N440" s="444">
        <f t="shared" si="32"/>
        <v>0</v>
      </c>
      <c r="O440" s="435" t="s">
        <v>777</v>
      </c>
      <c r="P440" s="465" t="s">
        <v>150</v>
      </c>
      <c r="Q440" s="437"/>
      <c r="R440" s="436"/>
      <c r="S440" s="436"/>
      <c r="T440" s="436"/>
      <c r="U440" s="502"/>
      <c r="V440" s="502"/>
      <c r="W440" s="502"/>
      <c r="X440" s="436"/>
      <c r="Y440" s="436"/>
      <c r="Z440" s="436"/>
      <c r="AA440" s="436"/>
      <c r="AB440" s="436"/>
      <c r="AC440" s="436"/>
      <c r="AD440" s="436"/>
    </row>
    <row r="441" spans="1:30" ht="109.4" outlineLevel="1">
      <c r="A441" s="485">
        <v>40</v>
      </c>
      <c r="B441" s="453"/>
      <c r="C441" s="436"/>
      <c r="D441" s="434" t="s">
        <v>508</v>
      </c>
      <c r="E441" s="440"/>
      <c r="F441" s="453"/>
      <c r="G441" s="443"/>
      <c r="H441" s="443"/>
      <c r="I441" s="493">
        <v>1</v>
      </c>
      <c r="J441" s="456" t="s">
        <v>0</v>
      </c>
      <c r="K441" s="442">
        <v>13800</v>
      </c>
      <c r="L441" s="444">
        <f t="shared" si="30"/>
        <v>13800</v>
      </c>
      <c r="M441" s="442">
        <f t="shared" si="31"/>
        <v>13800</v>
      </c>
      <c r="N441" s="444">
        <f t="shared" si="32"/>
        <v>0</v>
      </c>
      <c r="O441" s="435" t="s">
        <v>777</v>
      </c>
      <c r="P441" s="465" t="s">
        <v>150</v>
      </c>
      <c r="Q441" s="437"/>
      <c r="R441" s="436"/>
      <c r="S441" s="436"/>
      <c r="T441" s="436"/>
      <c r="U441" s="502"/>
      <c r="V441" s="502"/>
      <c r="W441" s="502"/>
      <c r="X441" s="436"/>
      <c r="Y441" s="436"/>
      <c r="Z441" s="436"/>
      <c r="AA441" s="436"/>
      <c r="AB441" s="436"/>
      <c r="AC441" s="436"/>
      <c r="AD441" s="436"/>
    </row>
    <row r="442" spans="1:30" ht="109.4" outlineLevel="1">
      <c r="A442" s="440">
        <v>41</v>
      </c>
      <c r="B442" s="453"/>
      <c r="C442" s="436"/>
      <c r="D442" s="434" t="s">
        <v>509</v>
      </c>
      <c r="E442" s="440"/>
      <c r="F442" s="453"/>
      <c r="G442" s="443"/>
      <c r="H442" s="443"/>
      <c r="I442" s="493">
        <v>4.45</v>
      </c>
      <c r="J442" s="456" t="s">
        <v>4</v>
      </c>
      <c r="K442" s="442">
        <v>6473</v>
      </c>
      <c r="L442" s="444">
        <f t="shared" si="30"/>
        <v>28805</v>
      </c>
      <c r="M442" s="442">
        <f t="shared" si="31"/>
        <v>28805</v>
      </c>
      <c r="N442" s="444">
        <f t="shared" si="32"/>
        <v>0</v>
      </c>
      <c r="O442" s="435" t="s">
        <v>777</v>
      </c>
      <c r="P442" s="465" t="s">
        <v>150</v>
      </c>
      <c r="Q442" s="437"/>
      <c r="R442" s="436"/>
      <c r="S442" s="436"/>
      <c r="T442" s="436"/>
      <c r="U442" s="502"/>
      <c r="V442" s="502"/>
      <c r="W442" s="502"/>
      <c r="X442" s="436"/>
      <c r="Y442" s="436"/>
      <c r="Z442" s="436"/>
      <c r="AA442" s="436"/>
      <c r="AB442" s="436"/>
      <c r="AC442" s="436"/>
      <c r="AD442" s="436"/>
    </row>
    <row r="443" spans="1:30" ht="109.4" outlineLevel="1">
      <c r="A443" s="485">
        <v>42</v>
      </c>
      <c r="B443" s="453"/>
      <c r="C443" s="436"/>
      <c r="D443" s="434" t="s">
        <v>510</v>
      </c>
      <c r="E443" s="440"/>
      <c r="F443" s="453"/>
      <c r="G443" s="443"/>
      <c r="H443" s="443"/>
      <c r="I443" s="493">
        <v>38</v>
      </c>
      <c r="J443" s="456" t="s">
        <v>3</v>
      </c>
      <c r="K443" s="442">
        <v>230</v>
      </c>
      <c r="L443" s="444">
        <f t="shared" si="30"/>
        <v>8740</v>
      </c>
      <c r="M443" s="442">
        <f t="shared" si="31"/>
        <v>8740</v>
      </c>
      <c r="N443" s="444">
        <f t="shared" si="32"/>
        <v>0</v>
      </c>
      <c r="O443" s="435" t="s">
        <v>777</v>
      </c>
      <c r="P443" s="465" t="s">
        <v>150</v>
      </c>
      <c r="Q443" s="437"/>
      <c r="R443" s="436"/>
      <c r="S443" s="436"/>
      <c r="T443" s="436"/>
      <c r="U443" s="502"/>
      <c r="V443" s="502"/>
      <c r="W443" s="502"/>
      <c r="X443" s="436"/>
      <c r="Y443" s="436"/>
      <c r="Z443" s="436"/>
      <c r="AA443" s="436"/>
      <c r="AB443" s="436"/>
      <c r="AC443" s="436"/>
      <c r="AD443" s="436"/>
    </row>
    <row r="444" spans="1:30" ht="109.4" outlineLevel="1">
      <c r="A444" s="440">
        <v>43</v>
      </c>
      <c r="B444" s="453"/>
      <c r="C444" s="436"/>
      <c r="D444" s="434" t="s">
        <v>511</v>
      </c>
      <c r="E444" s="440"/>
      <c r="F444" s="453"/>
      <c r="G444" s="443"/>
      <c r="H444" s="443"/>
      <c r="I444" s="493">
        <v>7</v>
      </c>
      <c r="J444" s="456" t="s">
        <v>0</v>
      </c>
      <c r="K444" s="442">
        <v>1500</v>
      </c>
      <c r="L444" s="444">
        <f t="shared" si="30"/>
        <v>10500</v>
      </c>
      <c r="M444" s="442">
        <f t="shared" si="31"/>
        <v>10500</v>
      </c>
      <c r="N444" s="444">
        <f t="shared" si="32"/>
        <v>0</v>
      </c>
      <c r="O444" s="435" t="s">
        <v>777</v>
      </c>
      <c r="P444" s="465" t="s">
        <v>150</v>
      </c>
      <c r="Q444" s="437"/>
      <c r="R444" s="436"/>
      <c r="S444" s="436"/>
      <c r="T444" s="436"/>
      <c r="U444" s="502"/>
      <c r="V444" s="502"/>
      <c r="W444" s="502"/>
      <c r="X444" s="436"/>
      <c r="Y444" s="436"/>
      <c r="Z444" s="436"/>
      <c r="AA444" s="436"/>
      <c r="AB444" s="436"/>
      <c r="AC444" s="436"/>
      <c r="AD444" s="436"/>
    </row>
    <row r="445" spans="1:30" ht="109.4" outlineLevel="1">
      <c r="A445" s="485">
        <v>44</v>
      </c>
      <c r="B445" s="453"/>
      <c r="C445" s="436"/>
      <c r="D445" s="434" t="s">
        <v>512</v>
      </c>
      <c r="E445" s="440"/>
      <c r="F445" s="453"/>
      <c r="G445" s="443"/>
      <c r="H445" s="443"/>
      <c r="I445" s="493">
        <v>11.58</v>
      </c>
      <c r="J445" s="456" t="s">
        <v>3</v>
      </c>
      <c r="K445" s="442">
        <v>2166</v>
      </c>
      <c r="L445" s="444">
        <f t="shared" si="30"/>
        <v>25082</v>
      </c>
      <c r="M445" s="442">
        <f t="shared" si="31"/>
        <v>25082</v>
      </c>
      <c r="N445" s="444">
        <f t="shared" si="32"/>
        <v>0</v>
      </c>
      <c r="O445" s="435" t="s">
        <v>777</v>
      </c>
      <c r="P445" s="465" t="s">
        <v>150</v>
      </c>
      <c r="Q445" s="437"/>
      <c r="R445" s="436"/>
      <c r="S445" s="436"/>
      <c r="T445" s="436"/>
      <c r="U445" s="502"/>
      <c r="V445" s="502"/>
      <c r="W445" s="502"/>
      <c r="X445" s="436"/>
      <c r="Y445" s="436"/>
      <c r="Z445" s="436"/>
      <c r="AA445" s="436"/>
      <c r="AB445" s="436"/>
      <c r="AC445" s="436"/>
      <c r="AD445" s="436"/>
    </row>
    <row r="446" spans="1:30" ht="109.4" outlineLevel="1">
      <c r="A446" s="440">
        <v>45</v>
      </c>
      <c r="B446" s="453"/>
      <c r="C446" s="436"/>
      <c r="D446" s="434" t="s">
        <v>122</v>
      </c>
      <c r="E446" s="440"/>
      <c r="F446" s="453"/>
      <c r="G446" s="443"/>
      <c r="H446" s="443"/>
      <c r="I446" s="493">
        <v>1.32</v>
      </c>
      <c r="J446" s="456" t="s">
        <v>4</v>
      </c>
      <c r="K446" s="442">
        <v>11012</v>
      </c>
      <c r="L446" s="444">
        <f t="shared" si="30"/>
        <v>14536</v>
      </c>
      <c r="M446" s="442">
        <f t="shared" si="31"/>
        <v>14536</v>
      </c>
      <c r="N446" s="444">
        <f t="shared" si="32"/>
        <v>0</v>
      </c>
      <c r="O446" s="435" t="s">
        <v>777</v>
      </c>
      <c r="P446" s="465" t="s">
        <v>150</v>
      </c>
      <c r="Q446" s="437"/>
      <c r="R446" s="436"/>
      <c r="S446" s="436"/>
      <c r="T446" s="436"/>
      <c r="U446" s="502"/>
      <c r="V446" s="502"/>
      <c r="W446" s="502"/>
      <c r="X446" s="436"/>
      <c r="Y446" s="436"/>
      <c r="Z446" s="436"/>
      <c r="AA446" s="436"/>
      <c r="AB446" s="436"/>
      <c r="AC446" s="436"/>
      <c r="AD446" s="436"/>
    </row>
    <row r="447" spans="1:30" ht="109.4" outlineLevel="1">
      <c r="A447" s="485">
        <v>46</v>
      </c>
      <c r="B447" s="453"/>
      <c r="C447" s="436"/>
      <c r="D447" s="434" t="s">
        <v>826</v>
      </c>
      <c r="E447" s="440"/>
      <c r="F447" s="453"/>
      <c r="G447" s="443"/>
      <c r="H447" s="443"/>
      <c r="I447" s="493">
        <v>1</v>
      </c>
      <c r="J447" s="456" t="s">
        <v>0</v>
      </c>
      <c r="K447" s="442">
        <v>50400</v>
      </c>
      <c r="L447" s="444">
        <f t="shared" si="30"/>
        <v>50400</v>
      </c>
      <c r="M447" s="442">
        <f t="shared" si="31"/>
        <v>50400</v>
      </c>
      <c r="N447" s="444">
        <f t="shared" si="32"/>
        <v>0</v>
      </c>
      <c r="O447" s="435" t="s">
        <v>777</v>
      </c>
      <c r="P447" s="465" t="s">
        <v>150</v>
      </c>
      <c r="Q447" s="437"/>
      <c r="R447" s="436"/>
      <c r="S447" s="436"/>
      <c r="T447" s="436"/>
      <c r="U447" s="502"/>
      <c r="V447" s="502"/>
      <c r="W447" s="502"/>
      <c r="X447" s="436"/>
      <c r="Y447" s="436"/>
      <c r="Z447" s="436"/>
      <c r="AA447" s="436"/>
      <c r="AB447" s="436"/>
      <c r="AC447" s="436"/>
      <c r="AD447" s="436"/>
    </row>
    <row r="448" spans="1:30" ht="109.4" outlineLevel="1">
      <c r="A448" s="440">
        <v>47</v>
      </c>
      <c r="B448" s="453"/>
      <c r="C448" s="436"/>
      <c r="D448" s="434" t="s">
        <v>123</v>
      </c>
      <c r="E448" s="440"/>
      <c r="F448" s="453"/>
      <c r="G448" s="443"/>
      <c r="H448" s="443"/>
      <c r="I448" s="493">
        <v>10.97</v>
      </c>
      <c r="J448" s="456" t="s">
        <v>3</v>
      </c>
      <c r="K448" s="442">
        <v>2170</v>
      </c>
      <c r="L448" s="444">
        <f t="shared" si="30"/>
        <v>23805</v>
      </c>
      <c r="M448" s="442">
        <f t="shared" si="31"/>
        <v>23805</v>
      </c>
      <c r="N448" s="444">
        <f t="shared" si="32"/>
        <v>0</v>
      </c>
      <c r="O448" s="435" t="s">
        <v>777</v>
      </c>
      <c r="P448" s="465" t="s">
        <v>150</v>
      </c>
      <c r="Q448" s="437"/>
      <c r="R448" s="436"/>
      <c r="S448" s="436"/>
      <c r="T448" s="436"/>
      <c r="U448" s="502"/>
      <c r="V448" s="502"/>
      <c r="W448" s="502"/>
      <c r="X448" s="436"/>
      <c r="Y448" s="436"/>
      <c r="Z448" s="436"/>
      <c r="AA448" s="436"/>
      <c r="AB448" s="436"/>
      <c r="AC448" s="436"/>
      <c r="AD448" s="436"/>
    </row>
    <row r="449" spans="1:30" ht="109.4" outlineLevel="1">
      <c r="A449" s="485">
        <v>48</v>
      </c>
      <c r="B449" s="453"/>
      <c r="C449" s="436"/>
      <c r="D449" s="434" t="s">
        <v>827</v>
      </c>
      <c r="E449" s="440"/>
      <c r="F449" s="453"/>
      <c r="G449" s="443"/>
      <c r="H449" s="443"/>
      <c r="I449" s="493">
        <v>2</v>
      </c>
      <c r="J449" s="456" t="s">
        <v>0</v>
      </c>
      <c r="K449" s="442">
        <v>5175</v>
      </c>
      <c r="L449" s="444">
        <f t="shared" si="30"/>
        <v>10350</v>
      </c>
      <c r="M449" s="442">
        <f t="shared" si="31"/>
        <v>10350</v>
      </c>
      <c r="N449" s="444">
        <f t="shared" si="32"/>
        <v>0</v>
      </c>
      <c r="O449" s="435" t="s">
        <v>777</v>
      </c>
      <c r="P449" s="465" t="s">
        <v>150</v>
      </c>
      <c r="Q449" s="437"/>
      <c r="R449" s="436"/>
      <c r="S449" s="436"/>
      <c r="T449" s="436"/>
      <c r="U449" s="502"/>
      <c r="V449" s="502"/>
      <c r="W449" s="502"/>
      <c r="X449" s="436"/>
      <c r="Y449" s="436"/>
      <c r="Z449" s="436"/>
      <c r="AA449" s="436"/>
      <c r="AB449" s="436"/>
      <c r="AC449" s="436"/>
      <c r="AD449" s="436"/>
    </row>
    <row r="450" spans="1:30" ht="109.4" outlineLevel="1">
      <c r="A450" s="440">
        <v>49</v>
      </c>
      <c r="B450" s="453"/>
      <c r="C450" s="436"/>
      <c r="D450" s="434" t="s">
        <v>828</v>
      </c>
      <c r="E450" s="440"/>
      <c r="F450" s="453"/>
      <c r="G450" s="443"/>
      <c r="H450" s="443"/>
      <c r="I450" s="493">
        <v>1</v>
      </c>
      <c r="J450" s="456" t="s">
        <v>0</v>
      </c>
      <c r="K450" s="442">
        <v>11475</v>
      </c>
      <c r="L450" s="444">
        <f t="shared" si="30"/>
        <v>11475</v>
      </c>
      <c r="M450" s="442">
        <f t="shared" si="31"/>
        <v>11475</v>
      </c>
      <c r="N450" s="444">
        <f t="shared" si="32"/>
        <v>0</v>
      </c>
      <c r="O450" s="435" t="s">
        <v>777</v>
      </c>
      <c r="P450" s="465" t="s">
        <v>150</v>
      </c>
      <c r="Q450" s="437"/>
      <c r="R450" s="436"/>
      <c r="S450" s="436"/>
      <c r="T450" s="436"/>
      <c r="U450" s="502"/>
      <c r="V450" s="502"/>
      <c r="W450" s="502"/>
      <c r="X450" s="436"/>
      <c r="Y450" s="436"/>
      <c r="Z450" s="436"/>
      <c r="AA450" s="436"/>
      <c r="AB450" s="436"/>
      <c r="AC450" s="436"/>
      <c r="AD450" s="436"/>
    </row>
    <row r="451" spans="1:30" ht="109.4" outlineLevel="1">
      <c r="A451" s="485">
        <v>50</v>
      </c>
      <c r="B451" s="453"/>
      <c r="C451" s="436"/>
      <c r="D451" s="434" t="s">
        <v>829</v>
      </c>
      <c r="E451" s="440"/>
      <c r="F451" s="453"/>
      <c r="G451" s="443"/>
      <c r="H451" s="443"/>
      <c r="I451" s="493">
        <v>1</v>
      </c>
      <c r="J451" s="456" t="s">
        <v>0</v>
      </c>
      <c r="K451" s="442">
        <v>44250</v>
      </c>
      <c r="L451" s="444">
        <f t="shared" si="30"/>
        <v>44250</v>
      </c>
      <c r="M451" s="442">
        <f t="shared" si="31"/>
        <v>44250</v>
      </c>
      <c r="N451" s="444">
        <f t="shared" si="32"/>
        <v>0</v>
      </c>
      <c r="O451" s="435" t="s">
        <v>777</v>
      </c>
      <c r="P451" s="465" t="s">
        <v>150</v>
      </c>
      <c r="Q451" s="437"/>
      <c r="R451" s="436"/>
      <c r="S451" s="436">
        <f>6240000/1.18</f>
        <v>5288135.5932203392</v>
      </c>
      <c r="T451" s="436"/>
      <c r="U451" s="502"/>
      <c r="V451" s="502"/>
      <c r="W451" s="502"/>
      <c r="X451" s="436"/>
      <c r="Y451" s="436"/>
      <c r="Z451" s="436"/>
      <c r="AA451" s="436"/>
      <c r="AB451" s="436"/>
      <c r="AC451" s="436"/>
      <c r="AD451" s="436"/>
    </row>
    <row r="452" spans="1:30" ht="109.4" outlineLevel="1">
      <c r="A452" s="440">
        <v>51</v>
      </c>
      <c r="B452" s="453"/>
      <c r="C452" s="436"/>
      <c r="D452" s="434" t="s">
        <v>755</v>
      </c>
      <c r="E452" s="440"/>
      <c r="F452" s="440"/>
      <c r="G452" s="443"/>
      <c r="H452" s="443"/>
      <c r="I452" s="493">
        <v>8</v>
      </c>
      <c r="J452" s="456" t="s">
        <v>0</v>
      </c>
      <c r="K452" s="442">
        <v>2819</v>
      </c>
      <c r="L452" s="444">
        <f t="shared" si="30"/>
        <v>22552</v>
      </c>
      <c r="M452" s="442">
        <f t="shared" si="31"/>
        <v>22552</v>
      </c>
      <c r="N452" s="444">
        <f t="shared" si="32"/>
        <v>0</v>
      </c>
      <c r="O452" s="435" t="s">
        <v>777</v>
      </c>
      <c r="P452" s="465" t="s">
        <v>150</v>
      </c>
      <c r="Q452" s="437"/>
      <c r="R452" s="436"/>
      <c r="S452" s="436"/>
      <c r="T452" s="436"/>
      <c r="U452" s="502"/>
      <c r="V452" s="502"/>
      <c r="W452" s="502"/>
      <c r="X452" s="436"/>
      <c r="Y452" s="436"/>
      <c r="Z452" s="436"/>
      <c r="AA452" s="436"/>
      <c r="AB452" s="436"/>
      <c r="AC452" s="436"/>
      <c r="AD452" s="436"/>
    </row>
    <row r="453" spans="1:30" ht="187.5" outlineLevel="1">
      <c r="A453" s="485">
        <v>52</v>
      </c>
      <c r="B453" s="453"/>
      <c r="C453" s="436"/>
      <c r="D453" s="505" t="str">
        <f>'C-DATAS'!C161</f>
        <v>Supplying and fixing of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(for Window Grills)</v>
      </c>
      <c r="E453" s="440"/>
      <c r="F453" s="440"/>
      <c r="G453" s="443"/>
      <c r="H453" s="443"/>
      <c r="I453" s="531">
        <f>(3.24*2)+(1.77*1.55)+(1.8*0.9)</f>
        <v>10.843500000000002</v>
      </c>
      <c r="J453" s="456" t="s">
        <v>4</v>
      </c>
      <c r="K453" s="442">
        <f>'C-DATAS'!I182</f>
        <v>1569</v>
      </c>
      <c r="L453" s="444">
        <f>ROUND(I453*K453,0)</f>
        <v>17013</v>
      </c>
      <c r="M453" s="442">
        <f t="shared" si="31"/>
        <v>17013</v>
      </c>
      <c r="N453" s="444">
        <f t="shared" si="32"/>
        <v>0</v>
      </c>
      <c r="O453" s="435" t="s">
        <v>777</v>
      </c>
      <c r="P453" s="465" t="s">
        <v>150</v>
      </c>
      <c r="Q453" s="437"/>
      <c r="R453" s="436"/>
      <c r="S453" s="436"/>
      <c r="T453" s="436"/>
      <c r="U453" s="502"/>
      <c r="V453" s="502"/>
      <c r="W453" s="502"/>
      <c r="X453" s="436"/>
      <c r="Y453" s="436"/>
      <c r="Z453" s="436"/>
      <c r="AA453" s="436"/>
      <c r="AB453" s="436"/>
      <c r="AC453" s="436"/>
      <c r="AD453" s="436"/>
    </row>
    <row r="454" spans="1:30" ht="187.5" outlineLevel="1">
      <c r="A454" s="485">
        <v>53</v>
      </c>
      <c r="B454" s="453"/>
      <c r="C454" s="436"/>
      <c r="D454" s="505" t="s">
        <v>529</v>
      </c>
      <c r="E454" s="440"/>
      <c r="F454" s="440"/>
      <c r="G454" s="443"/>
      <c r="H454" s="443"/>
      <c r="I454" s="531">
        <v>1</v>
      </c>
      <c r="J454" s="456" t="s">
        <v>528</v>
      </c>
      <c r="K454" s="442">
        <v>300000</v>
      </c>
      <c r="L454" s="444">
        <f>ROUND(I454*K454,0)</f>
        <v>300000</v>
      </c>
      <c r="M454" s="442">
        <f t="shared" si="31"/>
        <v>300000</v>
      </c>
      <c r="N454" s="444">
        <f t="shared" si="32"/>
        <v>0</v>
      </c>
      <c r="O454" s="435" t="s">
        <v>603</v>
      </c>
      <c r="P454" s="465" t="s">
        <v>150</v>
      </c>
      <c r="T454" s="467"/>
      <c r="U454" s="502"/>
      <c r="V454" s="502"/>
      <c r="W454" s="502"/>
    </row>
    <row r="455" spans="1:30" ht="109.4" outlineLevel="1">
      <c r="A455" s="485">
        <v>54</v>
      </c>
      <c r="B455" s="453"/>
      <c r="C455" s="436"/>
      <c r="D455" s="505" t="str">
        <f>'C-DATAS'!C184</f>
        <v>Supply of Sun Control film to the glazed windows (For Windows &amp; Door view Windows)</v>
      </c>
      <c r="E455" s="440"/>
      <c r="F455" s="440"/>
      <c r="G455" s="443"/>
      <c r="H455" s="443"/>
      <c r="I455" s="531">
        <v>14.55</v>
      </c>
      <c r="J455" s="456" t="s">
        <v>4</v>
      </c>
      <c r="K455" s="442">
        <f>'C-DATAS'!I188</f>
        <v>381</v>
      </c>
      <c r="L455" s="444">
        <f>ROUND(I455*K455,0)</f>
        <v>5544</v>
      </c>
      <c r="M455" s="442">
        <f t="shared" si="31"/>
        <v>5544</v>
      </c>
      <c r="N455" s="444">
        <f t="shared" si="32"/>
        <v>0</v>
      </c>
      <c r="O455" s="435" t="s">
        <v>777</v>
      </c>
      <c r="P455" s="494" t="s">
        <v>646</v>
      </c>
      <c r="T455" s="467"/>
      <c r="U455" s="502"/>
      <c r="V455" s="502"/>
      <c r="W455" s="502"/>
    </row>
    <row r="456" spans="1:30" outlineLevel="1">
      <c r="A456" s="485"/>
      <c r="B456" s="453"/>
      <c r="C456" s="436"/>
      <c r="D456" s="505"/>
      <c r="E456" s="440"/>
      <c r="F456" s="440"/>
      <c r="G456" s="443"/>
      <c r="H456" s="443"/>
      <c r="I456" s="531"/>
      <c r="J456" s="456"/>
      <c r="K456" s="442"/>
      <c r="L456" s="444"/>
      <c r="M456" s="442"/>
      <c r="N456" s="444"/>
      <c r="O456" s="435"/>
      <c r="T456" s="467"/>
      <c r="U456" s="502"/>
      <c r="V456" s="502"/>
      <c r="W456" s="502"/>
    </row>
    <row r="457" spans="1:30">
      <c r="A457" s="485"/>
      <c r="B457" s="453"/>
      <c r="C457" s="436"/>
      <c r="D457" s="434"/>
      <c r="E457" s="485"/>
      <c r="F457" s="487"/>
      <c r="G457" s="454"/>
      <c r="H457" s="454"/>
      <c r="I457" s="455"/>
      <c r="J457" s="485"/>
      <c r="K457" s="451" t="s">
        <v>139</v>
      </c>
      <c r="L457" s="452">
        <f>SUM(L409:L455)</f>
        <v>1912429</v>
      </c>
      <c r="M457" s="452">
        <f>SUM(M409:M455)</f>
        <v>1912429</v>
      </c>
      <c r="N457" s="452">
        <f>SUM(N409:N453)</f>
        <v>0</v>
      </c>
      <c r="O457" s="435"/>
      <c r="T457" s="467"/>
      <c r="U457" s="502"/>
      <c r="V457" s="502"/>
      <c r="W457" s="502"/>
    </row>
    <row r="458" spans="1:30">
      <c r="A458" s="485"/>
      <c r="B458" s="453"/>
      <c r="C458" s="436"/>
      <c r="D458" s="482" t="s">
        <v>132</v>
      </c>
      <c r="E458" s="485"/>
      <c r="F458" s="487"/>
      <c r="G458" s="441"/>
      <c r="H458" s="517"/>
      <c r="I458" s="493"/>
      <c r="J458" s="485"/>
      <c r="K458" s="520"/>
      <c r="L458" s="520"/>
      <c r="M458" s="521"/>
      <c r="N458" s="520"/>
      <c r="O458" s="435"/>
      <c r="P458" s="465"/>
      <c r="Q458" s="437"/>
      <c r="R458" s="436"/>
      <c r="S458" s="436"/>
      <c r="T458" s="436"/>
      <c r="U458" s="497"/>
      <c r="V458" s="491"/>
      <c r="W458" s="492"/>
      <c r="X458" s="453"/>
      <c r="Y458" s="436"/>
      <c r="Z458" s="436"/>
      <c r="AA458" s="436"/>
      <c r="AB458" s="436"/>
      <c r="AC458" s="436"/>
      <c r="AD458" s="436"/>
    </row>
    <row r="459" spans="1:30" ht="93.75" outlineLevel="1">
      <c r="A459" s="485">
        <v>55</v>
      </c>
      <c r="B459" s="453"/>
      <c r="C459" s="436"/>
      <c r="D459" s="530" t="str">
        <f>'C-DATAS'!C190</f>
        <v>Supplying and fixing of 3" (75mm) Nahany trap with jali - UPVC/SWR pipe fittings  as per site requirements with standard practice  for all floors including cost and conveyance of all materials to site, labour charges , overheads &amp; contractors profit etc., complete for finished item of work.</v>
      </c>
      <c r="E459" s="440">
        <v>0</v>
      </c>
      <c r="F459" s="440"/>
      <c r="G459" s="443"/>
      <c r="H459" s="443"/>
      <c r="I459" s="493">
        <v>5</v>
      </c>
      <c r="J459" s="485" t="s">
        <v>0</v>
      </c>
      <c r="K459" s="444">
        <f>'C-DATAS'!I194</f>
        <v>133</v>
      </c>
      <c r="L459" s="444">
        <f t="shared" ref="L459" si="33">ROUND(I459*K459,0)</f>
        <v>665</v>
      </c>
      <c r="M459" s="442">
        <f t="shared" ref="M459:M460" si="34">IF(L459&gt;H459,L459-H459,0)</f>
        <v>665</v>
      </c>
      <c r="N459" s="444">
        <f t="shared" ref="N459:N460" si="35">IF(H459&gt;L459,H459-L459,0)</f>
        <v>0</v>
      </c>
      <c r="O459" s="435" t="s">
        <v>602</v>
      </c>
      <c r="P459" s="465" t="s">
        <v>151</v>
      </c>
      <c r="Q459" s="437"/>
      <c r="R459" s="436"/>
      <c r="S459" s="436"/>
      <c r="T459" s="436"/>
      <c r="U459" s="502"/>
      <c r="V459" s="502"/>
      <c r="W459" s="502"/>
      <c r="X459" s="453"/>
      <c r="Y459" s="436"/>
      <c r="Z459" s="436"/>
      <c r="AA459" s="436"/>
      <c r="AB459" s="436"/>
      <c r="AC459" s="436"/>
      <c r="AD459" s="436"/>
    </row>
    <row r="460" spans="1:30" ht="203.1" outlineLevel="1">
      <c r="A460" s="485">
        <v>56</v>
      </c>
      <c r="B460" s="453"/>
      <c r="C460" s="436"/>
      <c r="D460" s="530" t="str">
        <f>'C-DATAS'!C196</f>
        <v>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v>
      </c>
      <c r="E460" s="440"/>
      <c r="F460" s="440"/>
      <c r="G460" s="443"/>
      <c r="H460" s="443"/>
      <c r="I460" s="493">
        <v>35.1</v>
      </c>
      <c r="J460" s="456" t="s">
        <v>3</v>
      </c>
      <c r="K460" s="442">
        <f>'C-DATAS'!I200</f>
        <v>599</v>
      </c>
      <c r="L460" s="444">
        <f>ROUND(I460*K460,0)</f>
        <v>21025</v>
      </c>
      <c r="M460" s="442">
        <f t="shared" si="34"/>
        <v>21025</v>
      </c>
      <c r="N460" s="444">
        <f t="shared" si="35"/>
        <v>0</v>
      </c>
      <c r="O460" s="435" t="s">
        <v>718</v>
      </c>
      <c r="P460" s="465" t="s">
        <v>151</v>
      </c>
      <c r="Q460" s="437"/>
      <c r="R460" s="436"/>
      <c r="S460" s="436"/>
      <c r="T460" s="436"/>
      <c r="U460" s="502"/>
      <c r="V460" s="502"/>
      <c r="W460" s="502"/>
      <c r="X460" s="453"/>
      <c r="Y460" s="436"/>
      <c r="Z460" s="436"/>
      <c r="AA460" s="436"/>
      <c r="AB460" s="436"/>
      <c r="AC460" s="436"/>
      <c r="AD460" s="436"/>
    </row>
    <row r="461" spans="1:30">
      <c r="A461" s="485"/>
      <c r="B461" s="453"/>
      <c r="C461" s="436"/>
      <c r="D461" s="434"/>
      <c r="E461" s="485"/>
      <c r="F461" s="487"/>
      <c r="G461" s="454"/>
      <c r="H461" s="454"/>
      <c r="I461" s="455"/>
      <c r="J461" s="485"/>
      <c r="K461" s="451" t="s">
        <v>139</v>
      </c>
      <c r="L461" s="452">
        <f>SUM(L459:L460)</f>
        <v>21690</v>
      </c>
      <c r="M461" s="452">
        <f>SUM(M459:M460)</f>
        <v>21690</v>
      </c>
      <c r="N461" s="452">
        <f>SUM(N459:N460)</f>
        <v>0</v>
      </c>
      <c r="O461" s="435"/>
      <c r="T461" s="467"/>
      <c r="U461" s="502"/>
      <c r="V461" s="502"/>
      <c r="W461" s="502"/>
    </row>
    <row r="462" spans="1:30">
      <c r="A462" s="485"/>
      <c r="B462" s="453"/>
      <c r="C462" s="436"/>
      <c r="D462" s="482" t="s">
        <v>134</v>
      </c>
      <c r="E462" s="485"/>
      <c r="F462" s="487"/>
      <c r="G462" s="441"/>
      <c r="H462" s="517"/>
      <c r="I462" s="489"/>
      <c r="J462" s="485"/>
      <c r="K462" s="520"/>
      <c r="L462" s="520"/>
      <c r="M462" s="521"/>
      <c r="N462" s="520"/>
      <c r="O462" s="435"/>
    </row>
    <row r="463" spans="1:30" s="532" customFormat="1" ht="156.25">
      <c r="A463" s="487">
        <v>57</v>
      </c>
      <c r="B463" s="453"/>
      <c r="C463" s="445"/>
      <c r="D463" s="434" t="str">
        <f>'ELE-Datas'!D3</f>
        <v>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including all accessories and labour charges etc., complete.</v>
      </c>
      <c r="E463" s="487"/>
      <c r="F463" s="445"/>
      <c r="G463" s="487"/>
      <c r="H463" s="487"/>
      <c r="I463" s="447">
        <v>12</v>
      </c>
      <c r="J463" s="448" t="s">
        <v>0</v>
      </c>
      <c r="K463" s="449">
        <f>'ELE-Datas'!J16</f>
        <v>17241</v>
      </c>
      <c r="L463" s="450">
        <f t="shared" ref="L463:L483" si="36">SUM(I463*K463)</f>
        <v>206892</v>
      </c>
      <c r="M463" s="442">
        <f t="shared" ref="M463" si="37">IF(L463&gt;H463,L463-H463,0)</f>
        <v>206892</v>
      </c>
      <c r="N463" s="444">
        <f t="shared" ref="N463" si="38">IF(H463&gt;L463,H463-L463,0)</f>
        <v>0</v>
      </c>
      <c r="O463" s="78" t="s">
        <v>790</v>
      </c>
      <c r="P463" s="532" t="s">
        <v>149</v>
      </c>
    </row>
    <row r="464" spans="1:30" s="532" customFormat="1">
      <c r="A464" s="487"/>
      <c r="B464" s="453"/>
      <c r="C464" s="445"/>
      <c r="D464" s="479" t="s">
        <v>564</v>
      </c>
      <c r="E464" s="487"/>
      <c r="F464" s="445"/>
      <c r="G464" s="487"/>
      <c r="H464" s="487"/>
      <c r="I464" s="447"/>
      <c r="J464" s="448"/>
      <c r="K464" s="449"/>
      <c r="L464" s="450"/>
      <c r="M464" s="442"/>
      <c r="N464" s="444"/>
      <c r="O464" s="435"/>
      <c r="P464" s="532" t="s">
        <v>149</v>
      </c>
    </row>
    <row r="465" spans="1:16" s="532" customFormat="1">
      <c r="A465" s="487"/>
      <c r="B465" s="453"/>
      <c r="C465" s="445"/>
      <c r="D465" s="434"/>
      <c r="E465" s="487"/>
      <c r="F465" s="445"/>
      <c r="G465" s="487"/>
      <c r="H465" s="487"/>
      <c r="I465" s="447"/>
      <c r="J465" s="448"/>
      <c r="K465" s="449"/>
      <c r="L465" s="450"/>
      <c r="M465" s="442"/>
      <c r="N465" s="444"/>
      <c r="O465" s="435"/>
      <c r="P465" s="532" t="s">
        <v>149</v>
      </c>
    </row>
    <row r="466" spans="1:16" s="532" customFormat="1" ht="187.5">
      <c r="A466" s="487">
        <v>58</v>
      </c>
      <c r="B466" s="453"/>
      <c r="C466" s="445"/>
      <c r="D466" s="434" t="str">
        <f>'ELE-Datas'!D18</f>
        <v>Supply and Transportation of 48" ( 1200 mm) High Speed Fan Sweep Celing Fan with all accessories etc., complete. Make Havells S S 390</v>
      </c>
      <c r="E466" s="487"/>
      <c r="F466" s="445"/>
      <c r="G466" s="487"/>
      <c r="H466" s="487"/>
      <c r="I466" s="447">
        <v>14</v>
      </c>
      <c r="J466" s="448" t="s">
        <v>0</v>
      </c>
      <c r="K466" s="449">
        <f>'ELE-Datas'!J22</f>
        <v>4317</v>
      </c>
      <c r="L466" s="450">
        <f t="shared" si="36"/>
        <v>60438</v>
      </c>
      <c r="M466" s="442">
        <f t="shared" ref="M466:M493" si="39">IF(L466&gt;H466,L466-H466,0)</f>
        <v>60438</v>
      </c>
      <c r="N466" s="444">
        <f t="shared" ref="N466:N493" si="40">IF(H466&gt;L466,H466-L466,0)</f>
        <v>0</v>
      </c>
      <c r="O466" s="78" t="s">
        <v>734</v>
      </c>
      <c r="P466" s="532" t="s">
        <v>149</v>
      </c>
    </row>
    <row r="467" spans="1:16" s="532" customFormat="1">
      <c r="A467" s="487"/>
      <c r="B467" s="453"/>
      <c r="C467" s="445"/>
      <c r="D467" s="479" t="s">
        <v>564</v>
      </c>
      <c r="E467" s="487"/>
      <c r="F467" s="445"/>
      <c r="G467" s="487"/>
      <c r="H467" s="487"/>
      <c r="I467" s="447"/>
      <c r="J467" s="448"/>
      <c r="K467" s="449"/>
      <c r="L467" s="450"/>
      <c r="M467" s="442"/>
      <c r="N467" s="444"/>
      <c r="O467" s="435"/>
      <c r="P467" s="532" t="s">
        <v>149</v>
      </c>
    </row>
    <row r="468" spans="1:16" s="532" customFormat="1">
      <c r="A468" s="487"/>
      <c r="B468" s="453"/>
      <c r="C468" s="445"/>
      <c r="D468" s="434"/>
      <c r="E468" s="487"/>
      <c r="F468" s="445"/>
      <c r="G468" s="487"/>
      <c r="H468" s="487"/>
      <c r="I468" s="447"/>
      <c r="J468" s="448"/>
      <c r="K468" s="449"/>
      <c r="L468" s="450"/>
      <c r="M468" s="442"/>
      <c r="N468" s="444"/>
      <c r="O468" s="435"/>
      <c r="P468" s="532" t="s">
        <v>149</v>
      </c>
    </row>
    <row r="469" spans="1:16" s="532" customFormat="1" ht="109.4">
      <c r="A469" s="487">
        <v>59</v>
      </c>
      <c r="B469" s="453"/>
      <c r="C469" s="445"/>
      <c r="D469" s="434" t="str">
        <f>'ELE-Datas'!D24</f>
        <v>Labour charges for fixing of ceiling fan and regulator including transportation and giving connections with twin core wire etc., complete. 
Makes  :  Finolex  /  RR  Kabel  /  Havells  /  Polycab  /  GM  / Million  /  V-Guard  /  Gold  Medal  /  HPL  / RPG.</v>
      </c>
      <c r="E469" s="487"/>
      <c r="F469" s="445"/>
      <c r="G469" s="487"/>
      <c r="H469" s="487"/>
      <c r="I469" s="447">
        <v>14</v>
      </c>
      <c r="J469" s="448" t="s">
        <v>0</v>
      </c>
      <c r="K469" s="449">
        <f>'ELE-Datas'!J35</f>
        <v>185</v>
      </c>
      <c r="L469" s="450">
        <f t="shared" si="36"/>
        <v>2590</v>
      </c>
      <c r="M469" s="442">
        <f t="shared" si="39"/>
        <v>2590</v>
      </c>
      <c r="N469" s="444">
        <f t="shared" si="40"/>
        <v>0</v>
      </c>
      <c r="O469" s="78" t="s">
        <v>721</v>
      </c>
      <c r="P469" s="532" t="s">
        <v>149</v>
      </c>
    </row>
    <row r="470" spans="1:16" s="532" customFormat="1">
      <c r="A470" s="487"/>
      <c r="B470" s="453"/>
      <c r="C470" s="445"/>
      <c r="D470" s="479" t="s">
        <v>565</v>
      </c>
      <c r="E470" s="487"/>
      <c r="F470" s="445"/>
      <c r="G470" s="487"/>
      <c r="H470" s="487"/>
      <c r="I470" s="447"/>
      <c r="J470" s="448"/>
      <c r="K470" s="449"/>
      <c r="L470" s="450"/>
      <c r="M470" s="442"/>
      <c r="N470" s="444"/>
      <c r="O470" s="435"/>
      <c r="P470" s="532" t="s">
        <v>149</v>
      </c>
    </row>
    <row r="471" spans="1:16" s="532" customFormat="1">
      <c r="A471" s="487"/>
      <c r="B471" s="453"/>
      <c r="C471" s="445"/>
      <c r="D471" s="479"/>
      <c r="E471" s="487"/>
      <c r="F471" s="445"/>
      <c r="G471" s="487"/>
      <c r="H471" s="487"/>
      <c r="I471" s="447"/>
      <c r="J471" s="448"/>
      <c r="K471" s="449"/>
      <c r="L471" s="450"/>
      <c r="M471" s="442"/>
      <c r="N471" s="444"/>
      <c r="O471" s="435"/>
    </row>
    <row r="472" spans="1:16" s="532" customFormat="1" ht="78.150000000000006">
      <c r="A472" s="487">
        <v>60</v>
      </c>
      <c r="B472" s="453"/>
      <c r="C472" s="445"/>
      <c r="D472" s="434" t="str">
        <f>'ELE-Datas'!D84</f>
        <v>Supply and erecting 19/20mm steel tube down rod of one meter length with bolts &amp; nuts duly painted with matching colour of  fan complete</v>
      </c>
      <c r="E472" s="446"/>
      <c r="F472" s="445"/>
      <c r="G472" s="446"/>
      <c r="H472" s="446"/>
      <c r="I472" s="447">
        <v>14</v>
      </c>
      <c r="J472" s="448" t="s">
        <v>0</v>
      </c>
      <c r="K472" s="449">
        <f>'ELE-Datas'!J95</f>
        <v>162</v>
      </c>
      <c r="L472" s="450">
        <f>SUM(I472*K472)</f>
        <v>2268</v>
      </c>
      <c r="M472" s="442">
        <f>IF(L472&gt;H472,L472-H472,0)</f>
        <v>2268</v>
      </c>
      <c r="N472" s="444">
        <f>IF(H472&gt;L472,H472-L472,0)</f>
        <v>0</v>
      </c>
      <c r="O472" s="435" t="s">
        <v>604</v>
      </c>
      <c r="P472" s="532" t="s">
        <v>149</v>
      </c>
    </row>
    <row r="473" spans="1:16" s="532" customFormat="1">
      <c r="A473" s="487"/>
      <c r="B473" s="453"/>
      <c r="C473" s="445"/>
      <c r="D473" s="479" t="s">
        <v>566</v>
      </c>
      <c r="E473" s="446"/>
      <c r="F473" s="445"/>
      <c r="G473" s="446"/>
      <c r="H473" s="446"/>
      <c r="I473" s="447"/>
      <c r="J473" s="448"/>
      <c r="K473" s="449"/>
      <c r="L473" s="450"/>
      <c r="M473" s="442"/>
      <c r="N473" s="444"/>
      <c r="O473" s="435"/>
      <c r="P473" s="532" t="s">
        <v>149</v>
      </c>
    </row>
    <row r="474" spans="1:16" s="532" customFormat="1">
      <c r="A474" s="487"/>
      <c r="B474" s="453"/>
      <c r="C474" s="445"/>
      <c r="D474" s="434"/>
      <c r="E474" s="487"/>
      <c r="F474" s="445"/>
      <c r="G474" s="487"/>
      <c r="H474" s="487"/>
      <c r="I474" s="447"/>
      <c r="J474" s="448"/>
      <c r="K474" s="449"/>
      <c r="L474" s="450"/>
      <c r="M474" s="442"/>
      <c r="N474" s="444"/>
      <c r="O474" s="435"/>
      <c r="P474" s="532" t="s">
        <v>149</v>
      </c>
    </row>
    <row r="475" spans="1:16" s="532" customFormat="1" ht="78.150000000000006">
      <c r="A475" s="487">
        <v>61</v>
      </c>
      <c r="B475" s="453"/>
      <c r="C475" s="445"/>
      <c r="D475" s="434" t="str">
        <f>'ELE-Datas'!D43</f>
        <v>Supply &amp; fixing of  2nos6A, 2 in one socket - 2 Nos with 6A switch control - 2 Nos modular type with and GI switch box with front cover plate including all labour charges etc., complete. Makes of switches: -Hooney well Benz Plus</v>
      </c>
      <c r="E475" s="446"/>
      <c r="F475" s="445"/>
      <c r="G475" s="446"/>
      <c r="H475" s="446"/>
      <c r="I475" s="447">
        <v>30</v>
      </c>
      <c r="J475" s="448" t="s">
        <v>0</v>
      </c>
      <c r="K475" s="449">
        <f>'ELE-Datas'!J57</f>
        <v>1178</v>
      </c>
      <c r="L475" s="450">
        <f t="shared" si="36"/>
        <v>35340</v>
      </c>
      <c r="M475" s="442">
        <f t="shared" si="39"/>
        <v>35340</v>
      </c>
      <c r="N475" s="444">
        <f t="shared" si="40"/>
        <v>0</v>
      </c>
      <c r="O475" s="435" t="s">
        <v>735</v>
      </c>
      <c r="P475" s="532" t="s">
        <v>149</v>
      </c>
    </row>
    <row r="476" spans="1:16" s="532" customFormat="1">
      <c r="A476" s="487"/>
      <c r="B476" s="453"/>
      <c r="C476" s="445"/>
      <c r="D476" s="479" t="s">
        <v>566</v>
      </c>
      <c r="E476" s="446"/>
      <c r="F476" s="445"/>
      <c r="G476" s="446"/>
      <c r="H476" s="446"/>
      <c r="I476" s="447"/>
      <c r="J476" s="448"/>
      <c r="K476" s="449"/>
      <c r="L476" s="450"/>
      <c r="M476" s="442"/>
      <c r="N476" s="444"/>
      <c r="O476" s="435"/>
      <c r="P476" s="532" t="s">
        <v>149</v>
      </c>
    </row>
    <row r="477" spans="1:16" s="532" customFormat="1">
      <c r="A477" s="487"/>
      <c r="B477" s="453"/>
      <c r="C477" s="445"/>
      <c r="D477" s="434"/>
      <c r="E477" s="446"/>
      <c r="F477" s="445"/>
      <c r="G477" s="446"/>
      <c r="H477" s="446"/>
      <c r="I477" s="447"/>
      <c r="J477" s="448"/>
      <c r="K477" s="449"/>
      <c r="L477" s="450"/>
      <c r="M477" s="442"/>
      <c r="N477" s="444"/>
      <c r="O477" s="435"/>
      <c r="P477" s="532" t="s">
        <v>149</v>
      </c>
    </row>
    <row r="478" spans="1:16" s="532" customFormat="1" ht="78.150000000000006">
      <c r="A478" s="487">
        <v>62</v>
      </c>
      <c r="B478" s="453"/>
      <c r="C478" s="445"/>
      <c r="D478" s="434" t="str">
        <f>'ELE-Datas'!D75</f>
        <v>Supply,Transportation  of 15" (375mm) ISI, 900 RPM Heavy duty exhaust fan with metallic blades   wiremesh with all accessories etc complete   Makes : Crompton  / Almonard / Havells Turbo Force SP.</v>
      </c>
      <c r="E478" s="446"/>
      <c r="F478" s="445"/>
      <c r="G478" s="446"/>
      <c r="H478" s="446"/>
      <c r="I478" s="447">
        <v>1</v>
      </c>
      <c r="J478" s="448" t="s">
        <v>0</v>
      </c>
      <c r="K478" s="449">
        <f>'ELE-Datas'!J81</f>
        <v>4310</v>
      </c>
      <c r="L478" s="450">
        <f t="shared" si="36"/>
        <v>4310</v>
      </c>
      <c r="M478" s="442">
        <f t="shared" si="39"/>
        <v>4310</v>
      </c>
      <c r="N478" s="444">
        <f t="shared" si="40"/>
        <v>0</v>
      </c>
      <c r="O478" s="435" t="s">
        <v>736</v>
      </c>
      <c r="P478" s="532" t="s">
        <v>149</v>
      </c>
    </row>
    <row r="479" spans="1:16" s="532" customFormat="1" ht="62.5">
      <c r="A479" s="487">
        <v>63</v>
      </c>
      <c r="B479" s="453"/>
      <c r="C479" s="445"/>
      <c r="D479" s="434" t="str">
        <f>'ELE-Datas'!D59</f>
        <v>Labour charges for fixing the  exhaust fan in wall with necessary connections and masonary work of making hole, finishing etc., complete. 
Makes  : Finolex / Havells / Polycab / Finecab</v>
      </c>
      <c r="E479" s="446"/>
      <c r="F479" s="445"/>
      <c r="G479" s="446"/>
      <c r="H479" s="446"/>
      <c r="I479" s="447">
        <v>1</v>
      </c>
      <c r="J479" s="448" t="s">
        <v>0</v>
      </c>
      <c r="K479" s="449">
        <f>'ELE-Datas'!J72</f>
        <v>788</v>
      </c>
      <c r="L479" s="450">
        <f t="shared" si="36"/>
        <v>788</v>
      </c>
      <c r="M479" s="442">
        <f t="shared" si="39"/>
        <v>788</v>
      </c>
      <c r="N479" s="444">
        <f t="shared" si="40"/>
        <v>0</v>
      </c>
      <c r="O479" s="435" t="s">
        <v>779</v>
      </c>
      <c r="P479" s="532" t="s">
        <v>149</v>
      </c>
    </row>
    <row r="480" spans="1:16" s="532" customFormat="1">
      <c r="A480" s="487"/>
      <c r="B480" s="453"/>
      <c r="C480" s="445"/>
      <c r="D480" s="479" t="s">
        <v>567</v>
      </c>
      <c r="E480" s="446"/>
      <c r="F480" s="445"/>
      <c r="G480" s="446"/>
      <c r="H480" s="446"/>
      <c r="I480" s="447"/>
      <c r="J480" s="448"/>
      <c r="K480" s="449"/>
      <c r="L480" s="450"/>
      <c r="M480" s="442"/>
      <c r="N480" s="444"/>
      <c r="O480" s="435"/>
      <c r="P480" s="532" t="s">
        <v>149</v>
      </c>
    </row>
    <row r="481" spans="1:23" s="532" customFormat="1">
      <c r="A481" s="487"/>
      <c r="B481" s="453"/>
      <c r="C481" s="445"/>
      <c r="D481" s="434"/>
      <c r="E481" s="446"/>
      <c r="F481" s="445"/>
      <c r="G481" s="446"/>
      <c r="H481" s="446"/>
      <c r="I481" s="447"/>
      <c r="J481" s="448"/>
      <c r="K481" s="449"/>
      <c r="L481" s="450"/>
      <c r="M481" s="442"/>
      <c r="N481" s="444"/>
      <c r="O481" s="435"/>
      <c r="P481" s="532" t="s">
        <v>149</v>
      </c>
    </row>
    <row r="482" spans="1:23" s="532" customFormat="1" ht="109.4">
      <c r="A482" s="487">
        <v>64</v>
      </c>
      <c r="B482" s="453"/>
      <c r="C482" s="445"/>
      <c r="D482" s="434" t="str">
        <f>'ELE-Datas'!D98</f>
        <v>Supply and fixing of 12 Way SPN DB with IP 43 Protection as per IS:13032   with 1 No 63A FP MCB as Incommer, and 8 Nos of 6-32A SP MCB 10KA, C/D Curve ISI Mark  as out goings, concealing in wall  etc complete.  
DB Makes :Legrand
MCB Makes : Legrand-DX3</v>
      </c>
      <c r="E482" s="446"/>
      <c r="F482" s="445"/>
      <c r="G482" s="446"/>
      <c r="H482" s="446"/>
      <c r="I482" s="447">
        <v>1</v>
      </c>
      <c r="J482" s="448" t="s">
        <v>6</v>
      </c>
      <c r="K482" s="449">
        <f>'ELE-Datas'!J113</f>
        <v>9444</v>
      </c>
      <c r="L482" s="450">
        <f t="shared" si="36"/>
        <v>9444</v>
      </c>
      <c r="M482" s="442">
        <f t="shared" si="39"/>
        <v>9444</v>
      </c>
      <c r="N482" s="444">
        <f t="shared" si="40"/>
        <v>0</v>
      </c>
      <c r="O482" s="435" t="s">
        <v>737</v>
      </c>
      <c r="P482" s="532" t="s">
        <v>149</v>
      </c>
    </row>
    <row r="483" spans="1:23" s="532" customFormat="1" ht="93.75">
      <c r="A483" s="487">
        <v>65</v>
      </c>
      <c r="B483" s="453"/>
      <c r="C483" s="445"/>
      <c r="D483" s="434" t="str">
        <f>'ELE-Datas'!D115</f>
        <v>Supply and fixing of cable  adapteres box with cover for DBs including, massanory work etc., complete.,</v>
      </c>
      <c r="E483" s="446"/>
      <c r="F483" s="445"/>
      <c r="G483" s="446"/>
      <c r="H483" s="446"/>
      <c r="I483" s="447">
        <v>8</v>
      </c>
      <c r="J483" s="448" t="s">
        <v>0</v>
      </c>
      <c r="K483" s="449">
        <f>'ELE-Datas'!J117</f>
        <v>5085</v>
      </c>
      <c r="L483" s="450">
        <f t="shared" si="36"/>
        <v>40680</v>
      </c>
      <c r="M483" s="442">
        <f t="shared" si="39"/>
        <v>40680</v>
      </c>
      <c r="N483" s="444">
        <f t="shared" si="40"/>
        <v>0</v>
      </c>
      <c r="O483" s="435" t="s">
        <v>739</v>
      </c>
      <c r="P483" s="532" t="s">
        <v>149</v>
      </c>
    </row>
    <row r="484" spans="1:23" ht="62.5" outlineLevel="1">
      <c r="A484" s="487">
        <v>66</v>
      </c>
      <c r="B484" s="453"/>
      <c r="C484" s="436"/>
      <c r="D484" s="434" t="str">
        <f>'ELE-Datas'!D119</f>
        <v>Supply and Installation of control cum transmission wiring of size 4C x 2.5 Sqmm  copper  wire  to  be  laid  in  heavy  grade  PVC  conduit  including  all fixing and accessories as At Gandhi Hospital</v>
      </c>
      <c r="E484" s="485"/>
      <c r="F484" s="487"/>
      <c r="G484" s="441"/>
      <c r="H484" s="517"/>
      <c r="I484" s="489">
        <v>20</v>
      </c>
      <c r="J484" s="485" t="s">
        <v>3</v>
      </c>
      <c r="K484" s="444">
        <f>'ELE-Datas'!J134</f>
        <v>289</v>
      </c>
      <c r="L484" s="444">
        <f t="shared" ref="L484:L487" si="41">ROUND(I484*K484,0)</f>
        <v>5780</v>
      </c>
      <c r="M484" s="442">
        <f t="shared" si="39"/>
        <v>5780</v>
      </c>
      <c r="N484" s="444">
        <f t="shared" si="40"/>
        <v>0</v>
      </c>
      <c r="O484" s="435" t="s">
        <v>740</v>
      </c>
      <c r="P484" s="532" t="s">
        <v>149</v>
      </c>
    </row>
    <row r="485" spans="1:23" ht="78.150000000000006" outlineLevel="1">
      <c r="A485" s="487">
        <v>67</v>
      </c>
      <c r="B485" s="453"/>
      <c r="C485" s="436"/>
      <c r="D485" s="434" t="str">
        <f>'ELE-Datas'!D136</f>
        <v xml:space="preserve">Supply and Installation of control cum transmission wiring of size 2C x 1.5 Sqmm  copper  wire  to  be  laid  in  heavy  grade  PVC  conduit  including  all fixing and accessories as At Gandhi Hospital  Makes : Polycab </v>
      </c>
      <c r="E485" s="485"/>
      <c r="F485" s="487"/>
      <c r="G485" s="441"/>
      <c r="H485" s="517"/>
      <c r="I485" s="489">
        <v>190</v>
      </c>
      <c r="J485" s="485" t="s">
        <v>3</v>
      </c>
      <c r="K485" s="444">
        <f>'ELE-Datas'!J151</f>
        <v>173</v>
      </c>
      <c r="L485" s="444">
        <f t="shared" si="41"/>
        <v>32870</v>
      </c>
      <c r="M485" s="442">
        <f t="shared" si="39"/>
        <v>32870</v>
      </c>
      <c r="N485" s="444">
        <f t="shared" si="40"/>
        <v>0</v>
      </c>
      <c r="O485" s="435" t="s">
        <v>788</v>
      </c>
      <c r="P485" s="532" t="s">
        <v>149</v>
      </c>
    </row>
    <row r="486" spans="1:23" ht="46.9" outlineLevel="1">
      <c r="A486" s="487">
        <v>68</v>
      </c>
      <c r="B486" s="453"/>
      <c r="C486" s="436"/>
      <c r="D486" s="530" t="str">
        <f>'ELE-Datas'!D176</f>
        <v xml:space="preserve">4C  x 1.5 Sqmm Copper Flexible Cable For Condensing Unit to Electrical Panel 
Makes : Polycab </v>
      </c>
      <c r="E486" s="453"/>
      <c r="F486" s="453"/>
      <c r="G486" s="454"/>
      <c r="H486" s="454"/>
      <c r="I486" s="455">
        <v>74.099999999999994</v>
      </c>
      <c r="J486" s="456" t="s">
        <v>3</v>
      </c>
      <c r="K486" s="442">
        <f>'ELE-Datas'!J189</f>
        <v>130</v>
      </c>
      <c r="L486" s="444">
        <f t="shared" si="41"/>
        <v>9633</v>
      </c>
      <c r="M486" s="442">
        <f>IF(L486&gt;H486,L486-H486,0)</f>
        <v>9633</v>
      </c>
      <c r="N486" s="444">
        <f>IF(H486&gt;L486,H486-L486,0)</f>
        <v>0</v>
      </c>
      <c r="O486" s="435" t="s">
        <v>789</v>
      </c>
      <c r="P486" s="532" t="s">
        <v>149</v>
      </c>
    </row>
    <row r="487" spans="1:23" ht="93.75" outlineLevel="1">
      <c r="A487" s="487">
        <v>69</v>
      </c>
      <c r="B487" s="453"/>
      <c r="C487" s="436"/>
      <c r="D487" s="530" t="str">
        <f>'ELE-Datas'!D192</f>
        <v>Supply and fixing of FP Metal Enclosure with IP 20 Protection DB Make with 1 No 63A, 10 KA FP MCB including internal connection and labour charges for Flush Mounting etc.,complete. 
Makes of Enclousure : Legrand MCB Makes : Legrand-DX3</v>
      </c>
      <c r="E487" s="453"/>
      <c r="F487" s="453"/>
      <c r="G487" s="454"/>
      <c r="H487" s="454"/>
      <c r="I487" s="455">
        <v>1</v>
      </c>
      <c r="J487" s="456" t="s">
        <v>0</v>
      </c>
      <c r="K487" s="442">
        <f>'ELE-Datas'!J206</f>
        <v>4203</v>
      </c>
      <c r="L487" s="444">
        <f t="shared" si="41"/>
        <v>4203</v>
      </c>
      <c r="M487" s="442">
        <f>IF(L487&gt;H487,L487-H487,0)</f>
        <v>4203</v>
      </c>
      <c r="N487" s="444">
        <f>IF(H487&gt;L487,H487-L487,0)</f>
        <v>0</v>
      </c>
      <c r="O487" s="435" t="s">
        <v>780</v>
      </c>
      <c r="P487" s="532" t="s">
        <v>149</v>
      </c>
    </row>
    <row r="488" spans="1:23" outlineLevel="1">
      <c r="A488" s="487"/>
      <c r="B488" s="453"/>
      <c r="C488" s="436"/>
      <c r="D488" s="479" t="s">
        <v>567</v>
      </c>
      <c r="E488" s="453"/>
      <c r="F488" s="453"/>
      <c r="G488" s="454"/>
      <c r="H488" s="454"/>
      <c r="I488" s="455"/>
      <c r="J488" s="456"/>
      <c r="K488" s="442"/>
      <c r="L488" s="444"/>
      <c r="M488" s="442"/>
      <c r="N488" s="444"/>
      <c r="O488" s="435"/>
      <c r="P488" s="532" t="s">
        <v>149</v>
      </c>
    </row>
    <row r="489" spans="1:23" outlineLevel="1">
      <c r="A489" s="487"/>
      <c r="B489" s="453"/>
      <c r="C489" s="436"/>
      <c r="D489" s="530"/>
      <c r="E489" s="453"/>
      <c r="F489" s="453"/>
      <c r="G489" s="454"/>
      <c r="H489" s="454"/>
      <c r="I489" s="455"/>
      <c r="J489" s="456"/>
      <c r="K489" s="442"/>
      <c r="L489" s="444"/>
      <c r="M489" s="442"/>
      <c r="N489" s="444"/>
      <c r="O489" s="435"/>
      <c r="P489" s="532" t="s">
        <v>149</v>
      </c>
    </row>
    <row r="490" spans="1:23" ht="109.4" outlineLevel="1">
      <c r="A490" s="487">
        <v>70</v>
      </c>
      <c r="B490" s="453"/>
      <c r="C490" s="436"/>
      <c r="D490" s="479" t="s">
        <v>513</v>
      </c>
      <c r="E490" s="440"/>
      <c r="F490" s="453"/>
      <c r="G490" s="443"/>
      <c r="H490" s="443"/>
      <c r="I490" s="493">
        <v>13</v>
      </c>
      <c r="J490" s="456" t="s">
        <v>0</v>
      </c>
      <c r="K490" s="442">
        <v>1200</v>
      </c>
      <c r="L490" s="442">
        <f t="shared" ref="L490:L493" si="42">I490*K490</f>
        <v>15600</v>
      </c>
      <c r="M490" s="442">
        <f t="shared" si="39"/>
        <v>15600</v>
      </c>
      <c r="N490" s="444">
        <f t="shared" si="40"/>
        <v>0</v>
      </c>
      <c r="O490" s="435" t="s">
        <v>781</v>
      </c>
      <c r="P490" s="532" t="s">
        <v>149</v>
      </c>
    </row>
    <row r="491" spans="1:23" ht="109.4" outlineLevel="1">
      <c r="A491" s="487">
        <v>71</v>
      </c>
      <c r="B491" s="453"/>
      <c r="C491" s="436"/>
      <c r="D491" s="434" t="s">
        <v>124</v>
      </c>
      <c r="E491" s="440"/>
      <c r="F491" s="453"/>
      <c r="G491" s="443"/>
      <c r="H491" s="443"/>
      <c r="I491" s="493">
        <v>10.66</v>
      </c>
      <c r="J491" s="456" t="s">
        <v>3</v>
      </c>
      <c r="K491" s="442">
        <v>1182</v>
      </c>
      <c r="L491" s="442">
        <f t="shared" si="42"/>
        <v>12600.12</v>
      </c>
      <c r="M491" s="442">
        <f t="shared" si="39"/>
        <v>12600.12</v>
      </c>
      <c r="N491" s="444">
        <f t="shared" si="40"/>
        <v>0</v>
      </c>
      <c r="O491" s="435" t="s">
        <v>781</v>
      </c>
      <c r="P491" s="532" t="s">
        <v>149</v>
      </c>
    </row>
    <row r="492" spans="1:23" ht="109.4" outlineLevel="1">
      <c r="A492" s="487">
        <v>72</v>
      </c>
      <c r="B492" s="453"/>
      <c r="C492" s="436"/>
      <c r="D492" s="434" t="s">
        <v>125</v>
      </c>
      <c r="E492" s="440"/>
      <c r="F492" s="453"/>
      <c r="G492" s="443"/>
      <c r="H492" s="443"/>
      <c r="I492" s="493">
        <v>1</v>
      </c>
      <c r="J492" s="456" t="s">
        <v>68</v>
      </c>
      <c r="K492" s="442">
        <v>9600</v>
      </c>
      <c r="L492" s="442">
        <f t="shared" si="42"/>
        <v>9600</v>
      </c>
      <c r="M492" s="442">
        <f t="shared" si="39"/>
        <v>9600</v>
      </c>
      <c r="N492" s="444">
        <f t="shared" si="40"/>
        <v>0</v>
      </c>
      <c r="O492" s="435" t="s">
        <v>781</v>
      </c>
      <c r="P492" s="532" t="s">
        <v>149</v>
      </c>
    </row>
    <row r="493" spans="1:23" ht="109.4" outlineLevel="1">
      <c r="A493" s="487">
        <v>73</v>
      </c>
      <c r="B493" s="453"/>
      <c r="C493" s="436"/>
      <c r="D493" s="434" t="s">
        <v>126</v>
      </c>
      <c r="E493" s="440"/>
      <c r="F493" s="453"/>
      <c r="G493" s="443"/>
      <c r="H493" s="443"/>
      <c r="I493" s="493">
        <v>2.89</v>
      </c>
      <c r="J493" s="456" t="s">
        <v>3</v>
      </c>
      <c r="K493" s="442">
        <v>1182</v>
      </c>
      <c r="L493" s="442">
        <f t="shared" si="42"/>
        <v>3415.98</v>
      </c>
      <c r="M493" s="442">
        <f t="shared" si="39"/>
        <v>3415.98</v>
      </c>
      <c r="N493" s="444">
        <f t="shared" si="40"/>
        <v>0</v>
      </c>
      <c r="O493" s="435" t="s">
        <v>781</v>
      </c>
      <c r="P493" s="532" t="s">
        <v>149</v>
      </c>
    </row>
    <row r="494" spans="1:23">
      <c r="A494" s="485"/>
      <c r="B494" s="453"/>
      <c r="C494" s="436"/>
      <c r="D494" s="434"/>
      <c r="E494" s="485"/>
      <c r="F494" s="487"/>
      <c r="G494" s="454"/>
      <c r="H494" s="454"/>
      <c r="I494" s="455"/>
      <c r="J494" s="485"/>
      <c r="K494" s="451" t="s">
        <v>139</v>
      </c>
      <c r="L494" s="452">
        <f>SUM(L463:L493)</f>
        <v>456452.1</v>
      </c>
      <c r="M494" s="452">
        <f>SUM(M463:M493)</f>
        <v>456452.1</v>
      </c>
      <c r="N494" s="452">
        <f>SUM(N484:N493)</f>
        <v>0</v>
      </c>
      <c r="O494" s="435"/>
      <c r="T494" s="467"/>
      <c r="U494" s="502"/>
      <c r="V494" s="502"/>
      <c r="W494" s="502"/>
    </row>
    <row r="495" spans="1:23">
      <c r="A495" s="485"/>
      <c r="B495" s="453"/>
      <c r="C495" s="436"/>
      <c r="D495" s="482" t="s">
        <v>135</v>
      </c>
      <c r="E495" s="485"/>
      <c r="F495" s="487"/>
      <c r="G495" s="454"/>
      <c r="H495" s="454"/>
      <c r="I495" s="455"/>
      <c r="J495" s="485"/>
      <c r="K495" s="520"/>
      <c r="L495" s="520"/>
      <c r="M495" s="521"/>
      <c r="N495" s="520"/>
      <c r="O495" s="435"/>
      <c r="T495" s="467"/>
      <c r="U495" s="502"/>
      <c r="V495" s="502"/>
      <c r="W495" s="502"/>
    </row>
    <row r="496" spans="1:23" ht="312.45" outlineLevel="1">
      <c r="A496" s="440">
        <v>74</v>
      </c>
      <c r="B496" s="453"/>
      <c r="C496" s="436"/>
      <c r="D496" s="434" t="str">
        <f>'ELE-Datas'!B208</f>
        <v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v>
      </c>
      <c r="E496" s="440"/>
      <c r="F496" s="440" t="s">
        <v>0</v>
      </c>
      <c r="G496" s="443"/>
      <c r="H496" s="443"/>
      <c r="I496" s="493">
        <v>1</v>
      </c>
      <c r="J496" s="456" t="s">
        <v>0</v>
      </c>
      <c r="K496" s="442">
        <f>'ELE-Datas'!J212</f>
        <v>291366</v>
      </c>
      <c r="L496" s="442">
        <f>I496*K496</f>
        <v>291366</v>
      </c>
      <c r="M496" s="442">
        <f t="shared" ref="M496" si="43">IF(L496&gt;H496,L496-H496,0)</f>
        <v>291366</v>
      </c>
      <c r="N496" s="444">
        <f t="shared" ref="N496" si="44">IF(H496&gt;L496,H496-L496,0)</f>
        <v>0</v>
      </c>
      <c r="O496" s="435" t="s">
        <v>756</v>
      </c>
      <c r="P496" s="494" t="s">
        <v>152</v>
      </c>
    </row>
    <row r="497" spans="1:32" outlineLevel="1">
      <c r="A497" s="485"/>
      <c r="B497" s="453"/>
      <c r="C497" s="436"/>
      <c r="D497" s="434"/>
      <c r="E497" s="485"/>
      <c r="F497" s="487"/>
      <c r="G497" s="454"/>
      <c r="H497" s="454"/>
      <c r="I497" s="455"/>
      <c r="J497" s="485"/>
      <c r="K497" s="451" t="s">
        <v>139</v>
      </c>
      <c r="L497" s="452">
        <f>SUM(L496)</f>
        <v>291366</v>
      </c>
      <c r="M497" s="452">
        <f t="shared" ref="M497:N497" si="45">SUM(M496)</f>
        <v>291366</v>
      </c>
      <c r="N497" s="452">
        <f t="shared" si="45"/>
        <v>0</v>
      </c>
      <c r="O497" s="435"/>
      <c r="T497" s="467"/>
      <c r="U497" s="502"/>
      <c r="V497" s="502"/>
      <c r="W497" s="502"/>
    </row>
    <row r="498" spans="1:32" outlineLevel="1">
      <c r="A498" s="485"/>
      <c r="B498" s="453"/>
      <c r="C498" s="436"/>
      <c r="D498" s="434"/>
      <c r="E498" s="485"/>
      <c r="F498" s="487"/>
      <c r="G498" s="454"/>
      <c r="H498" s="454"/>
      <c r="I498" s="455"/>
      <c r="J498" s="485"/>
      <c r="K498" s="451"/>
      <c r="L498" s="452"/>
      <c r="M498" s="452"/>
      <c r="N498" s="452"/>
      <c r="O498" s="435"/>
      <c r="T498" s="467"/>
      <c r="U498" s="502"/>
      <c r="V498" s="502"/>
      <c r="W498" s="502"/>
    </row>
    <row r="499" spans="1:32">
      <c r="A499" s="485"/>
      <c r="B499" s="453"/>
      <c r="C499" s="436"/>
      <c r="D499" s="482" t="s">
        <v>524</v>
      </c>
      <c r="E499" s="485"/>
      <c r="F499" s="487"/>
      <c r="G499" s="454"/>
      <c r="H499" s="454"/>
      <c r="I499" s="455"/>
      <c r="J499" s="485"/>
      <c r="K499" s="520"/>
      <c r="L499" s="520"/>
      <c r="M499" s="521"/>
      <c r="N499" s="520"/>
      <c r="O499" s="435"/>
      <c r="T499" s="467"/>
      <c r="U499" s="502"/>
      <c r="V499" s="502"/>
      <c r="W499" s="502"/>
    </row>
    <row r="500" spans="1:32" ht="147.1" customHeight="1" outlineLevel="1">
      <c r="A500" s="485">
        <v>75</v>
      </c>
      <c r="B500" s="453"/>
      <c r="C500" s="436"/>
      <c r="D500" s="434" t="s">
        <v>342</v>
      </c>
      <c r="E500" s="440"/>
      <c r="F500" s="440"/>
      <c r="G500" s="443"/>
      <c r="H500" s="443"/>
      <c r="I500" s="493">
        <v>1</v>
      </c>
      <c r="J500" s="456" t="s">
        <v>0</v>
      </c>
      <c r="K500" s="442">
        <v>72225</v>
      </c>
      <c r="L500" s="442">
        <f>I500*K500</f>
        <v>72225</v>
      </c>
      <c r="M500" s="442">
        <f>IF(L500&gt;H500,L500-H500,0)</f>
        <v>72225</v>
      </c>
      <c r="N500" s="444">
        <f>IF(H500&gt;L500,H500-L500,0)</f>
        <v>0</v>
      </c>
      <c r="O500" s="435" t="s">
        <v>741</v>
      </c>
      <c r="P500" s="494" t="s">
        <v>153</v>
      </c>
      <c r="S500" s="533" t="s">
        <v>341</v>
      </c>
    </row>
    <row r="501" spans="1:32" ht="78.150000000000006" outlineLevel="1">
      <c r="A501" s="485">
        <v>76</v>
      </c>
      <c r="B501" s="453"/>
      <c r="C501" s="436"/>
      <c r="D501" s="434" t="s">
        <v>742</v>
      </c>
      <c r="E501" s="485"/>
      <c r="F501" s="487"/>
      <c r="G501" s="441"/>
      <c r="H501" s="517"/>
      <c r="I501" s="489">
        <v>66</v>
      </c>
      <c r="J501" s="485" t="s">
        <v>3</v>
      </c>
      <c r="K501" s="444">
        <v>200</v>
      </c>
      <c r="L501" s="442">
        <f t="shared" ref="L501:L504" si="46">I501*K501</f>
        <v>13200</v>
      </c>
      <c r="M501" s="442">
        <f t="shared" ref="M501:M504" si="47">IF(L501&gt;H501,L501-H501,0)</f>
        <v>13200</v>
      </c>
      <c r="N501" s="444">
        <f t="shared" ref="N501:N504" si="48">IF(H501&gt;L501,H501-L501,0)</f>
        <v>0</v>
      </c>
      <c r="O501" s="435" t="s">
        <v>743</v>
      </c>
      <c r="P501" s="494" t="s">
        <v>153</v>
      </c>
    </row>
    <row r="502" spans="1:32" ht="109.4" outlineLevel="1">
      <c r="A502" s="485">
        <v>77</v>
      </c>
      <c r="B502" s="453"/>
      <c r="C502" s="436"/>
      <c r="D502" s="530" t="s">
        <v>114</v>
      </c>
      <c r="E502" s="440"/>
      <c r="F502" s="440"/>
      <c r="G502" s="443"/>
      <c r="H502" s="443"/>
      <c r="I502" s="493">
        <v>92.2</v>
      </c>
      <c r="J502" s="456" t="s">
        <v>116</v>
      </c>
      <c r="K502" s="442">
        <v>190</v>
      </c>
      <c r="L502" s="442">
        <f t="shared" si="46"/>
        <v>17518</v>
      </c>
      <c r="M502" s="442">
        <f t="shared" si="47"/>
        <v>17518</v>
      </c>
      <c r="N502" s="444">
        <f t="shared" si="48"/>
        <v>0</v>
      </c>
      <c r="O502" s="435" t="s">
        <v>782</v>
      </c>
      <c r="P502" s="494" t="s">
        <v>153</v>
      </c>
    </row>
    <row r="503" spans="1:32" ht="124.5" customHeight="1" outlineLevel="1">
      <c r="A503" s="485">
        <v>78</v>
      </c>
      <c r="B503" s="453"/>
      <c r="C503" s="436"/>
      <c r="D503" s="530" t="s">
        <v>115</v>
      </c>
      <c r="E503" s="440"/>
      <c r="F503" s="440"/>
      <c r="G503" s="443"/>
      <c r="H503" s="443"/>
      <c r="I503" s="493">
        <v>25.5</v>
      </c>
      <c r="J503" s="456" t="s">
        <v>116</v>
      </c>
      <c r="K503" s="442">
        <v>190</v>
      </c>
      <c r="L503" s="442">
        <f t="shared" si="46"/>
        <v>4845</v>
      </c>
      <c r="M503" s="442">
        <f t="shared" si="47"/>
        <v>4845</v>
      </c>
      <c r="N503" s="444">
        <f t="shared" si="48"/>
        <v>0</v>
      </c>
      <c r="O503" s="435" t="s">
        <v>745</v>
      </c>
      <c r="P503" s="494" t="s">
        <v>153</v>
      </c>
    </row>
    <row r="504" spans="1:32" ht="108" customHeight="1" outlineLevel="1">
      <c r="A504" s="485">
        <v>79</v>
      </c>
      <c r="B504" s="453"/>
      <c r="C504" s="436"/>
      <c r="D504" s="530" t="s">
        <v>117</v>
      </c>
      <c r="E504" s="453"/>
      <c r="F504" s="453"/>
      <c r="G504" s="454"/>
      <c r="H504" s="454"/>
      <c r="I504" s="455">
        <v>2</v>
      </c>
      <c r="J504" s="456" t="s">
        <v>0</v>
      </c>
      <c r="K504" s="442">
        <v>6500</v>
      </c>
      <c r="L504" s="442">
        <f t="shared" si="46"/>
        <v>13000</v>
      </c>
      <c r="M504" s="442">
        <f t="shared" si="47"/>
        <v>13000</v>
      </c>
      <c r="N504" s="444">
        <f t="shared" si="48"/>
        <v>0</v>
      </c>
      <c r="O504" s="435" t="s">
        <v>744</v>
      </c>
      <c r="P504" s="494" t="s">
        <v>153</v>
      </c>
    </row>
    <row r="505" spans="1:32">
      <c r="A505" s="436"/>
      <c r="B505" s="453"/>
      <c r="C505" s="436"/>
      <c r="D505" s="434"/>
      <c r="E505" s="453"/>
      <c r="F505" s="453"/>
      <c r="G505" s="454"/>
      <c r="H505" s="454"/>
      <c r="I505" s="455"/>
      <c r="J505" s="486"/>
      <c r="K505" s="534" t="s">
        <v>139</v>
      </c>
      <c r="L505" s="535">
        <f>SUM(L500:L504)</f>
        <v>120788</v>
      </c>
      <c r="M505" s="535">
        <f>SUM(M500:M504)</f>
        <v>120788</v>
      </c>
      <c r="N505" s="535">
        <f>SUM(N501:N504)</f>
        <v>0</v>
      </c>
      <c r="O505" s="435"/>
    </row>
    <row r="506" spans="1:32">
      <c r="A506" s="453"/>
      <c r="B506" s="453"/>
      <c r="C506" s="436"/>
      <c r="D506" s="482" t="s">
        <v>137</v>
      </c>
      <c r="E506" s="453"/>
      <c r="F506" s="453"/>
      <c r="G506" s="454"/>
      <c r="H506" s="454"/>
      <c r="I506" s="455"/>
      <c r="J506" s="486"/>
      <c r="K506" s="536"/>
      <c r="L506" s="536"/>
      <c r="M506" s="536"/>
      <c r="N506" s="536"/>
      <c r="O506" s="435"/>
    </row>
    <row r="507" spans="1:32" ht="109.4" outlineLevel="1">
      <c r="A507" s="453">
        <v>80</v>
      </c>
      <c r="B507" s="453"/>
      <c r="C507" s="436"/>
      <c r="D507" s="434" t="s">
        <v>514</v>
      </c>
      <c r="E507" s="453">
        <v>0</v>
      </c>
      <c r="F507" s="487" t="s">
        <v>76</v>
      </c>
      <c r="G507" s="454"/>
      <c r="H507" s="454"/>
      <c r="I507" s="455">
        <v>1</v>
      </c>
      <c r="J507" s="486" t="str">
        <f>F507</f>
        <v>Set</v>
      </c>
      <c r="K507" s="537">
        <v>175180</v>
      </c>
      <c r="L507" s="442">
        <f t="shared" ref="L507:L516" si="49">I507*K507</f>
        <v>175180</v>
      </c>
      <c r="M507" s="442">
        <f t="shared" ref="M507:M516" si="50">IF(L507&gt;H507,L507-H507,0)</f>
        <v>175180</v>
      </c>
      <c r="N507" s="444">
        <f t="shared" ref="N507:N516" si="51">IF(H507&gt;L507,H507-L507,0)</f>
        <v>0</v>
      </c>
      <c r="O507" s="435" t="s">
        <v>757</v>
      </c>
      <c r="P507" s="494" t="s">
        <v>154</v>
      </c>
    </row>
    <row r="508" spans="1:32" ht="109.4" outlineLevel="1">
      <c r="A508" s="453">
        <v>81</v>
      </c>
      <c r="B508" s="453"/>
      <c r="C508" s="436"/>
      <c r="D508" s="434" t="s">
        <v>515</v>
      </c>
      <c r="E508" s="453">
        <v>0</v>
      </c>
      <c r="F508" s="487" t="s">
        <v>76</v>
      </c>
      <c r="G508" s="454"/>
      <c r="H508" s="454"/>
      <c r="I508" s="455">
        <v>1</v>
      </c>
      <c r="J508" s="486" t="str">
        <f t="shared" ref="J508:J512" si="52">F508</f>
        <v>Set</v>
      </c>
      <c r="K508" s="537">
        <v>9620</v>
      </c>
      <c r="L508" s="442">
        <f t="shared" si="49"/>
        <v>9620</v>
      </c>
      <c r="M508" s="442">
        <f t="shared" si="50"/>
        <v>9620</v>
      </c>
      <c r="N508" s="444">
        <f t="shared" si="51"/>
        <v>0</v>
      </c>
      <c r="O508" s="435" t="s">
        <v>758</v>
      </c>
      <c r="P508" s="494" t="s">
        <v>154</v>
      </c>
    </row>
    <row r="509" spans="1:32" ht="109.4" outlineLevel="1">
      <c r="A509" s="453">
        <v>82</v>
      </c>
      <c r="B509" s="453"/>
      <c r="C509" s="436"/>
      <c r="D509" s="434" t="s">
        <v>516</v>
      </c>
      <c r="E509" s="453">
        <v>0</v>
      </c>
      <c r="F509" s="487" t="s">
        <v>76</v>
      </c>
      <c r="G509" s="454"/>
      <c r="H509" s="454"/>
      <c r="I509" s="455">
        <v>1</v>
      </c>
      <c r="J509" s="486" t="str">
        <f t="shared" si="52"/>
        <v>Set</v>
      </c>
      <c r="K509" s="537">
        <v>175180</v>
      </c>
      <c r="L509" s="442">
        <f t="shared" si="49"/>
        <v>175180</v>
      </c>
      <c r="M509" s="442">
        <f t="shared" si="50"/>
        <v>175180</v>
      </c>
      <c r="N509" s="444">
        <f t="shared" si="51"/>
        <v>0</v>
      </c>
      <c r="O509" s="435" t="s">
        <v>758</v>
      </c>
      <c r="P509" s="494" t="s">
        <v>154</v>
      </c>
    </row>
    <row r="510" spans="1:32" ht="109.4" outlineLevel="1">
      <c r="A510" s="453">
        <v>83</v>
      </c>
      <c r="B510" s="453"/>
      <c r="C510" s="436"/>
      <c r="D510" s="434" t="s">
        <v>517</v>
      </c>
      <c r="E510" s="453">
        <v>0</v>
      </c>
      <c r="F510" s="487" t="s">
        <v>76</v>
      </c>
      <c r="G510" s="454"/>
      <c r="H510" s="454"/>
      <c r="I510" s="455">
        <v>1</v>
      </c>
      <c r="J510" s="486" t="str">
        <f t="shared" si="52"/>
        <v>Set</v>
      </c>
      <c r="K510" s="537">
        <v>175180</v>
      </c>
      <c r="L510" s="442">
        <f t="shared" si="49"/>
        <v>175180</v>
      </c>
      <c r="M510" s="442">
        <f t="shared" si="50"/>
        <v>175180</v>
      </c>
      <c r="N510" s="444">
        <f t="shared" si="51"/>
        <v>0</v>
      </c>
      <c r="O510" s="435" t="s">
        <v>758</v>
      </c>
      <c r="P510" s="494" t="s">
        <v>154</v>
      </c>
    </row>
    <row r="511" spans="1:32" ht="109.4" outlineLevel="1">
      <c r="A511" s="453">
        <v>84</v>
      </c>
      <c r="B511" s="453"/>
      <c r="C511" s="436"/>
      <c r="D511" s="434" t="s">
        <v>518</v>
      </c>
      <c r="E511" s="453">
        <v>0</v>
      </c>
      <c r="F511" s="487" t="s">
        <v>0</v>
      </c>
      <c r="G511" s="454"/>
      <c r="H511" s="454"/>
      <c r="I511" s="455">
        <v>6</v>
      </c>
      <c r="J511" s="486" t="str">
        <f t="shared" si="52"/>
        <v>Nos</v>
      </c>
      <c r="K511" s="537">
        <v>12470</v>
      </c>
      <c r="L511" s="442">
        <f t="shared" si="49"/>
        <v>74820</v>
      </c>
      <c r="M511" s="442">
        <f t="shared" si="50"/>
        <v>74820</v>
      </c>
      <c r="N511" s="444">
        <f t="shared" si="51"/>
        <v>0</v>
      </c>
      <c r="O511" s="435" t="s">
        <v>758</v>
      </c>
      <c r="P511" s="494" t="s">
        <v>154</v>
      </c>
    </row>
    <row r="512" spans="1:32" s="494" customFormat="1" ht="109.4" outlineLevel="1">
      <c r="A512" s="453">
        <v>85</v>
      </c>
      <c r="B512" s="453"/>
      <c r="C512" s="436"/>
      <c r="D512" s="434" t="s">
        <v>519</v>
      </c>
      <c r="E512" s="453">
        <v>0</v>
      </c>
      <c r="F512" s="487" t="s">
        <v>128</v>
      </c>
      <c r="G512" s="454"/>
      <c r="H512" s="454"/>
      <c r="I512" s="455">
        <v>3</v>
      </c>
      <c r="J512" s="486" t="str">
        <f t="shared" si="52"/>
        <v>Nos.</v>
      </c>
      <c r="K512" s="537">
        <v>930</v>
      </c>
      <c r="L512" s="442">
        <f t="shared" si="49"/>
        <v>2790</v>
      </c>
      <c r="M512" s="442">
        <f t="shared" si="50"/>
        <v>2790</v>
      </c>
      <c r="N512" s="444">
        <f t="shared" si="51"/>
        <v>0</v>
      </c>
      <c r="O512" s="435" t="s">
        <v>758</v>
      </c>
      <c r="P512" s="494" t="s">
        <v>154</v>
      </c>
      <c r="R512" s="467"/>
      <c r="S512" s="467"/>
      <c r="T512" s="496"/>
      <c r="U512" s="467"/>
      <c r="V512" s="467"/>
      <c r="W512" s="467"/>
      <c r="X512" s="467"/>
      <c r="Y512" s="467"/>
      <c r="Z512" s="467"/>
      <c r="AA512" s="467"/>
      <c r="AB512" s="467"/>
      <c r="AC512" s="467"/>
      <c r="AD512" s="467"/>
      <c r="AE512" s="467"/>
      <c r="AF512" s="467"/>
    </row>
    <row r="513" spans="1:32" s="494" customFormat="1" ht="281.25" outlineLevel="1">
      <c r="A513" s="453">
        <v>86</v>
      </c>
      <c r="B513" s="453"/>
      <c r="C513" s="436"/>
      <c r="D513" s="434" t="s">
        <v>520</v>
      </c>
      <c r="E513" s="453">
        <v>0</v>
      </c>
      <c r="F513" s="487" t="s">
        <v>128</v>
      </c>
      <c r="G513" s="516"/>
      <c r="H513" s="517"/>
      <c r="I513" s="489">
        <v>2</v>
      </c>
      <c r="J513" s="485" t="s">
        <v>0</v>
      </c>
      <c r="K513" s="537">
        <v>20850</v>
      </c>
      <c r="L513" s="442">
        <f t="shared" si="49"/>
        <v>41700</v>
      </c>
      <c r="M513" s="442">
        <f t="shared" si="50"/>
        <v>41700</v>
      </c>
      <c r="N513" s="444">
        <f t="shared" si="51"/>
        <v>0</v>
      </c>
      <c r="O513" s="435" t="s">
        <v>758</v>
      </c>
      <c r="P513" s="494" t="s">
        <v>154</v>
      </c>
      <c r="R513" s="467"/>
      <c r="S513" s="467"/>
      <c r="T513" s="496"/>
      <c r="U513" s="467"/>
      <c r="V513" s="467"/>
      <c r="W513" s="467"/>
      <c r="X513" s="467"/>
      <c r="Y513" s="467"/>
      <c r="Z513" s="467"/>
      <c r="AA513" s="467"/>
      <c r="AB513" s="467"/>
      <c r="AC513" s="467"/>
      <c r="AD513" s="467"/>
      <c r="AE513" s="467"/>
      <c r="AF513" s="467"/>
    </row>
    <row r="514" spans="1:32" s="494" customFormat="1" ht="281.25" outlineLevel="1">
      <c r="A514" s="453">
        <v>87</v>
      </c>
      <c r="B514" s="453"/>
      <c r="C514" s="436"/>
      <c r="D514" s="434" t="s">
        <v>521</v>
      </c>
      <c r="E514" s="453">
        <v>0</v>
      </c>
      <c r="F514" s="487" t="s">
        <v>128</v>
      </c>
      <c r="G514" s="516"/>
      <c r="H514" s="517"/>
      <c r="I514" s="489">
        <v>2</v>
      </c>
      <c r="J514" s="485" t="s">
        <v>0</v>
      </c>
      <c r="K514" s="537">
        <v>17850</v>
      </c>
      <c r="L514" s="442">
        <f t="shared" si="49"/>
        <v>35700</v>
      </c>
      <c r="M514" s="442">
        <f t="shared" si="50"/>
        <v>35700</v>
      </c>
      <c r="N514" s="444">
        <f t="shared" si="51"/>
        <v>0</v>
      </c>
      <c r="O514" s="435" t="s">
        <v>758</v>
      </c>
      <c r="P514" s="494" t="s">
        <v>154</v>
      </c>
      <c r="R514" s="467"/>
      <c r="S514" s="467"/>
      <c r="T514" s="496"/>
      <c r="U514" s="467"/>
      <c r="V514" s="467"/>
      <c r="W514" s="467"/>
      <c r="X514" s="467"/>
      <c r="Y514" s="467"/>
      <c r="Z514" s="467"/>
      <c r="AA514" s="467"/>
      <c r="AB514" s="467"/>
      <c r="AC514" s="467"/>
      <c r="AD514" s="467"/>
      <c r="AE514" s="467"/>
      <c r="AF514" s="467"/>
    </row>
    <row r="515" spans="1:32" s="494" customFormat="1" ht="281.25" outlineLevel="1">
      <c r="A515" s="453">
        <v>88</v>
      </c>
      <c r="B515" s="453"/>
      <c r="C515" s="436"/>
      <c r="D515" s="434" t="s">
        <v>522</v>
      </c>
      <c r="E515" s="453">
        <v>0</v>
      </c>
      <c r="F515" s="487" t="s">
        <v>128</v>
      </c>
      <c r="G515" s="516"/>
      <c r="H515" s="517"/>
      <c r="I515" s="489">
        <v>2</v>
      </c>
      <c r="J515" s="485" t="s">
        <v>0</v>
      </c>
      <c r="K515" s="537">
        <v>29250</v>
      </c>
      <c r="L515" s="442">
        <f t="shared" si="49"/>
        <v>58500</v>
      </c>
      <c r="M515" s="442">
        <f t="shared" si="50"/>
        <v>58500</v>
      </c>
      <c r="N515" s="444">
        <f t="shared" si="51"/>
        <v>0</v>
      </c>
      <c r="O515" s="435" t="s">
        <v>758</v>
      </c>
      <c r="P515" s="494" t="s">
        <v>154</v>
      </c>
      <c r="R515" s="467"/>
      <c r="S515" s="467"/>
      <c r="T515" s="496"/>
      <c r="U515" s="467"/>
      <c r="V515" s="467"/>
      <c r="W515" s="467"/>
      <c r="X515" s="467"/>
      <c r="Y515" s="467"/>
      <c r="Z515" s="467"/>
      <c r="AA515" s="467"/>
      <c r="AB515" s="467"/>
      <c r="AC515" s="467"/>
      <c r="AD515" s="467"/>
      <c r="AE515" s="467"/>
      <c r="AF515" s="467"/>
    </row>
    <row r="516" spans="1:32" s="494" customFormat="1" ht="281.25" outlineLevel="1">
      <c r="A516" s="453">
        <v>89</v>
      </c>
      <c r="B516" s="453"/>
      <c r="C516" s="436"/>
      <c r="D516" s="434" t="s">
        <v>523</v>
      </c>
      <c r="E516" s="453">
        <v>0</v>
      </c>
      <c r="F516" s="487" t="s">
        <v>128</v>
      </c>
      <c r="G516" s="516"/>
      <c r="H516" s="517"/>
      <c r="I516" s="489">
        <v>2</v>
      </c>
      <c r="J516" s="485" t="s">
        <v>0</v>
      </c>
      <c r="K516" s="537">
        <v>33000</v>
      </c>
      <c r="L516" s="442">
        <f t="shared" si="49"/>
        <v>66000</v>
      </c>
      <c r="M516" s="442">
        <f t="shared" si="50"/>
        <v>66000</v>
      </c>
      <c r="N516" s="444">
        <f t="shared" si="51"/>
        <v>0</v>
      </c>
      <c r="O516" s="435" t="s">
        <v>746</v>
      </c>
      <c r="P516" s="494" t="s">
        <v>154</v>
      </c>
      <c r="R516" s="467"/>
      <c r="S516" s="467"/>
      <c r="T516" s="496"/>
      <c r="U516" s="467"/>
      <c r="V516" s="467"/>
      <c r="W516" s="467"/>
      <c r="X516" s="467"/>
      <c r="Y516" s="467"/>
      <c r="Z516" s="467"/>
      <c r="AA516" s="467"/>
      <c r="AB516" s="467"/>
      <c r="AC516" s="467"/>
      <c r="AD516" s="467"/>
      <c r="AE516" s="467"/>
      <c r="AF516" s="467"/>
    </row>
    <row r="517" spans="1:32" s="494" customFormat="1">
      <c r="A517" s="434"/>
      <c r="B517" s="436"/>
      <c r="C517" s="436"/>
      <c r="D517" s="434"/>
      <c r="E517" s="453"/>
      <c r="F517" s="453"/>
      <c r="G517" s="454"/>
      <c r="H517" s="454"/>
      <c r="I517" s="486"/>
      <c r="J517" s="486"/>
      <c r="K517" s="534" t="s">
        <v>139</v>
      </c>
      <c r="L517" s="535">
        <f>SUM(L507:L516)</f>
        <v>814670</v>
      </c>
      <c r="M517" s="535">
        <f>SUM(M507:M516)</f>
        <v>814670</v>
      </c>
      <c r="N517" s="535">
        <f>SUM(N507:N516)</f>
        <v>0</v>
      </c>
      <c r="O517" s="538"/>
      <c r="R517" s="467"/>
      <c r="S517" s="467"/>
      <c r="T517" s="496"/>
      <c r="U517" s="467"/>
      <c r="V517" s="467"/>
      <c r="W517" s="467"/>
      <c r="X517" s="467"/>
      <c r="Y517" s="467"/>
      <c r="Z517" s="467"/>
      <c r="AA517" s="467"/>
      <c r="AB517" s="467"/>
      <c r="AC517" s="467"/>
      <c r="AD517" s="467"/>
      <c r="AE517" s="467"/>
      <c r="AF517" s="467"/>
    </row>
    <row r="518" spans="1:32" s="494" customFormat="1">
      <c r="A518" s="434"/>
      <c r="B518" s="434"/>
      <c r="C518" s="434"/>
      <c r="D518" s="434"/>
      <c r="E518" s="453"/>
      <c r="F518" s="458"/>
      <c r="G518" s="513" t="s">
        <v>142</v>
      </c>
      <c r="H518" s="539">
        <f>SUM(H388:H517)</f>
        <v>0</v>
      </c>
      <c r="I518" s="540"/>
      <c r="J518" s="540"/>
      <c r="K518" s="534"/>
      <c r="L518" s="535">
        <f>L517+L505+L497+L494+L461+L457+L407</f>
        <v>4548695.0999999996</v>
      </c>
      <c r="M518" s="535">
        <f>M517+M505+M497+M494+M461+M457+M407</f>
        <v>4548695.0999999996</v>
      </c>
      <c r="N518" s="535">
        <f>N517+N505+N497+N494+N461+N457+N407</f>
        <v>0</v>
      </c>
      <c r="O518" s="538"/>
      <c r="R518" s="467"/>
      <c r="S518" s="467"/>
      <c r="T518" s="496"/>
      <c r="U518" s="467"/>
      <c r="V518" s="467"/>
      <c r="W518" s="467"/>
      <c r="X518" s="467"/>
      <c r="Y518" s="467"/>
      <c r="Z518" s="467"/>
      <c r="AA518" s="467"/>
      <c r="AB518" s="467"/>
      <c r="AC518" s="467"/>
      <c r="AD518" s="467"/>
      <c r="AE518" s="467"/>
      <c r="AF518" s="467"/>
    </row>
    <row r="519" spans="1:32" s="494" customFormat="1">
      <c r="A519" s="495"/>
      <c r="B519" s="495"/>
      <c r="C519" s="495"/>
      <c r="D519" s="495" t="s">
        <v>658</v>
      </c>
      <c r="E519" s="458"/>
      <c r="F519" s="458"/>
      <c r="G519" s="513"/>
      <c r="H519" s="512">
        <f>H518+H385</f>
        <v>12150992</v>
      </c>
      <c r="I519" s="540"/>
      <c r="J519" s="540"/>
      <c r="K519" s="534"/>
      <c r="L519" s="535" t="e">
        <f>L518+L385</f>
        <v>#REF!</v>
      </c>
      <c r="M519" s="535" t="e">
        <f>M518+M385</f>
        <v>#REF!</v>
      </c>
      <c r="N519" s="535" t="e">
        <f>N518+N385</f>
        <v>#REF!</v>
      </c>
      <c r="O519" s="538"/>
      <c r="R519" s="467"/>
      <c r="S519" s="467"/>
      <c r="T519" s="496"/>
      <c r="U519" s="467"/>
      <c r="V519" s="467"/>
      <c r="W519" s="467"/>
      <c r="X519" s="467"/>
      <c r="Y519" s="467"/>
      <c r="Z519" s="467"/>
      <c r="AA519" s="467"/>
      <c r="AB519" s="467"/>
      <c r="AC519" s="467"/>
      <c r="AD519" s="467"/>
      <c r="AE519" s="467"/>
      <c r="AF519" s="467"/>
    </row>
    <row r="520" spans="1:32" s="494" customFormat="1">
      <c r="A520" s="434"/>
      <c r="B520" s="434"/>
      <c r="C520" s="434"/>
      <c r="D520" s="434"/>
      <c r="E520" s="453"/>
      <c r="F520" s="453"/>
      <c r="G520" s="454"/>
      <c r="H520" s="454"/>
      <c r="I520" s="540"/>
      <c r="J520" s="540"/>
      <c r="K520" s="535" t="s">
        <v>143</v>
      </c>
      <c r="L520" s="535" t="e">
        <f>L519-H519</f>
        <v>#REF!</v>
      </c>
      <c r="M520" s="537"/>
      <c r="N520" s="537"/>
      <c r="O520" s="529"/>
      <c r="R520" s="467"/>
      <c r="S520" s="467"/>
      <c r="T520" s="496"/>
      <c r="U520" s="467"/>
      <c r="V520" s="467"/>
      <c r="W520" s="467"/>
      <c r="X520" s="467"/>
      <c r="Y520" s="467"/>
      <c r="Z520" s="467"/>
      <c r="AA520" s="467"/>
      <c r="AB520" s="467"/>
      <c r="AC520" s="467"/>
      <c r="AD520" s="467"/>
      <c r="AE520" s="467"/>
      <c r="AF520" s="467"/>
    </row>
    <row r="521" spans="1:32" s="494" customFormat="1" ht="21.1" customHeight="1">
      <c r="A521" s="541"/>
      <c r="B521" s="541"/>
      <c r="C521" s="541"/>
      <c r="D521" s="541"/>
      <c r="G521" s="542"/>
      <c r="H521" s="542"/>
      <c r="I521" s="543"/>
      <c r="J521" s="543"/>
      <c r="K521" s="544"/>
      <c r="L521" s="98"/>
      <c r="M521" s="544"/>
      <c r="N521" s="544"/>
      <c r="O521" s="545"/>
      <c r="R521" s="467"/>
      <c r="S521" s="467"/>
      <c r="T521" s="496"/>
      <c r="U521" s="467"/>
      <c r="V521" s="467"/>
      <c r="W521" s="467"/>
      <c r="X521" s="467"/>
      <c r="Y521" s="467"/>
      <c r="Z521" s="467"/>
      <c r="AA521" s="467"/>
      <c r="AB521" s="467"/>
      <c r="AC521" s="467"/>
      <c r="AD521" s="467"/>
      <c r="AE521" s="467"/>
      <c r="AF521" s="467"/>
    </row>
    <row r="522" spans="1:32" s="494" customFormat="1">
      <c r="A522" s="546" t="s">
        <v>634</v>
      </c>
      <c r="B522" s="547"/>
      <c r="C522" s="547"/>
      <c r="D522" s="548">
        <f>H519</f>
        <v>12150992</v>
      </c>
      <c r="G522" s="547" t="s">
        <v>167</v>
      </c>
      <c r="H522" s="549" t="e">
        <f>M519</f>
        <v>#REF!</v>
      </c>
      <c r="I522" s="543"/>
      <c r="J522" s="543"/>
      <c r="K522" s="543"/>
      <c r="L522" s="543"/>
      <c r="M522" s="543"/>
      <c r="N522" s="543"/>
      <c r="O522" s="550"/>
      <c r="R522" s="467"/>
      <c r="S522" s="467"/>
      <c r="T522" s="496"/>
      <c r="U522" s="467"/>
      <c r="V522" s="467"/>
      <c r="W522" s="467"/>
      <c r="X522" s="467"/>
      <c r="Y522" s="467"/>
      <c r="Z522" s="467"/>
      <c r="AA522" s="467"/>
      <c r="AB522" s="467"/>
      <c r="AC522" s="467"/>
      <c r="AD522" s="467"/>
      <c r="AE522" s="467"/>
      <c r="AF522" s="467"/>
    </row>
    <row r="523" spans="1:32" s="494" customFormat="1">
      <c r="A523" s="551" t="s">
        <v>635</v>
      </c>
      <c r="B523" s="552"/>
      <c r="C523" s="552"/>
      <c r="D523" s="553" t="e">
        <f>L519</f>
        <v>#REF!</v>
      </c>
      <c r="E523" s="552"/>
      <c r="F523" s="552"/>
      <c r="G523" s="552" t="s">
        <v>168</v>
      </c>
      <c r="H523" s="554" t="e">
        <f>N519</f>
        <v>#REF!</v>
      </c>
      <c r="I523" s="543"/>
      <c r="J523" s="543"/>
      <c r="K523" s="543"/>
      <c r="L523" s="543"/>
      <c r="M523" s="543"/>
      <c r="N523" s="543"/>
      <c r="O523" s="550"/>
      <c r="R523" s="467"/>
      <c r="S523" s="467"/>
      <c r="T523" s="496"/>
      <c r="U523" s="467"/>
      <c r="V523" s="467"/>
      <c r="W523" s="467"/>
      <c r="X523" s="467"/>
      <c r="Y523" s="467"/>
      <c r="Z523" s="467"/>
      <c r="AA523" s="467"/>
      <c r="AB523" s="467"/>
      <c r="AC523" s="467"/>
      <c r="AD523" s="467"/>
      <c r="AE523" s="467"/>
      <c r="AF523" s="467"/>
    </row>
    <row r="524" spans="1:32" ht="22.25" customHeight="1" thickBot="1">
      <c r="A524" s="555" t="s">
        <v>636</v>
      </c>
      <c r="B524" s="555"/>
      <c r="C524" s="556"/>
      <c r="D524" s="557" t="e">
        <f>D523-D522</f>
        <v>#REF!</v>
      </c>
      <c r="E524" s="558"/>
      <c r="F524" s="558"/>
      <c r="G524" s="559" t="s">
        <v>636</v>
      </c>
      <c r="H524" s="560" t="e">
        <f>H522-H523</f>
        <v>#REF!</v>
      </c>
      <c r="I524" s="561"/>
      <c r="J524" s="562"/>
      <c r="K524" s="563"/>
      <c r="L524" s="564"/>
      <c r="M524" s="564"/>
      <c r="N524" s="564"/>
      <c r="P524" s="566"/>
      <c r="Q524" s="567"/>
      <c r="R524" s="472"/>
      <c r="S524" s="472"/>
      <c r="T524" s="472"/>
      <c r="U524" s="568"/>
      <c r="V524" s="569"/>
      <c r="W524" s="570"/>
      <c r="X524" s="472"/>
      <c r="Y524" s="472"/>
      <c r="Z524" s="472"/>
      <c r="AA524" s="472"/>
      <c r="AB524" s="472"/>
      <c r="AC524" s="472"/>
      <c r="AD524" s="472"/>
    </row>
    <row r="525" spans="1:32" ht="22.25" customHeight="1" thickTop="1">
      <c r="A525" s="547"/>
      <c r="B525" s="547"/>
      <c r="C525" s="543"/>
      <c r="D525" s="571"/>
      <c r="E525" s="562"/>
      <c r="F525" s="562"/>
      <c r="G525" s="572"/>
      <c r="H525" s="573"/>
      <c r="I525" s="561"/>
      <c r="J525" s="562"/>
      <c r="K525" s="563"/>
      <c r="L525" s="564"/>
      <c r="M525" s="598" t="s">
        <v>847</v>
      </c>
      <c r="N525" s="598"/>
      <c r="P525" s="566"/>
      <c r="Q525" s="567"/>
      <c r="R525" s="472"/>
      <c r="S525" s="472"/>
      <c r="T525" s="472"/>
      <c r="U525" s="568"/>
      <c r="V525" s="569"/>
      <c r="W525" s="570"/>
      <c r="X525" s="472"/>
      <c r="Y525" s="472"/>
      <c r="Z525" s="472"/>
      <c r="AA525" s="472"/>
      <c r="AB525" s="472"/>
      <c r="AC525" s="472"/>
      <c r="AD525" s="472"/>
    </row>
    <row r="526" spans="1:32" ht="22.25" customHeight="1">
      <c r="A526" s="547"/>
      <c r="B526" s="547"/>
      <c r="C526" s="543"/>
      <c r="D526" s="571"/>
      <c r="E526" s="562"/>
      <c r="F526" s="562"/>
      <c r="G526" s="572"/>
      <c r="H526" s="573"/>
      <c r="I526" s="561"/>
      <c r="J526" s="562"/>
      <c r="K526" s="563" t="e">
        <f>L519*1.18</f>
        <v>#REF!</v>
      </c>
      <c r="L526" s="564"/>
      <c r="M526" s="598" t="s">
        <v>846</v>
      </c>
      <c r="N526" s="598"/>
      <c r="P526" s="566"/>
      <c r="Q526" s="567"/>
      <c r="R526" s="472"/>
      <c r="S526" s="472"/>
      <c r="T526" s="472"/>
      <c r="U526" s="568"/>
      <c r="V526" s="569"/>
      <c r="W526" s="570"/>
      <c r="X526" s="472"/>
      <c r="Y526" s="472"/>
      <c r="Z526" s="472"/>
      <c r="AA526" s="472"/>
      <c r="AB526" s="472"/>
      <c r="AC526" s="472"/>
      <c r="AD526" s="472"/>
    </row>
    <row r="527" spans="1:32" ht="23.95" customHeight="1">
      <c r="A527" s="562"/>
      <c r="B527" s="494"/>
      <c r="C527" s="543"/>
      <c r="E527" s="562"/>
      <c r="F527" s="562"/>
      <c r="G527" s="574"/>
      <c r="H527" s="574"/>
      <c r="I527" s="561"/>
      <c r="J527" s="562"/>
      <c r="K527" s="563"/>
      <c r="L527" s="564"/>
      <c r="M527" s="598" t="s">
        <v>848</v>
      </c>
      <c r="N527" s="598"/>
      <c r="P527" s="465"/>
      <c r="Q527" s="437"/>
      <c r="R527" s="436"/>
      <c r="S527" s="436"/>
      <c r="T527" s="436"/>
      <c r="U527" s="497"/>
      <c r="V527" s="491"/>
      <c r="W527" s="492"/>
      <c r="X527" s="436"/>
      <c r="Y527" s="436"/>
      <c r="Z527" s="436"/>
      <c r="AA527" s="436"/>
      <c r="AB527" s="436"/>
      <c r="AC527" s="436"/>
      <c r="AD527" s="436"/>
    </row>
    <row r="528" spans="1:32" ht="23.95" customHeight="1">
      <c r="A528" s="562"/>
      <c r="B528" s="494"/>
      <c r="C528" s="543"/>
      <c r="E528" s="562"/>
      <c r="F528" s="562"/>
      <c r="G528" s="598" t="s">
        <v>849</v>
      </c>
      <c r="H528" s="598"/>
      <c r="I528" s="598"/>
      <c r="J528" s="562"/>
      <c r="K528" s="563"/>
      <c r="L528" s="564"/>
      <c r="M528" s="564"/>
      <c r="N528" s="564"/>
      <c r="P528" s="465"/>
      <c r="Q528" s="437"/>
      <c r="R528" s="436"/>
      <c r="S528" s="436"/>
      <c r="T528" s="436"/>
      <c r="U528" s="497"/>
      <c r="V528" s="491"/>
      <c r="W528" s="492"/>
      <c r="X528" s="436"/>
      <c r="Y528" s="436"/>
      <c r="Z528" s="436"/>
      <c r="AA528" s="436"/>
      <c r="AB528" s="436"/>
      <c r="AC528" s="436"/>
      <c r="AD528" s="436"/>
    </row>
    <row r="529" spans="1:32" ht="23.95" customHeight="1">
      <c r="A529" s="547"/>
      <c r="B529" s="494"/>
      <c r="D529" s="467"/>
      <c r="E529" s="575"/>
      <c r="F529" s="562"/>
      <c r="I529" s="547" t="s">
        <v>644</v>
      </c>
      <c r="J529" s="562"/>
      <c r="K529" s="563"/>
      <c r="L529" s="467"/>
      <c r="M529" s="599"/>
      <c r="N529" s="599"/>
      <c r="P529" s="465"/>
      <c r="Q529" s="437"/>
      <c r="R529" s="436"/>
      <c r="S529" s="436"/>
      <c r="T529" s="436"/>
      <c r="U529" s="497"/>
      <c r="V529" s="491"/>
      <c r="W529" s="492"/>
      <c r="X529" s="436"/>
      <c r="Y529" s="436"/>
      <c r="Z529" s="436"/>
      <c r="AA529" s="436"/>
      <c r="AB529" s="436"/>
      <c r="AC529" s="436"/>
      <c r="AD529" s="436"/>
    </row>
    <row r="530" spans="1:32" ht="23.95" customHeight="1">
      <c r="A530" s="547"/>
      <c r="B530" s="494"/>
      <c r="D530" s="576"/>
      <c r="E530" s="575"/>
      <c r="F530" s="562"/>
      <c r="I530" s="589"/>
      <c r="J530" s="589" t="s">
        <v>798</v>
      </c>
      <c r="K530" s="563"/>
      <c r="L530" s="467"/>
      <c r="M530" s="599"/>
      <c r="N530" s="599"/>
      <c r="P530" s="465"/>
      <c r="Q530" s="437"/>
      <c r="R530" s="436"/>
      <c r="S530" s="436"/>
      <c r="T530" s="436"/>
      <c r="U530" s="497"/>
      <c r="V530" s="491"/>
      <c r="W530" s="492"/>
      <c r="X530" s="436"/>
      <c r="Y530" s="436"/>
      <c r="Z530" s="436"/>
      <c r="AA530" s="436"/>
      <c r="AB530" s="436"/>
      <c r="AC530" s="436"/>
      <c r="AD530" s="436"/>
    </row>
    <row r="531" spans="1:32" s="494" customFormat="1">
      <c r="A531" s="467"/>
      <c r="B531" s="467"/>
      <c r="C531" s="467"/>
      <c r="D531" s="541"/>
      <c r="G531" s="542"/>
      <c r="H531" s="542"/>
      <c r="I531" s="543"/>
      <c r="J531" s="543"/>
      <c r="K531" s="543"/>
      <c r="L531" s="543"/>
      <c r="M531" s="543"/>
      <c r="N531" s="543"/>
      <c r="O531" s="550"/>
      <c r="R531" s="467"/>
      <c r="S531" s="467"/>
      <c r="T531" s="496"/>
      <c r="U531" s="467"/>
      <c r="V531" s="467"/>
      <c r="W531" s="467"/>
      <c r="X531" s="467"/>
      <c r="Y531" s="467"/>
      <c r="Z531" s="467"/>
      <c r="AA531" s="467"/>
      <c r="AB531" s="467"/>
      <c r="AC531" s="467"/>
      <c r="AD531" s="467"/>
      <c r="AE531" s="467"/>
      <c r="AF531" s="467"/>
    </row>
    <row r="532" spans="1:32" s="494" customFormat="1">
      <c r="A532" s="467"/>
      <c r="B532" s="467"/>
      <c r="C532" s="467"/>
      <c r="D532" s="541"/>
      <c r="E532" s="467"/>
      <c r="F532" s="467"/>
      <c r="G532" s="467"/>
      <c r="H532" s="467"/>
      <c r="I532" s="543"/>
      <c r="J532" s="543"/>
      <c r="K532" s="543"/>
      <c r="L532" s="543"/>
      <c r="M532" s="543"/>
      <c r="N532" s="543"/>
      <c r="O532" s="550"/>
      <c r="R532" s="467"/>
      <c r="S532" s="467"/>
      <c r="T532" s="496"/>
      <c r="U532" s="467"/>
      <c r="V532" s="467"/>
      <c r="W532" s="467"/>
      <c r="X532" s="467"/>
      <c r="Y532" s="467"/>
      <c r="Z532" s="467"/>
      <c r="AA532" s="467"/>
      <c r="AB532" s="467"/>
      <c r="AC532" s="467"/>
      <c r="AD532" s="467"/>
      <c r="AE532" s="467"/>
      <c r="AF532" s="467"/>
    </row>
    <row r="533" spans="1:32" s="494" customFormat="1">
      <c r="A533" s="467"/>
      <c r="B533" s="467"/>
      <c r="C533" s="467"/>
      <c r="D533" s="541"/>
      <c r="E533" s="467"/>
      <c r="F533" s="467"/>
      <c r="G533" s="467"/>
      <c r="H533" s="467"/>
      <c r="I533" s="543"/>
      <c r="J533" s="543"/>
      <c r="K533" s="543"/>
      <c r="L533" s="543"/>
      <c r="M533" s="543"/>
      <c r="N533" s="543"/>
      <c r="O533" s="550"/>
      <c r="R533" s="467"/>
      <c r="S533" s="467"/>
      <c r="T533" s="496"/>
      <c r="U533" s="467"/>
      <c r="V533" s="467"/>
      <c r="W533" s="467"/>
      <c r="X533" s="467"/>
      <c r="Y533" s="467"/>
      <c r="Z533" s="467"/>
      <c r="AA533" s="467"/>
      <c r="AB533" s="467"/>
      <c r="AC533" s="467"/>
      <c r="AD533" s="467"/>
      <c r="AE533" s="467"/>
      <c r="AF533" s="467"/>
    </row>
    <row r="534" spans="1:32" s="494" customFormat="1">
      <c r="A534" s="467"/>
      <c r="B534" s="467"/>
      <c r="C534" s="467"/>
      <c r="D534" s="541"/>
      <c r="E534" s="467"/>
      <c r="F534" s="467"/>
      <c r="G534" s="467"/>
      <c r="H534" s="467"/>
      <c r="I534" s="543"/>
      <c r="J534" s="543"/>
      <c r="K534" s="543"/>
      <c r="L534" s="543"/>
      <c r="M534" s="543"/>
      <c r="N534" s="543"/>
      <c r="O534" s="550"/>
      <c r="R534" s="467"/>
      <c r="S534" s="467"/>
      <c r="T534" s="496"/>
      <c r="U534" s="467"/>
      <c r="V534" s="467"/>
      <c r="W534" s="467"/>
      <c r="X534" s="467"/>
      <c r="Y534" s="467"/>
      <c r="Z534" s="467"/>
      <c r="AA534" s="467"/>
      <c r="AB534" s="467"/>
      <c r="AC534" s="467"/>
      <c r="AD534" s="467"/>
      <c r="AE534" s="467"/>
      <c r="AF534" s="467"/>
    </row>
    <row r="535" spans="1:32" s="494" customFormat="1">
      <c r="A535" s="467"/>
      <c r="B535" s="467"/>
      <c r="C535" s="467"/>
      <c r="D535" s="541"/>
      <c r="E535" s="467"/>
      <c r="F535" s="467"/>
      <c r="G535" s="467"/>
      <c r="H535" s="467"/>
      <c r="I535" s="543"/>
      <c r="J535" s="543"/>
      <c r="K535" s="543"/>
      <c r="L535" s="543"/>
      <c r="M535" s="543"/>
      <c r="N535" s="543"/>
      <c r="O535" s="550"/>
      <c r="R535" s="467"/>
      <c r="S535" s="467"/>
      <c r="T535" s="496"/>
      <c r="U535" s="467"/>
      <c r="V535" s="467"/>
      <c r="W535" s="467"/>
      <c r="X535" s="467"/>
      <c r="Y535" s="467"/>
      <c r="Z535" s="467"/>
      <c r="AA535" s="467"/>
      <c r="AB535" s="467"/>
      <c r="AC535" s="467"/>
      <c r="AD535" s="467"/>
      <c r="AE535" s="467"/>
      <c r="AF535" s="467"/>
    </row>
    <row r="536" spans="1:32" s="494" customFormat="1">
      <c r="A536" s="467"/>
      <c r="B536" s="467"/>
      <c r="C536" s="467"/>
      <c r="D536" s="541"/>
      <c r="E536" s="467"/>
      <c r="F536" s="467"/>
      <c r="G536" s="467"/>
      <c r="H536" s="467"/>
      <c r="I536" s="543"/>
      <c r="J536" s="543"/>
      <c r="K536" s="543"/>
      <c r="L536" s="543"/>
      <c r="M536" s="543"/>
      <c r="N536" s="543"/>
      <c r="O536" s="550"/>
      <c r="R536" s="467"/>
      <c r="S536" s="467"/>
      <c r="T536" s="496"/>
      <c r="U536" s="467"/>
      <c r="V536" s="467"/>
      <c r="W536" s="467"/>
      <c r="X536" s="467"/>
      <c r="Y536" s="467"/>
      <c r="Z536" s="467"/>
      <c r="AA536" s="467"/>
      <c r="AB536" s="467"/>
      <c r="AC536" s="467"/>
      <c r="AD536" s="467"/>
      <c r="AE536" s="467"/>
      <c r="AF536" s="467"/>
    </row>
    <row r="537" spans="1:32" s="494" customFormat="1">
      <c r="A537" s="467"/>
      <c r="B537" s="467"/>
      <c r="C537" s="467"/>
      <c r="D537" s="541"/>
      <c r="E537" s="467"/>
      <c r="F537" s="467"/>
      <c r="G537" s="467"/>
      <c r="H537" s="467"/>
      <c r="I537" s="543"/>
      <c r="J537" s="543"/>
      <c r="K537" s="543"/>
      <c r="L537" s="543"/>
      <c r="M537" s="543"/>
      <c r="N537" s="543"/>
      <c r="O537" s="550"/>
      <c r="R537" s="467"/>
      <c r="S537" s="467"/>
      <c r="T537" s="496"/>
      <c r="U537" s="467"/>
      <c r="V537" s="467"/>
      <c r="W537" s="467"/>
      <c r="X537" s="467"/>
      <c r="Y537" s="467"/>
      <c r="Z537" s="467"/>
      <c r="AA537" s="467"/>
      <c r="AB537" s="467"/>
      <c r="AC537" s="467"/>
      <c r="AD537" s="467"/>
      <c r="AE537" s="467"/>
      <c r="AF537" s="467"/>
    </row>
    <row r="538" spans="1:32" s="494" customFormat="1">
      <c r="A538" s="467"/>
      <c r="B538" s="467"/>
      <c r="C538" s="467"/>
      <c r="D538" s="541"/>
      <c r="E538" s="467"/>
      <c r="F538" s="467"/>
      <c r="G538" s="467"/>
      <c r="H538" s="467"/>
      <c r="I538" s="543"/>
      <c r="J538" s="543"/>
      <c r="K538" s="543"/>
      <c r="L538" s="543"/>
      <c r="M538" s="543"/>
      <c r="N538" s="543"/>
      <c r="O538" s="550"/>
      <c r="R538" s="467"/>
      <c r="S538" s="467"/>
      <c r="T538" s="496"/>
      <c r="U538" s="467"/>
      <c r="V538" s="467"/>
      <c r="W538" s="467"/>
      <c r="X538" s="467"/>
      <c r="Y538" s="467"/>
      <c r="Z538" s="467"/>
      <c r="AA538" s="467"/>
      <c r="AB538" s="467"/>
      <c r="AC538" s="467"/>
      <c r="AD538" s="467"/>
      <c r="AE538" s="467"/>
      <c r="AF538" s="467"/>
    </row>
    <row r="539" spans="1:32" s="494" customFormat="1">
      <c r="A539" s="467"/>
      <c r="B539" s="467"/>
      <c r="C539" s="467"/>
      <c r="D539" s="541"/>
      <c r="E539" s="467"/>
      <c r="F539" s="467"/>
      <c r="G539" s="467"/>
      <c r="H539" s="467"/>
      <c r="I539" s="543"/>
      <c r="J539" s="543"/>
      <c r="K539" s="543"/>
      <c r="L539" s="543"/>
      <c r="M539" s="543"/>
      <c r="N539" s="543"/>
      <c r="O539" s="550"/>
      <c r="R539" s="467"/>
      <c r="S539" s="467"/>
      <c r="T539" s="496"/>
      <c r="U539" s="467"/>
      <c r="V539" s="467"/>
      <c r="W539" s="467"/>
      <c r="X539" s="467"/>
      <c r="Y539" s="467"/>
      <c r="Z539" s="467"/>
      <c r="AA539" s="467"/>
      <c r="AB539" s="467"/>
      <c r="AC539" s="467"/>
      <c r="AD539" s="467"/>
      <c r="AE539" s="467"/>
      <c r="AF539" s="467"/>
    </row>
    <row r="540" spans="1:32" s="494" customFormat="1">
      <c r="A540" s="467"/>
      <c r="B540" s="467"/>
      <c r="C540" s="467"/>
      <c r="D540" s="541"/>
      <c r="E540" s="467"/>
      <c r="F540" s="467"/>
      <c r="G540" s="467"/>
      <c r="H540" s="467"/>
      <c r="I540" s="543"/>
      <c r="J540" s="543"/>
      <c r="K540" s="543"/>
      <c r="L540" s="543"/>
      <c r="M540" s="543"/>
      <c r="N540" s="543"/>
      <c r="O540" s="550"/>
      <c r="R540" s="467"/>
      <c r="S540" s="467"/>
      <c r="T540" s="496"/>
      <c r="U540" s="467"/>
      <c r="V540" s="467"/>
      <c r="W540" s="467"/>
      <c r="X540" s="467"/>
      <c r="Y540" s="467"/>
      <c r="Z540" s="467"/>
      <c r="AA540" s="467"/>
      <c r="AB540" s="467"/>
      <c r="AC540" s="467"/>
      <c r="AD540" s="467"/>
      <c r="AE540" s="467"/>
      <c r="AF540" s="467"/>
    </row>
    <row r="541" spans="1:32" s="494" customFormat="1">
      <c r="A541" s="467"/>
      <c r="B541" s="467"/>
      <c r="C541" s="467"/>
      <c r="D541" s="541"/>
      <c r="E541" s="467"/>
      <c r="F541" s="467"/>
      <c r="G541" s="467"/>
      <c r="H541" s="467"/>
      <c r="I541" s="543"/>
      <c r="J541" s="543"/>
      <c r="K541" s="543"/>
      <c r="L541" s="543"/>
      <c r="M541" s="543"/>
      <c r="N541" s="543"/>
      <c r="O541" s="550"/>
      <c r="R541" s="467"/>
      <c r="S541" s="467"/>
      <c r="T541" s="496"/>
      <c r="U541" s="467"/>
      <c r="V541" s="467"/>
      <c r="W541" s="467"/>
      <c r="X541" s="467"/>
      <c r="Y541" s="467"/>
      <c r="Z541" s="467"/>
      <c r="AA541" s="467"/>
      <c r="AB541" s="467"/>
      <c r="AC541" s="467"/>
      <c r="AD541" s="467"/>
      <c r="AE541" s="467"/>
      <c r="AF541" s="467"/>
    </row>
    <row r="542" spans="1:32" s="494" customFormat="1">
      <c r="A542" s="467"/>
      <c r="B542" s="467"/>
      <c r="C542" s="467"/>
      <c r="D542" s="541"/>
      <c r="E542" s="467"/>
      <c r="F542" s="467"/>
      <c r="G542" s="467"/>
      <c r="H542" s="467"/>
      <c r="I542" s="543"/>
      <c r="J542" s="543"/>
      <c r="K542" s="543"/>
      <c r="L542" s="543"/>
      <c r="M542" s="543"/>
      <c r="N542" s="543"/>
      <c r="O542" s="550"/>
      <c r="R542" s="467"/>
      <c r="S542" s="467"/>
      <c r="T542" s="496"/>
      <c r="U542" s="467"/>
      <c r="V542" s="467"/>
      <c r="W542" s="467"/>
      <c r="X542" s="467"/>
      <c r="Y542" s="467"/>
      <c r="Z542" s="467"/>
      <c r="AA542" s="467"/>
      <c r="AB542" s="467"/>
      <c r="AC542" s="467"/>
      <c r="AD542" s="467"/>
      <c r="AE542" s="467"/>
      <c r="AF542" s="467"/>
    </row>
    <row r="543" spans="1:32" s="494" customFormat="1">
      <c r="A543" s="467"/>
      <c r="B543" s="467"/>
      <c r="C543" s="467"/>
      <c r="D543" s="541"/>
      <c r="E543" s="467"/>
      <c r="F543" s="467"/>
      <c r="G543" s="467"/>
      <c r="H543" s="467"/>
      <c r="I543" s="543"/>
      <c r="J543" s="543"/>
      <c r="K543" s="543"/>
      <c r="L543" s="543"/>
      <c r="M543" s="543"/>
      <c r="N543" s="543"/>
      <c r="O543" s="550"/>
      <c r="R543" s="467"/>
      <c r="S543" s="467"/>
      <c r="T543" s="496"/>
      <c r="U543" s="467"/>
      <c r="V543" s="467"/>
      <c r="W543" s="467"/>
      <c r="X543" s="467"/>
      <c r="Y543" s="467"/>
      <c r="Z543" s="467"/>
      <c r="AA543" s="467"/>
      <c r="AB543" s="467"/>
      <c r="AC543" s="467"/>
      <c r="AD543" s="467"/>
      <c r="AE543" s="467"/>
      <c r="AF543" s="467"/>
    </row>
    <row r="544" spans="1:32" s="494" customFormat="1">
      <c r="A544" s="467"/>
      <c r="B544" s="467"/>
      <c r="C544" s="467"/>
      <c r="D544" s="541"/>
      <c r="E544" s="467"/>
      <c r="F544" s="467"/>
      <c r="G544" s="467"/>
      <c r="H544" s="467"/>
      <c r="I544" s="543"/>
      <c r="J544" s="543"/>
      <c r="K544" s="543"/>
      <c r="L544" s="543"/>
      <c r="M544" s="543"/>
      <c r="N544" s="543"/>
      <c r="O544" s="550"/>
      <c r="R544" s="467"/>
      <c r="S544" s="467"/>
      <c r="T544" s="496"/>
      <c r="U544" s="467"/>
      <c r="V544" s="467"/>
      <c r="W544" s="467"/>
      <c r="X544" s="467"/>
      <c r="Y544" s="467"/>
      <c r="Z544" s="467"/>
      <c r="AA544" s="467"/>
      <c r="AB544" s="467"/>
      <c r="AC544" s="467"/>
      <c r="AD544" s="467"/>
      <c r="AE544" s="467"/>
      <c r="AF544" s="467"/>
    </row>
    <row r="545" spans="1:32" s="494" customFormat="1">
      <c r="A545" s="467"/>
      <c r="B545" s="467"/>
      <c r="C545" s="467"/>
      <c r="D545" s="541"/>
      <c r="E545" s="467"/>
      <c r="F545" s="467"/>
      <c r="G545" s="467"/>
      <c r="H545" s="467"/>
      <c r="I545" s="543"/>
      <c r="J545" s="543"/>
      <c r="K545" s="543"/>
      <c r="L545" s="543"/>
      <c r="M545" s="543"/>
      <c r="N545" s="543"/>
      <c r="O545" s="550"/>
      <c r="R545" s="467"/>
      <c r="S545" s="467"/>
      <c r="T545" s="496"/>
      <c r="U545" s="467"/>
      <c r="V545" s="467"/>
      <c r="W545" s="467"/>
      <c r="X545" s="467"/>
      <c r="Y545" s="467"/>
      <c r="Z545" s="467"/>
      <c r="AA545" s="467"/>
      <c r="AB545" s="467"/>
      <c r="AC545" s="467"/>
      <c r="AD545" s="467"/>
      <c r="AE545" s="467"/>
      <c r="AF545" s="467"/>
    </row>
    <row r="546" spans="1:32" s="494" customFormat="1">
      <c r="A546" s="467"/>
      <c r="B546" s="467"/>
      <c r="C546" s="467"/>
      <c r="D546" s="541"/>
      <c r="E546" s="467"/>
      <c r="F546" s="467"/>
      <c r="G546" s="467"/>
      <c r="H546" s="467"/>
      <c r="I546" s="543"/>
      <c r="J546" s="543"/>
      <c r="K546" s="543"/>
      <c r="L546" s="543"/>
      <c r="M546" s="543"/>
      <c r="N546" s="543"/>
      <c r="O546" s="550"/>
      <c r="R546" s="467"/>
      <c r="S546" s="467"/>
      <c r="T546" s="496"/>
      <c r="U546" s="467"/>
      <c r="V546" s="467"/>
      <c r="W546" s="467"/>
      <c r="X546" s="467"/>
      <c r="Y546" s="467"/>
      <c r="Z546" s="467"/>
      <c r="AA546" s="467"/>
      <c r="AB546" s="467"/>
      <c r="AC546" s="467"/>
      <c r="AD546" s="467"/>
      <c r="AE546" s="467"/>
      <c r="AF546" s="467"/>
    </row>
    <row r="547" spans="1:32" s="494" customFormat="1">
      <c r="A547" s="467"/>
      <c r="B547" s="467"/>
      <c r="C547" s="467"/>
      <c r="D547" s="541"/>
      <c r="E547" s="467"/>
      <c r="F547" s="467"/>
      <c r="G547" s="467"/>
      <c r="H547" s="467"/>
      <c r="I547" s="543"/>
      <c r="J547" s="543"/>
      <c r="K547" s="543"/>
      <c r="L547" s="543"/>
      <c r="M547" s="543"/>
      <c r="N547" s="543"/>
      <c r="O547" s="550"/>
      <c r="R547" s="467"/>
      <c r="S547" s="467"/>
      <c r="T547" s="496"/>
      <c r="U547" s="467"/>
      <c r="V547" s="467"/>
      <c r="W547" s="467"/>
      <c r="X547" s="467"/>
      <c r="Y547" s="467"/>
      <c r="Z547" s="467"/>
      <c r="AA547" s="467"/>
      <c r="AB547" s="467"/>
      <c r="AC547" s="467"/>
      <c r="AD547" s="467"/>
      <c r="AE547" s="467"/>
      <c r="AF547" s="467"/>
    </row>
    <row r="548" spans="1:32" s="494" customFormat="1">
      <c r="A548" s="467"/>
      <c r="B548" s="467"/>
      <c r="C548" s="467"/>
      <c r="D548" s="541"/>
      <c r="E548" s="467"/>
      <c r="F548" s="467"/>
      <c r="G548" s="467"/>
      <c r="H548" s="467"/>
      <c r="I548" s="543"/>
      <c r="J548" s="543"/>
      <c r="K548" s="543"/>
      <c r="L548" s="543"/>
      <c r="M548" s="543"/>
      <c r="N548" s="543"/>
      <c r="O548" s="550"/>
      <c r="R548" s="467"/>
      <c r="S548" s="467"/>
      <c r="T548" s="496"/>
      <c r="U548" s="467"/>
      <c r="V548" s="467"/>
      <c r="W548" s="467"/>
      <c r="X548" s="467"/>
      <c r="Y548" s="467"/>
      <c r="Z548" s="467"/>
      <c r="AA548" s="467"/>
      <c r="AB548" s="467"/>
      <c r="AC548" s="467"/>
      <c r="AD548" s="467"/>
      <c r="AE548" s="467"/>
      <c r="AF548" s="467"/>
    </row>
    <row r="549" spans="1:32" s="494" customFormat="1">
      <c r="A549" s="467"/>
      <c r="B549" s="467"/>
      <c r="C549" s="467"/>
      <c r="D549" s="541"/>
      <c r="E549" s="467"/>
      <c r="F549" s="467"/>
      <c r="G549" s="467"/>
      <c r="H549" s="467"/>
      <c r="I549" s="543"/>
      <c r="J549" s="543"/>
      <c r="K549" s="543"/>
      <c r="L549" s="543"/>
      <c r="M549" s="543"/>
      <c r="N549" s="543"/>
      <c r="O549" s="550"/>
      <c r="R549" s="467"/>
      <c r="S549" s="467"/>
      <c r="T549" s="496"/>
      <c r="U549" s="467"/>
      <c r="V549" s="467"/>
      <c r="W549" s="467"/>
      <c r="X549" s="467"/>
      <c r="Y549" s="467"/>
      <c r="Z549" s="467"/>
      <c r="AA549" s="467"/>
      <c r="AB549" s="467"/>
      <c r="AC549" s="467"/>
      <c r="AD549" s="467"/>
      <c r="AE549" s="467"/>
      <c r="AF549" s="467"/>
    </row>
    <row r="550" spans="1:32" s="494" customFormat="1">
      <c r="A550" s="467"/>
      <c r="B550" s="467"/>
      <c r="C550" s="467"/>
      <c r="D550" s="541"/>
      <c r="E550" s="467"/>
      <c r="F550" s="467"/>
      <c r="G550" s="467"/>
      <c r="H550" s="467"/>
      <c r="I550" s="543"/>
      <c r="J550" s="543"/>
      <c r="K550" s="543"/>
      <c r="L550" s="543"/>
      <c r="M550" s="543"/>
      <c r="N550" s="543"/>
      <c r="O550" s="550"/>
      <c r="R550" s="467"/>
      <c r="S550" s="467"/>
      <c r="T550" s="496"/>
      <c r="U550" s="467"/>
      <c r="V550" s="467"/>
      <c r="W550" s="467"/>
      <c r="X550" s="467"/>
      <c r="Y550" s="467"/>
      <c r="Z550" s="467"/>
      <c r="AA550" s="467"/>
      <c r="AB550" s="467"/>
      <c r="AC550" s="467"/>
      <c r="AD550" s="467"/>
      <c r="AE550" s="467"/>
      <c r="AF550" s="467"/>
    </row>
    <row r="551" spans="1:32" s="494" customFormat="1">
      <c r="A551" s="467"/>
      <c r="B551" s="467"/>
      <c r="C551" s="467"/>
      <c r="D551" s="541"/>
      <c r="E551" s="467"/>
      <c r="F551" s="467"/>
      <c r="G551" s="467"/>
      <c r="H551" s="467"/>
      <c r="I551" s="543"/>
      <c r="J551" s="543"/>
      <c r="K551" s="543"/>
      <c r="L551" s="543"/>
      <c r="M551" s="543"/>
      <c r="N551" s="543"/>
      <c r="O551" s="550"/>
      <c r="R551" s="467"/>
      <c r="S551" s="467"/>
      <c r="T551" s="496"/>
      <c r="U551" s="467"/>
      <c r="V551" s="467"/>
      <c r="W551" s="467"/>
      <c r="X551" s="467"/>
      <c r="Y551" s="467"/>
      <c r="Z551" s="467"/>
      <c r="AA551" s="467"/>
      <c r="AB551" s="467"/>
      <c r="AC551" s="467"/>
      <c r="AD551" s="467"/>
      <c r="AE551" s="467"/>
      <c r="AF551" s="467"/>
    </row>
    <row r="552" spans="1:32" s="494" customFormat="1">
      <c r="A552" s="467"/>
      <c r="B552" s="467"/>
      <c r="C552" s="467"/>
      <c r="D552" s="541"/>
      <c r="E552" s="467"/>
      <c r="F552" s="467"/>
      <c r="G552" s="467"/>
      <c r="H552" s="467"/>
      <c r="I552" s="543"/>
      <c r="J552" s="543"/>
      <c r="K552" s="543"/>
      <c r="L552" s="543"/>
      <c r="M552" s="543"/>
      <c r="N552" s="543"/>
      <c r="O552" s="550"/>
      <c r="R552" s="467"/>
      <c r="S552" s="467"/>
      <c r="T552" s="496"/>
      <c r="U552" s="467"/>
      <c r="V552" s="467"/>
      <c r="W552" s="467"/>
      <c r="X552" s="467"/>
      <c r="Y552" s="467"/>
      <c r="Z552" s="467"/>
      <c r="AA552" s="467"/>
      <c r="AB552" s="467"/>
      <c r="AC552" s="467"/>
      <c r="AD552" s="467"/>
      <c r="AE552" s="467"/>
      <c r="AF552" s="467"/>
    </row>
    <row r="553" spans="1:32" s="494" customFormat="1">
      <c r="A553" s="467"/>
      <c r="B553" s="467"/>
      <c r="C553" s="467"/>
      <c r="D553" s="541"/>
      <c r="E553" s="467"/>
      <c r="F553" s="467"/>
      <c r="G553" s="467"/>
      <c r="H553" s="467"/>
      <c r="I553" s="543"/>
      <c r="J553" s="543"/>
      <c r="K553" s="543"/>
      <c r="L553" s="543"/>
      <c r="M553" s="543"/>
      <c r="N553" s="543"/>
      <c r="O553" s="550"/>
      <c r="R553" s="467"/>
      <c r="S553" s="467"/>
      <c r="T553" s="496"/>
      <c r="U553" s="467"/>
      <c r="V553" s="467"/>
      <c r="W553" s="467"/>
      <c r="X553" s="467"/>
      <c r="Y553" s="467"/>
      <c r="Z553" s="467"/>
      <c r="AA553" s="467"/>
      <c r="AB553" s="467"/>
      <c r="AC553" s="467"/>
      <c r="AD553" s="467"/>
      <c r="AE553" s="467"/>
      <c r="AF553" s="467"/>
    </row>
    <row r="554" spans="1:32" s="494" customFormat="1">
      <c r="A554" s="467"/>
      <c r="B554" s="467"/>
      <c r="C554" s="467"/>
      <c r="D554" s="541"/>
      <c r="E554" s="467"/>
      <c r="F554" s="467"/>
      <c r="G554" s="467"/>
      <c r="H554" s="467"/>
      <c r="I554" s="543"/>
      <c r="J554" s="543"/>
      <c r="K554" s="543"/>
      <c r="L554" s="543"/>
      <c r="M554" s="543"/>
      <c r="N554" s="543"/>
      <c r="O554" s="550"/>
      <c r="R554" s="467"/>
      <c r="S554" s="467"/>
      <c r="T554" s="496"/>
      <c r="U554" s="467"/>
      <c r="V554" s="467"/>
      <c r="W554" s="467"/>
      <c r="X554" s="467"/>
      <c r="Y554" s="467"/>
      <c r="Z554" s="467"/>
      <c r="AA554" s="467"/>
      <c r="AB554" s="467"/>
      <c r="AC554" s="467"/>
      <c r="AD554" s="467"/>
      <c r="AE554" s="467"/>
      <c r="AF554" s="467"/>
    </row>
    <row r="555" spans="1:32" s="494" customFormat="1">
      <c r="A555" s="467"/>
      <c r="B555" s="467"/>
      <c r="C555" s="467"/>
      <c r="D555" s="541"/>
      <c r="E555" s="467"/>
      <c r="F555" s="467"/>
      <c r="G555" s="467"/>
      <c r="H555" s="467"/>
      <c r="I555" s="543"/>
      <c r="J555" s="543"/>
      <c r="K555" s="543"/>
      <c r="L555" s="543"/>
      <c r="M555" s="543"/>
      <c r="N555" s="543"/>
      <c r="O555" s="550"/>
      <c r="R555" s="467"/>
      <c r="S555" s="467"/>
      <c r="T555" s="496"/>
      <c r="U555" s="467"/>
      <c r="V555" s="467"/>
      <c r="W555" s="467"/>
      <c r="X555" s="467"/>
      <c r="Y555" s="467"/>
      <c r="Z555" s="467"/>
      <c r="AA555" s="467"/>
      <c r="AB555" s="467"/>
      <c r="AC555" s="467"/>
      <c r="AD555" s="467"/>
      <c r="AE555" s="467"/>
      <c r="AF555" s="467"/>
    </row>
    <row r="556" spans="1:32" s="494" customFormat="1">
      <c r="A556" s="467"/>
      <c r="B556" s="467"/>
      <c r="C556" s="467"/>
      <c r="D556" s="541"/>
      <c r="E556" s="467"/>
      <c r="F556" s="467"/>
      <c r="G556" s="467"/>
      <c r="H556" s="467"/>
      <c r="I556" s="543"/>
      <c r="J556" s="543"/>
      <c r="K556" s="543"/>
      <c r="L556" s="543"/>
      <c r="M556" s="543"/>
      <c r="N556" s="543"/>
      <c r="O556" s="550"/>
      <c r="R556" s="467"/>
      <c r="S556" s="467"/>
      <c r="T556" s="496"/>
      <c r="U556" s="467"/>
      <c r="V556" s="467"/>
      <c r="W556" s="467"/>
      <c r="X556" s="467"/>
      <c r="Y556" s="467"/>
      <c r="Z556" s="467"/>
      <c r="AA556" s="467"/>
      <c r="AB556" s="467"/>
      <c r="AC556" s="467"/>
      <c r="AD556" s="467"/>
      <c r="AE556" s="467"/>
      <c r="AF556" s="467"/>
    </row>
    <row r="557" spans="1:32" s="494" customFormat="1">
      <c r="A557" s="467"/>
      <c r="B557" s="467"/>
      <c r="C557" s="467"/>
      <c r="D557" s="541"/>
      <c r="E557" s="467"/>
      <c r="F557" s="467"/>
      <c r="G557" s="467"/>
      <c r="H557" s="467"/>
      <c r="I557" s="543"/>
      <c r="J557" s="543"/>
      <c r="K557" s="543"/>
      <c r="L557" s="543"/>
      <c r="M557" s="543"/>
      <c r="N557" s="543"/>
      <c r="O557" s="550"/>
      <c r="R557" s="467"/>
      <c r="S557" s="467"/>
      <c r="T557" s="496"/>
      <c r="U557" s="467"/>
      <c r="V557" s="467"/>
      <c r="W557" s="467"/>
      <c r="X557" s="467"/>
      <c r="Y557" s="467"/>
      <c r="Z557" s="467"/>
      <c r="AA557" s="467"/>
      <c r="AB557" s="467"/>
      <c r="AC557" s="467"/>
      <c r="AD557" s="467"/>
      <c r="AE557" s="467"/>
      <c r="AF557" s="467"/>
    </row>
    <row r="558" spans="1:32" s="494" customFormat="1">
      <c r="A558" s="467"/>
      <c r="B558" s="467"/>
      <c r="C558" s="467"/>
      <c r="D558" s="541"/>
      <c r="E558" s="467"/>
      <c r="F558" s="467"/>
      <c r="G558" s="467"/>
      <c r="H558" s="467"/>
      <c r="I558" s="543"/>
      <c r="J558" s="543"/>
      <c r="K558" s="543"/>
      <c r="L558" s="543"/>
      <c r="M558" s="543"/>
      <c r="N558" s="543"/>
      <c r="O558" s="550"/>
      <c r="R558" s="467"/>
      <c r="S558" s="467"/>
      <c r="T558" s="496"/>
      <c r="U558" s="467"/>
      <c r="V558" s="467"/>
      <c r="W558" s="467"/>
      <c r="X558" s="467"/>
      <c r="Y558" s="467"/>
      <c r="Z558" s="467"/>
      <c r="AA558" s="467"/>
      <c r="AB558" s="467"/>
      <c r="AC558" s="467"/>
      <c r="AD558" s="467"/>
      <c r="AE558" s="467"/>
      <c r="AF558" s="467"/>
    </row>
    <row r="559" spans="1:32" s="494" customFormat="1">
      <c r="A559" s="467"/>
      <c r="B559" s="467"/>
      <c r="C559" s="467"/>
      <c r="D559" s="541"/>
      <c r="E559" s="467"/>
      <c r="F559" s="467"/>
      <c r="G559" s="467"/>
      <c r="H559" s="467"/>
      <c r="I559" s="543"/>
      <c r="J559" s="543"/>
      <c r="K559" s="543"/>
      <c r="L559" s="543"/>
      <c r="M559" s="543"/>
      <c r="N559" s="543"/>
      <c r="O559" s="550"/>
      <c r="R559" s="467"/>
      <c r="S559" s="467"/>
      <c r="T559" s="496"/>
      <c r="U559" s="467"/>
      <c r="V559" s="467"/>
      <c r="W559" s="467"/>
      <c r="X559" s="467"/>
      <c r="Y559" s="467"/>
      <c r="Z559" s="467"/>
      <c r="AA559" s="467"/>
      <c r="AB559" s="467"/>
      <c r="AC559" s="467"/>
      <c r="AD559" s="467"/>
      <c r="AE559" s="467"/>
      <c r="AF559" s="467"/>
    </row>
    <row r="560" spans="1:32" s="494" customFormat="1">
      <c r="A560" s="467"/>
      <c r="B560" s="467"/>
      <c r="C560" s="467"/>
      <c r="D560" s="541"/>
      <c r="E560" s="467"/>
      <c r="F560" s="467"/>
      <c r="G560" s="467"/>
      <c r="H560" s="467"/>
      <c r="I560" s="543"/>
      <c r="J560" s="543"/>
      <c r="K560" s="543"/>
      <c r="L560" s="543"/>
      <c r="M560" s="543"/>
      <c r="N560" s="543"/>
      <c r="O560" s="550"/>
      <c r="R560" s="467"/>
      <c r="S560" s="467"/>
      <c r="T560" s="496"/>
      <c r="U560" s="467"/>
      <c r="V560" s="467"/>
      <c r="W560" s="467"/>
      <c r="X560" s="467"/>
      <c r="Y560" s="467"/>
      <c r="Z560" s="467"/>
      <c r="AA560" s="467"/>
      <c r="AB560" s="467"/>
      <c r="AC560" s="467"/>
      <c r="AD560" s="467"/>
      <c r="AE560" s="467"/>
      <c r="AF560" s="467"/>
    </row>
    <row r="561" spans="1:32" s="494" customFormat="1">
      <c r="A561" s="467"/>
      <c r="B561" s="467"/>
      <c r="C561" s="467"/>
      <c r="D561" s="541"/>
      <c r="E561" s="467"/>
      <c r="F561" s="467"/>
      <c r="G561" s="467"/>
      <c r="H561" s="467"/>
      <c r="I561" s="543"/>
      <c r="J561" s="543"/>
      <c r="K561" s="543"/>
      <c r="L561" s="543"/>
      <c r="M561" s="543"/>
      <c r="N561" s="543"/>
      <c r="O561" s="550"/>
      <c r="R561" s="467"/>
      <c r="S561" s="467"/>
      <c r="T561" s="496"/>
      <c r="U561" s="467"/>
      <c r="V561" s="467"/>
      <c r="W561" s="467"/>
      <c r="X561" s="467"/>
      <c r="Y561" s="467"/>
      <c r="Z561" s="467"/>
      <c r="AA561" s="467"/>
      <c r="AB561" s="467"/>
      <c r="AC561" s="467"/>
      <c r="AD561" s="467"/>
      <c r="AE561" s="467"/>
      <c r="AF561" s="467"/>
    </row>
    <row r="562" spans="1:32" s="494" customFormat="1">
      <c r="A562" s="467"/>
      <c r="B562" s="467"/>
      <c r="C562" s="467"/>
      <c r="D562" s="541"/>
      <c r="E562" s="467"/>
      <c r="F562" s="467"/>
      <c r="G562" s="467"/>
      <c r="H562" s="467"/>
      <c r="I562" s="543"/>
      <c r="J562" s="543"/>
      <c r="K562" s="543"/>
      <c r="L562" s="543"/>
      <c r="M562" s="543"/>
      <c r="N562" s="543"/>
      <c r="O562" s="550"/>
      <c r="R562" s="467"/>
      <c r="S562" s="467"/>
      <c r="T562" s="496"/>
      <c r="U562" s="467"/>
      <c r="V562" s="467"/>
      <c r="W562" s="467"/>
      <c r="X562" s="467"/>
      <c r="Y562" s="467"/>
      <c r="Z562" s="467"/>
      <c r="AA562" s="467"/>
      <c r="AB562" s="467"/>
      <c r="AC562" s="467"/>
      <c r="AD562" s="467"/>
      <c r="AE562" s="467"/>
      <c r="AF562" s="467"/>
    </row>
    <row r="564" spans="1:32">
      <c r="G564" s="533"/>
    </row>
    <row r="569" spans="1:32">
      <c r="G569" s="578"/>
    </row>
    <row r="570" spans="1:32">
      <c r="G570" s="578"/>
    </row>
    <row r="571" spans="1:32">
      <c r="G571" s="578"/>
    </row>
    <row r="572" spans="1:32">
      <c r="G572" s="578"/>
    </row>
    <row r="573" spans="1:32">
      <c r="G573" s="578"/>
    </row>
    <row r="574" spans="1:32">
      <c r="G574" s="578"/>
    </row>
    <row r="575" spans="1:32">
      <c r="G575" s="578"/>
    </row>
    <row r="577" spans="7:7">
      <c r="G577" s="578"/>
    </row>
    <row r="578" spans="7:7">
      <c r="G578" s="578"/>
    </row>
    <row r="579" spans="7:7">
      <c r="G579" s="578"/>
    </row>
    <row r="580" spans="7:7">
      <c r="G580" s="578"/>
    </row>
    <row r="581" spans="7:7">
      <c r="G581" s="578"/>
    </row>
    <row r="582" spans="7:7">
      <c r="G582" s="578"/>
    </row>
    <row r="583" spans="7:7">
      <c r="G583" s="579"/>
    </row>
    <row r="584" spans="7:7">
      <c r="G584" s="579"/>
    </row>
    <row r="585" spans="7:7">
      <c r="G585" s="579"/>
    </row>
  </sheetData>
  <autoFilter ref="O1:O585"/>
  <mergeCells count="56">
    <mergeCell ref="O60:O61"/>
    <mergeCell ref="O69:O70"/>
    <mergeCell ref="O88:O89"/>
    <mergeCell ref="O172:O173"/>
    <mergeCell ref="O176:O177"/>
    <mergeCell ref="O150:O151"/>
    <mergeCell ref="O154:O155"/>
    <mergeCell ref="O168:O169"/>
    <mergeCell ref="O180:O181"/>
    <mergeCell ref="O187:O188"/>
    <mergeCell ref="A1:O1"/>
    <mergeCell ref="A2:A3"/>
    <mergeCell ref="B2:B3"/>
    <mergeCell ref="C2:C3"/>
    <mergeCell ref="D2:D3"/>
    <mergeCell ref="E2:H2"/>
    <mergeCell ref="I2:L2"/>
    <mergeCell ref="M2:M3"/>
    <mergeCell ref="N2:N3"/>
    <mergeCell ref="O2:O3"/>
    <mergeCell ref="O22:O23"/>
    <mergeCell ref="O28:O29"/>
    <mergeCell ref="O142:O143"/>
    <mergeCell ref="O146:O147"/>
    <mergeCell ref="O237:O238"/>
    <mergeCell ref="O252:O253"/>
    <mergeCell ref="O259:O260"/>
    <mergeCell ref="O265:O266"/>
    <mergeCell ref="O360:O361"/>
    <mergeCell ref="O290:O291"/>
    <mergeCell ref="O294:O295"/>
    <mergeCell ref="O301:O302"/>
    <mergeCell ref="O314:O315"/>
    <mergeCell ref="O324:O325"/>
    <mergeCell ref="O334:O335"/>
    <mergeCell ref="O199:O200"/>
    <mergeCell ref="O209:O210"/>
    <mergeCell ref="O219:O220"/>
    <mergeCell ref="O223:O224"/>
    <mergeCell ref="O230:O231"/>
    <mergeCell ref="G528:I528"/>
    <mergeCell ref="M529:N529"/>
    <mergeCell ref="M530:N530"/>
    <mergeCell ref="O356:O357"/>
    <mergeCell ref="O338:O339"/>
    <mergeCell ref="O341:O342"/>
    <mergeCell ref="O348:O349"/>
    <mergeCell ref="O352:O353"/>
    <mergeCell ref="O380:O381"/>
    <mergeCell ref="O364:O365"/>
    <mergeCell ref="O368:O369"/>
    <mergeCell ref="O372:O373"/>
    <mergeCell ref="O376:O377"/>
    <mergeCell ref="M525:N525"/>
    <mergeCell ref="M526:N526"/>
    <mergeCell ref="M527:N527"/>
  </mergeCells>
  <pageMargins left="0.33" right="0.32" top="0.54" bottom="0.6" header="0.3" footer="0.3"/>
  <pageSetup paperSize="9" scale="63" fitToHeight="81" orientation="landscape" r:id="rId1"/>
  <headerFooter>
    <oddFooter>Page &amp;P of &amp;N</oddFooter>
  </headerFooter>
  <colBreaks count="1" manualBreakCount="1">
    <brk id="1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L50"/>
  <sheetViews>
    <sheetView view="pageBreakPreview" topLeftCell="A29" zoomScaleSheetLayoutView="100" workbookViewId="0">
      <selection activeCell="H47" sqref="H47:I47"/>
    </sheetView>
  </sheetViews>
  <sheetFormatPr defaultColWidth="9.28515625" defaultRowHeight="13.6"/>
  <cols>
    <col min="1" max="1" width="9.28515625" style="12"/>
    <col min="2" max="2" width="5.42578125" style="12" bestFit="1" customWidth="1"/>
    <col min="3" max="3" width="44.7109375" style="12" customWidth="1"/>
    <col min="4" max="4" width="7.7109375" style="12" customWidth="1"/>
    <col min="5" max="5" width="17.42578125" style="12" customWidth="1"/>
    <col min="6" max="6" width="17.28515625" style="12" customWidth="1"/>
    <col min="7" max="8" width="14.7109375" style="12" customWidth="1"/>
    <col min="9" max="9" width="15" style="12" customWidth="1"/>
    <col min="10" max="10" width="19.42578125" style="12" customWidth="1"/>
    <col min="11" max="11" width="9.28515625" style="12"/>
    <col min="12" max="12" width="11.140625" style="12" bestFit="1" customWidth="1"/>
    <col min="13" max="16384" width="9.28515625" style="12"/>
  </cols>
  <sheetData>
    <row r="2" spans="2:12" ht="27" customHeight="1">
      <c r="B2" s="608" t="s">
        <v>796</v>
      </c>
      <c r="C2" s="608"/>
      <c r="D2" s="608"/>
      <c r="E2" s="608"/>
      <c r="F2" s="608"/>
      <c r="G2" s="608"/>
      <c r="H2" s="608"/>
      <c r="I2" s="608"/>
    </row>
    <row r="3" spans="2:12" ht="37.9" customHeight="1">
      <c r="B3" s="609" t="s">
        <v>843</v>
      </c>
      <c r="C3" s="610"/>
      <c r="D3" s="610"/>
      <c r="E3" s="610"/>
      <c r="F3" s="610"/>
      <c r="G3" s="610"/>
      <c r="H3" s="610"/>
      <c r="I3" s="611"/>
      <c r="L3" s="12" t="s">
        <v>844</v>
      </c>
    </row>
    <row r="4" spans="2:12" ht="28.55">
      <c r="B4" s="13" t="s">
        <v>130</v>
      </c>
      <c r="C4" s="14" t="s">
        <v>164</v>
      </c>
      <c r="D4" s="14"/>
      <c r="E4" s="14" t="s">
        <v>165</v>
      </c>
      <c r="F4" s="14" t="s">
        <v>166</v>
      </c>
      <c r="G4" s="14" t="s">
        <v>167</v>
      </c>
      <c r="H4" s="14" t="s">
        <v>168</v>
      </c>
      <c r="I4" s="14" t="s">
        <v>811</v>
      </c>
      <c r="J4" s="15"/>
    </row>
    <row r="5" spans="2:12" ht="20.75" customHeight="1">
      <c r="B5" s="13"/>
      <c r="C5" s="14" t="s">
        <v>642</v>
      </c>
      <c r="D5" s="14"/>
      <c r="E5" s="14"/>
      <c r="F5" s="14"/>
      <c r="G5" s="14"/>
      <c r="H5" s="14"/>
      <c r="I5" s="14"/>
      <c r="J5" s="15"/>
    </row>
    <row r="6" spans="2:12">
      <c r="B6" s="16">
        <v>1</v>
      </c>
      <c r="C6" s="17" t="s">
        <v>121</v>
      </c>
      <c r="D6" s="17"/>
      <c r="E6" s="18" t="e">
        <f>'Revised Estimate-SECTIONS'!#REF!</f>
        <v>#REF!</v>
      </c>
      <c r="F6" s="18" t="e">
        <f>'Revised Estimate-SECTIONS'!#REF!</f>
        <v>#REF!</v>
      </c>
      <c r="G6" s="18">
        <f>'Revised Estimate-SECTIONS'!M15</f>
        <v>0</v>
      </c>
      <c r="H6" s="18">
        <f>'Revised Estimate-SECTIONS'!N15</f>
        <v>110000</v>
      </c>
      <c r="I6" s="17"/>
      <c r="J6" s="15"/>
    </row>
    <row r="7" spans="2:12">
      <c r="B7" s="16">
        <v>2</v>
      </c>
      <c r="C7" s="17" t="s">
        <v>170</v>
      </c>
      <c r="D7" s="17"/>
      <c r="E7" s="18" t="e">
        <f>'Revised Estimate-SECTIONS'!#REF!</f>
        <v>#REF!</v>
      </c>
      <c r="F7" s="18" t="e">
        <f>'Revised Estimate-SECTIONS'!#REF!</f>
        <v>#REF!</v>
      </c>
      <c r="G7" s="18">
        <f>'Revised Estimate-SECTIONS'!M98</f>
        <v>459997</v>
      </c>
      <c r="H7" s="18">
        <f>'Revised Estimate-SECTIONS'!N98</f>
        <v>2278719</v>
      </c>
      <c r="I7" s="17"/>
      <c r="J7" s="15"/>
    </row>
    <row r="8" spans="2:12">
      <c r="B8" s="16">
        <v>3</v>
      </c>
      <c r="C8" s="17" t="s">
        <v>171</v>
      </c>
      <c r="D8" s="17"/>
      <c r="E8" s="18" t="e">
        <f>'Revised Estimate-SECTIONS'!#REF!</f>
        <v>#REF!</v>
      </c>
      <c r="F8" s="18" t="e">
        <f>'Revised Estimate-SECTIONS'!#REF!</f>
        <v>#REF!</v>
      </c>
      <c r="G8" s="18">
        <f>'Revised Estimate-SECTIONS'!M140</f>
        <v>6962</v>
      </c>
      <c r="H8" s="18">
        <f>'Revised Estimate-SECTIONS'!N140</f>
        <v>84953</v>
      </c>
      <c r="I8" s="17"/>
      <c r="J8" s="15"/>
    </row>
    <row r="9" spans="2:12">
      <c r="B9" s="16">
        <v>4</v>
      </c>
      <c r="C9" s="17" t="s">
        <v>172</v>
      </c>
      <c r="D9" s="17"/>
      <c r="E9" s="18" t="e">
        <f>'Revised Estimate-SECTIONS'!#REF!</f>
        <v>#REF!</v>
      </c>
      <c r="F9" s="18" t="e">
        <f>'Revised Estimate-SECTIONS'!#REF!</f>
        <v>#REF!</v>
      </c>
      <c r="G9" s="18">
        <f>'Revised Estimate-SECTIONS'!M256</f>
        <v>878126</v>
      </c>
      <c r="H9" s="18">
        <f>'Revised Estimate-SECTIONS'!N256</f>
        <v>582226</v>
      </c>
      <c r="I9" s="17"/>
      <c r="J9" s="15"/>
    </row>
    <row r="10" spans="2:12">
      <c r="B10" s="16">
        <v>5</v>
      </c>
      <c r="C10" s="17" t="s">
        <v>173</v>
      </c>
      <c r="D10" s="17"/>
      <c r="E10" s="18" t="e">
        <f>'Revised Estimate-SECTIONS'!#REF!</f>
        <v>#REF!</v>
      </c>
      <c r="F10" s="18" t="e">
        <f>'Revised Estimate-SECTIONS'!#REF!</f>
        <v>#REF!</v>
      </c>
      <c r="G10" s="18" t="e">
        <f>'Revised Estimate-SECTIONS'!#REF!</f>
        <v>#REF!</v>
      </c>
      <c r="H10" s="18" t="e">
        <f>'Revised Estimate-SECTIONS'!#REF!</f>
        <v>#REF!</v>
      </c>
      <c r="I10" s="17"/>
      <c r="J10" s="15"/>
    </row>
    <row r="11" spans="2:12">
      <c r="B11" s="16">
        <v>6</v>
      </c>
      <c r="C11" s="17" t="s">
        <v>174</v>
      </c>
      <c r="D11" s="17"/>
      <c r="E11" s="18" t="e">
        <f>'Revised Estimate-SECTIONS'!#REF!</f>
        <v>#REF!</v>
      </c>
      <c r="F11" s="18" t="e">
        <f>'Revised Estimate-SECTIONS'!#REF!</f>
        <v>#REF!</v>
      </c>
      <c r="G11" s="18" t="e">
        <f>'Revised Estimate-SECTIONS'!#REF!</f>
        <v>#REF!</v>
      </c>
      <c r="H11" s="18" t="e">
        <f>'Revised Estimate-SECTIONS'!#REF!</f>
        <v>#REF!</v>
      </c>
      <c r="I11" s="17"/>
      <c r="J11" s="15"/>
    </row>
    <row r="12" spans="2:12">
      <c r="B12" s="16">
        <v>7</v>
      </c>
      <c r="C12" s="17" t="s">
        <v>175</v>
      </c>
      <c r="D12" s="17"/>
      <c r="E12" s="18" t="e">
        <f>'Revised Estimate-SECTIONS'!#REF!</f>
        <v>#REF!</v>
      </c>
      <c r="F12" s="18" t="e">
        <f>'Revised Estimate-SECTIONS'!#REF!</f>
        <v>#REF!</v>
      </c>
      <c r="G12" s="18">
        <f>'Revised Estimate-SECTIONS'!M343</f>
        <v>355055</v>
      </c>
      <c r="H12" s="18">
        <f>'Revised Estimate-SECTIONS'!N343</f>
        <v>395819</v>
      </c>
      <c r="I12" s="17"/>
      <c r="J12" s="15"/>
    </row>
    <row r="13" spans="2:12">
      <c r="B13" s="16">
        <v>8</v>
      </c>
      <c r="C13" s="17" t="s">
        <v>176</v>
      </c>
      <c r="D13" s="17"/>
      <c r="E13" s="18" t="e">
        <f>'Revised Estimate-SECTIONS'!#REF!</f>
        <v>#REF!</v>
      </c>
      <c r="F13" s="18" t="e">
        <f>'Revised Estimate-SECTIONS'!#REF!</f>
        <v>#REF!</v>
      </c>
      <c r="G13" s="18">
        <f>'Revised Estimate-SECTIONS'!M384</f>
        <v>154329.60000000001</v>
      </c>
      <c r="H13" s="18">
        <f>'Revised Estimate-SECTIONS'!N384</f>
        <v>0</v>
      </c>
      <c r="I13" s="17"/>
      <c r="J13" s="15"/>
    </row>
    <row r="14" spans="2:12" ht="14.3">
      <c r="B14" s="16"/>
      <c r="C14" s="24" t="s">
        <v>823</v>
      </c>
      <c r="D14" s="24"/>
      <c r="E14" s="19" t="e">
        <f>SUM(E6:E13)</f>
        <v>#REF!</v>
      </c>
      <c r="F14" s="19" t="e">
        <f>SUM(F6:F13)</f>
        <v>#REF!</v>
      </c>
      <c r="G14" s="19" t="e">
        <f>SUM(G6:G13)</f>
        <v>#REF!</v>
      </c>
      <c r="H14" s="19" t="e">
        <f>SUM(H6:H13)</f>
        <v>#REF!</v>
      </c>
      <c r="I14" s="18"/>
      <c r="J14" s="15"/>
    </row>
    <row r="15" spans="2:12" ht="19.899999999999999" customHeight="1">
      <c r="B15" s="16"/>
      <c r="C15" s="14" t="s">
        <v>824</v>
      </c>
      <c r="D15" s="24"/>
      <c r="E15" s="19"/>
      <c r="F15" s="19"/>
      <c r="G15" s="19"/>
      <c r="H15" s="19"/>
      <c r="I15" s="17"/>
      <c r="J15" s="15"/>
    </row>
    <row r="16" spans="2:12">
      <c r="B16" s="16">
        <v>9</v>
      </c>
      <c r="C16" s="17" t="s">
        <v>820</v>
      </c>
      <c r="D16" s="17"/>
      <c r="E16" s="18" t="e">
        <f>'Revised Estimate-SECTIONS'!#REF!</f>
        <v>#REF!</v>
      </c>
      <c r="F16" s="18" t="e">
        <f>'Revised Estimate-SECTIONS'!#REF!</f>
        <v>#REF!</v>
      </c>
      <c r="G16" s="18" t="e">
        <f>IF(F16&gt;E16,F16-E16,0)</f>
        <v>#REF!</v>
      </c>
      <c r="H16" s="18" t="e">
        <f>IF(F16&lt;E16,E16-F16,0)</f>
        <v>#REF!</v>
      </c>
      <c r="I16" s="17"/>
      <c r="J16" s="15"/>
    </row>
    <row r="17" spans="2:12">
      <c r="B17" s="16">
        <v>10</v>
      </c>
      <c r="C17" s="17" t="s">
        <v>821</v>
      </c>
      <c r="D17" s="17"/>
      <c r="E17" s="18" t="e">
        <f>'Revised Estimate-SECTIONS'!#REF!</f>
        <v>#REF!</v>
      </c>
      <c r="F17" s="18" t="e">
        <f>'Revised Estimate-SECTIONS'!#REF!</f>
        <v>#REF!</v>
      </c>
      <c r="G17" s="18" t="e">
        <f t="shared" ref="G17:G22" si="0">IF(F17&gt;E17,F17-E17,0)</f>
        <v>#REF!</v>
      </c>
      <c r="H17" s="18" t="e">
        <f t="shared" ref="H17:H22" si="1">IF(F17&lt;E17,E17-F17,0)</f>
        <v>#REF!</v>
      </c>
      <c r="I17" s="17"/>
      <c r="J17" s="15"/>
    </row>
    <row r="18" spans="2:12">
      <c r="B18" s="16">
        <v>11</v>
      </c>
      <c r="C18" s="17" t="s">
        <v>171</v>
      </c>
      <c r="D18" s="17"/>
      <c r="E18" s="18" t="e">
        <f>'Revised Estimate-SECTIONS'!#REF!</f>
        <v>#REF!</v>
      </c>
      <c r="F18" s="18" t="e">
        <f>'Revised Estimate-SECTIONS'!#REF!</f>
        <v>#REF!</v>
      </c>
      <c r="G18" s="18" t="e">
        <f t="shared" si="0"/>
        <v>#REF!</v>
      </c>
      <c r="H18" s="18" t="e">
        <f t="shared" si="1"/>
        <v>#REF!</v>
      </c>
      <c r="I18" s="17"/>
      <c r="J18" s="15"/>
    </row>
    <row r="19" spans="2:12">
      <c r="B19" s="16">
        <v>12</v>
      </c>
      <c r="C19" s="17" t="s">
        <v>172</v>
      </c>
      <c r="D19" s="17"/>
      <c r="E19" s="18" t="e">
        <f>'Revised Estimate-SECTIONS'!#REF!</f>
        <v>#REF!</v>
      </c>
      <c r="F19" s="18" t="e">
        <f>'Revised Estimate-SECTIONS'!#REF!</f>
        <v>#REF!</v>
      </c>
      <c r="G19" s="18" t="e">
        <f t="shared" si="0"/>
        <v>#REF!</v>
      </c>
      <c r="H19" s="18" t="e">
        <f t="shared" si="1"/>
        <v>#REF!</v>
      </c>
      <c r="I19" s="17"/>
      <c r="J19" s="15"/>
    </row>
    <row r="20" spans="2:12">
      <c r="B20" s="16">
        <v>13</v>
      </c>
      <c r="C20" s="17" t="s">
        <v>174</v>
      </c>
      <c r="D20" s="17"/>
      <c r="E20" s="18" t="e">
        <f>'Revised Estimate-SECTIONS'!#REF!</f>
        <v>#REF!</v>
      </c>
      <c r="F20" s="18" t="e">
        <f>'Revised Estimate-SECTIONS'!#REF!</f>
        <v>#REF!</v>
      </c>
      <c r="G20" s="18" t="e">
        <f t="shared" si="0"/>
        <v>#REF!</v>
      </c>
      <c r="H20" s="18" t="e">
        <f t="shared" si="1"/>
        <v>#REF!</v>
      </c>
      <c r="I20" s="17"/>
      <c r="J20" s="15"/>
    </row>
    <row r="21" spans="2:12">
      <c r="B21" s="16">
        <v>14</v>
      </c>
      <c r="C21" s="17" t="s">
        <v>175</v>
      </c>
      <c r="D21" s="17"/>
      <c r="E21" s="18" t="e">
        <f>'Revised Estimate-SECTIONS'!#REF!</f>
        <v>#REF!</v>
      </c>
      <c r="F21" s="18" t="e">
        <f>'Revised Estimate-SECTIONS'!#REF!</f>
        <v>#REF!</v>
      </c>
      <c r="G21" s="18" t="e">
        <f t="shared" si="0"/>
        <v>#REF!</v>
      </c>
      <c r="H21" s="18" t="e">
        <f t="shared" si="1"/>
        <v>#REF!</v>
      </c>
      <c r="I21" s="17"/>
      <c r="J21" s="15"/>
    </row>
    <row r="22" spans="2:12">
      <c r="B22" s="16">
        <v>15</v>
      </c>
      <c r="C22" s="17" t="s">
        <v>176</v>
      </c>
      <c r="D22" s="17"/>
      <c r="E22" s="18" t="e">
        <f>'Revised Estimate-SECTIONS'!#REF!</f>
        <v>#REF!</v>
      </c>
      <c r="F22" s="18" t="e">
        <f>'Revised Estimate-SECTIONS'!#REF!</f>
        <v>#REF!</v>
      </c>
      <c r="G22" s="18" t="e">
        <f t="shared" si="0"/>
        <v>#REF!</v>
      </c>
      <c r="H22" s="18" t="e">
        <f t="shared" si="1"/>
        <v>#REF!</v>
      </c>
      <c r="I22" s="17"/>
      <c r="J22" s="15"/>
    </row>
    <row r="23" spans="2:12" ht="14.3">
      <c r="B23" s="16"/>
      <c r="C23" s="24" t="s">
        <v>822</v>
      </c>
      <c r="D23" s="24"/>
      <c r="E23" s="19" t="e">
        <f>SUM(E16:E22)</f>
        <v>#REF!</v>
      </c>
      <c r="F23" s="19" t="e">
        <f>SUM(F16:F22)</f>
        <v>#REF!</v>
      </c>
      <c r="G23" s="19" t="e">
        <f t="shared" ref="G23:H23" si="2">SUM(G16:G22)</f>
        <v>#REF!</v>
      </c>
      <c r="H23" s="19" t="e">
        <f t="shared" si="2"/>
        <v>#REF!</v>
      </c>
      <c r="I23" s="17"/>
      <c r="J23" s="15"/>
    </row>
    <row r="24" spans="2:12" ht="14.3">
      <c r="B24" s="16"/>
      <c r="C24" s="25" t="s">
        <v>198</v>
      </c>
      <c r="D24" s="25"/>
      <c r="E24" s="19" t="e">
        <f>SUM(E23,E14)</f>
        <v>#REF!</v>
      </c>
      <c r="F24" s="19" t="e">
        <f t="shared" ref="F24:H24" si="3">SUM(F23,F14)</f>
        <v>#REF!</v>
      </c>
      <c r="G24" s="19" t="e">
        <f t="shared" si="3"/>
        <v>#REF!</v>
      </c>
      <c r="H24" s="19" t="e">
        <f t="shared" si="3"/>
        <v>#REF!</v>
      </c>
      <c r="I24" s="18" t="e">
        <f>G24-H24</f>
        <v>#REF!</v>
      </c>
      <c r="J24" s="15"/>
      <c r="L24" s="97"/>
    </row>
    <row r="25" spans="2:12" ht="27.2">
      <c r="B25" s="16">
        <v>16</v>
      </c>
      <c r="C25" s="21" t="s">
        <v>194</v>
      </c>
      <c r="D25" s="76">
        <v>0.04</v>
      </c>
      <c r="E25" s="18" t="e">
        <f>D25*E24</f>
        <v>#REF!</v>
      </c>
      <c r="F25" s="18" t="e">
        <f>D25*F24</f>
        <v>#REF!</v>
      </c>
      <c r="G25" s="18" t="e">
        <f>IF(F25&gt;E25,F25-E25,0)</f>
        <v>#REF!</v>
      </c>
      <c r="H25" s="18" t="e">
        <f>IF(F25&lt;E25,E25-F25,0)</f>
        <v>#REF!</v>
      </c>
      <c r="I25" s="17"/>
      <c r="J25" s="15"/>
    </row>
    <row r="26" spans="2:12" ht="14.3">
      <c r="B26" s="16"/>
      <c r="C26" s="25" t="s">
        <v>492</v>
      </c>
      <c r="D26" s="25"/>
      <c r="E26" s="18" t="e">
        <f>(E24+E25)*18%</f>
        <v>#REF!</v>
      </c>
      <c r="F26" s="18" t="e">
        <f>(F24+F25)*18%</f>
        <v>#REF!</v>
      </c>
      <c r="G26" s="18" t="e">
        <f>ROUND(IF(F26&gt;E26,F26-E26,0),0)</f>
        <v>#REF!</v>
      </c>
      <c r="H26" s="18" t="e">
        <f t="shared" ref="H26" si="4">ROUND(IF(F26&lt;E26,E26-F26,0),0)</f>
        <v>#REF!</v>
      </c>
      <c r="I26" s="17"/>
      <c r="J26" s="15"/>
    </row>
    <row r="27" spans="2:12" ht="14.3">
      <c r="B27" s="16"/>
      <c r="C27" s="25" t="s">
        <v>447</v>
      </c>
      <c r="D27" s="25"/>
      <c r="E27" s="19" t="e">
        <f>SUM(E24:E26)</f>
        <v>#REF!</v>
      </c>
      <c r="F27" s="19" t="e">
        <f>SUM(F24:F26)</f>
        <v>#REF!</v>
      </c>
      <c r="G27" s="19" t="e">
        <f>SUM(G24:G26)</f>
        <v>#REF!</v>
      </c>
      <c r="H27" s="19" t="e">
        <f>SUM(H24:H26)</f>
        <v>#REF!</v>
      </c>
      <c r="I27" s="17"/>
      <c r="J27" s="15"/>
    </row>
    <row r="28" spans="2:12" ht="27.2">
      <c r="B28" s="16">
        <v>17</v>
      </c>
      <c r="C28" s="23" t="s">
        <v>186</v>
      </c>
      <c r="D28" s="582">
        <v>0.01</v>
      </c>
      <c r="E28" s="18"/>
      <c r="F28" s="18" t="e">
        <f>F24*D28</f>
        <v>#REF!</v>
      </c>
      <c r="G28" s="18" t="e">
        <f>IF(F28&gt;E28,F28-E28,0)</f>
        <v>#REF!</v>
      </c>
      <c r="H28" s="18" t="e">
        <f t="shared" ref="H28:H33" si="5">IF(F28&lt;E28,E28-F28,0)</f>
        <v>#REF!</v>
      </c>
      <c r="I28" s="17"/>
      <c r="J28" s="15"/>
    </row>
    <row r="29" spans="2:12" ht="27.2">
      <c r="B29" s="16">
        <v>18</v>
      </c>
      <c r="C29" s="23" t="s">
        <v>187</v>
      </c>
      <c r="D29" s="583">
        <v>1E-3</v>
      </c>
      <c r="E29" s="18"/>
      <c r="F29" s="18" t="e">
        <f>F24*D29</f>
        <v>#REF!</v>
      </c>
      <c r="G29" s="18" t="e">
        <f t="shared" ref="G29:G33" si="6">IF(F29&gt;E29,F29-E29,0)</f>
        <v>#REF!</v>
      </c>
      <c r="H29" s="18" t="e">
        <f t="shared" si="5"/>
        <v>#REF!</v>
      </c>
      <c r="I29" s="17"/>
      <c r="J29" s="15"/>
    </row>
    <row r="30" spans="2:12" ht="27.2">
      <c r="B30" s="16">
        <v>19</v>
      </c>
      <c r="C30" s="23" t="s">
        <v>814</v>
      </c>
      <c r="D30" s="584"/>
      <c r="E30" s="18"/>
      <c r="F30" s="18">
        <f>seignorage!T18</f>
        <v>308</v>
      </c>
      <c r="G30" s="18">
        <f t="shared" si="6"/>
        <v>308</v>
      </c>
      <c r="H30" s="18">
        <f t="shared" si="5"/>
        <v>0</v>
      </c>
      <c r="I30" s="17"/>
      <c r="J30" s="15"/>
    </row>
    <row r="31" spans="2:12" ht="27.2">
      <c r="B31" s="16">
        <v>20</v>
      </c>
      <c r="C31" s="23" t="s">
        <v>189</v>
      </c>
      <c r="D31" s="582">
        <v>0.3</v>
      </c>
      <c r="E31" s="18"/>
      <c r="F31" s="18">
        <f>F30*D31</f>
        <v>92.399999999999991</v>
      </c>
      <c r="G31" s="18">
        <f t="shared" si="6"/>
        <v>92.399999999999991</v>
      </c>
      <c r="H31" s="18">
        <f t="shared" si="5"/>
        <v>0</v>
      </c>
      <c r="I31" s="17"/>
      <c r="J31" s="15"/>
    </row>
    <row r="32" spans="2:12" ht="27.2">
      <c r="B32" s="16">
        <v>21</v>
      </c>
      <c r="C32" s="23" t="s">
        <v>815</v>
      </c>
      <c r="D32" s="582">
        <v>0.02</v>
      </c>
      <c r="E32" s="18"/>
      <c r="F32" s="18">
        <f>F30*D32</f>
        <v>6.16</v>
      </c>
      <c r="G32" s="18">
        <f t="shared" si="6"/>
        <v>6.16</v>
      </c>
      <c r="H32" s="18">
        <f t="shared" si="5"/>
        <v>0</v>
      </c>
      <c r="I32" s="17"/>
      <c r="J32" s="15"/>
    </row>
    <row r="33" spans="1:11">
      <c r="B33" s="16">
        <v>22</v>
      </c>
      <c r="C33" s="23" t="s">
        <v>816</v>
      </c>
      <c r="D33" s="583">
        <v>1E-4</v>
      </c>
      <c r="E33" s="18"/>
      <c r="F33" s="18" t="e">
        <f>F24*D33</f>
        <v>#REF!</v>
      </c>
      <c r="G33" s="18" t="e">
        <f t="shared" si="6"/>
        <v>#REF!</v>
      </c>
      <c r="H33" s="18" t="e">
        <f t="shared" si="5"/>
        <v>#REF!</v>
      </c>
      <c r="I33" s="17"/>
      <c r="J33" s="15"/>
    </row>
    <row r="34" spans="1:11" ht="14.3">
      <c r="B34" s="16">
        <v>23</v>
      </c>
      <c r="C34" s="23" t="s">
        <v>817</v>
      </c>
      <c r="D34" s="584"/>
      <c r="E34" s="18"/>
      <c r="F34" s="19" t="e">
        <f>SUM(F28:F33)</f>
        <v>#REF!</v>
      </c>
      <c r="G34" s="19" t="e">
        <f>SUM(G28:G33)</f>
        <v>#REF!</v>
      </c>
      <c r="H34" s="19" t="e">
        <f t="shared" ref="H34" si="7">SUM(H28:H33)</f>
        <v>#REF!</v>
      </c>
      <c r="I34" s="17"/>
      <c r="J34" s="15"/>
    </row>
    <row r="35" spans="1:11" ht="27.2">
      <c r="B35" s="16">
        <v>24</v>
      </c>
      <c r="C35" s="23" t="s">
        <v>818</v>
      </c>
      <c r="D35" s="582">
        <v>0.18</v>
      </c>
      <c r="E35" s="18"/>
      <c r="F35" s="18" t="e">
        <f>F34*D35</f>
        <v>#REF!</v>
      </c>
      <c r="G35" s="18" t="e">
        <f>IF(F35&gt;E35,F35-E35,0)</f>
        <v>#REF!</v>
      </c>
      <c r="H35" s="18" t="e">
        <f t="shared" ref="H35:H37" si="8">IF(F35&lt;E35,E35-F35,0)</f>
        <v>#REF!</v>
      </c>
      <c r="I35" s="17"/>
      <c r="J35" s="15"/>
    </row>
    <row r="36" spans="1:11">
      <c r="B36" s="16">
        <v>25</v>
      </c>
      <c r="C36" s="23" t="s">
        <v>791</v>
      </c>
      <c r="D36" s="582"/>
      <c r="E36" s="18"/>
      <c r="F36" s="18">
        <v>200000</v>
      </c>
      <c r="G36" s="18">
        <f t="shared" ref="G36:G37" si="9">IF(F36&gt;E36,F36-E36,0)</f>
        <v>200000</v>
      </c>
      <c r="H36" s="18">
        <f t="shared" si="8"/>
        <v>0</v>
      </c>
      <c r="I36" s="17"/>
      <c r="J36" s="15"/>
    </row>
    <row r="37" spans="1:11" ht="27.2">
      <c r="B37" s="16">
        <v>26</v>
      </c>
      <c r="C37" s="23" t="s">
        <v>819</v>
      </c>
      <c r="D37" s="585"/>
      <c r="E37" s="18">
        <v>1181324</v>
      </c>
      <c r="F37" s="18"/>
      <c r="G37" s="18">
        <f t="shared" si="9"/>
        <v>0</v>
      </c>
      <c r="H37" s="18">
        <f t="shared" si="8"/>
        <v>1181324</v>
      </c>
      <c r="I37" s="17"/>
      <c r="J37" s="580"/>
    </row>
    <row r="38" spans="1:11" ht="14.3">
      <c r="B38" s="16"/>
      <c r="C38" s="22" t="s">
        <v>794</v>
      </c>
      <c r="D38" s="586"/>
      <c r="E38" s="26"/>
      <c r="F38" s="75" t="e">
        <f>SUM(F34:F37)</f>
        <v>#REF!</v>
      </c>
      <c r="G38" s="75" t="e">
        <f>SUM(G34:G37)</f>
        <v>#REF!</v>
      </c>
      <c r="H38" s="75" t="e">
        <f>SUM(H34:H37)</f>
        <v>#REF!</v>
      </c>
      <c r="I38" s="23"/>
      <c r="J38" s="581"/>
    </row>
    <row r="39" spans="1:11" s="15" customFormat="1" ht="19.2" customHeight="1">
      <c r="B39" s="16"/>
      <c r="C39" s="25" t="s">
        <v>647</v>
      </c>
      <c r="D39" s="17"/>
      <c r="E39" s="19" t="e">
        <f>SUM(E27:E38)</f>
        <v>#REF!</v>
      </c>
      <c r="F39" s="19" t="e">
        <f>F38+F27</f>
        <v>#REF!</v>
      </c>
      <c r="G39" s="19" t="e">
        <f>G38+G27</f>
        <v>#REF!</v>
      </c>
      <c r="H39" s="19" t="e">
        <f>H38+H27</f>
        <v>#REF!</v>
      </c>
      <c r="I39" s="18" t="e">
        <f>G39-H39</f>
        <v>#REF!</v>
      </c>
    </row>
    <row r="40" spans="1:11" ht="14.3">
      <c r="B40" s="20"/>
      <c r="E40" s="91"/>
      <c r="F40" s="91"/>
      <c r="G40" s="91"/>
      <c r="H40" s="91"/>
    </row>
    <row r="41" spans="1:11">
      <c r="A41" s="79"/>
      <c r="B41" s="80"/>
      <c r="C41" s="79"/>
      <c r="D41" s="81" t="s">
        <v>812</v>
      </c>
      <c r="E41" s="81"/>
      <c r="F41" s="82" t="e">
        <f>E39</f>
        <v>#REF!</v>
      </c>
      <c r="G41" s="81" t="s">
        <v>167</v>
      </c>
      <c r="H41" s="82" t="e">
        <f>G39</f>
        <v>#REF!</v>
      </c>
      <c r="K41" s="83"/>
    </row>
    <row r="42" spans="1:11">
      <c r="A42" s="79"/>
      <c r="B42" s="80"/>
      <c r="C42" s="84"/>
      <c r="D42" s="85" t="s">
        <v>813</v>
      </c>
      <c r="E42" s="81"/>
      <c r="F42" s="82" t="e">
        <f>F39</f>
        <v>#REF!</v>
      </c>
      <c r="G42" s="81" t="s">
        <v>168</v>
      </c>
      <c r="H42" s="82" t="e">
        <f>H39</f>
        <v>#REF!</v>
      </c>
      <c r="I42" s="93"/>
      <c r="K42" s="83"/>
    </row>
    <row r="43" spans="1:11" ht="16.3" thickBot="1">
      <c r="A43" s="79"/>
      <c r="B43" s="80"/>
      <c r="C43" s="86"/>
      <c r="D43" s="87" t="s">
        <v>636</v>
      </c>
      <c r="E43" s="88"/>
      <c r="F43" s="89" t="e">
        <f>F42-F41</f>
        <v>#REF!</v>
      </c>
      <c r="G43" s="88" t="s">
        <v>636</v>
      </c>
      <c r="H43" s="90" t="e">
        <f>H41-H42</f>
        <v>#REF!</v>
      </c>
      <c r="I43" s="94"/>
      <c r="K43" s="83"/>
    </row>
    <row r="44" spans="1:11" ht="14.3" thickTop="1">
      <c r="B44" s="20"/>
      <c r="H44" s="607" t="s">
        <v>847</v>
      </c>
      <c r="I44" s="607"/>
    </row>
    <row r="45" spans="1:11" ht="14.3" customHeight="1">
      <c r="B45" s="20"/>
      <c r="H45" s="607" t="s">
        <v>846</v>
      </c>
      <c r="I45" s="607"/>
    </row>
    <row r="46" spans="1:11" ht="14.3" customHeight="1">
      <c r="B46" s="20"/>
      <c r="H46" s="607" t="s">
        <v>848</v>
      </c>
      <c r="I46" s="607"/>
    </row>
    <row r="47" spans="1:11" ht="14.3" customHeight="1">
      <c r="B47" s="20"/>
      <c r="D47" s="607" t="s">
        <v>849</v>
      </c>
      <c r="E47" s="607"/>
      <c r="F47" s="607"/>
      <c r="H47" s="607"/>
      <c r="I47" s="607"/>
    </row>
    <row r="48" spans="1:11" ht="14.3" customHeight="1">
      <c r="B48" s="462" t="s">
        <v>845</v>
      </c>
      <c r="C48" s="462"/>
      <c r="D48" s="462"/>
      <c r="E48" s="462"/>
      <c r="F48" s="462"/>
      <c r="G48" s="462"/>
      <c r="H48" s="607"/>
      <c r="I48" s="607"/>
    </row>
    <row r="49" spans="2:9" ht="28.55" customHeight="1">
      <c r="B49" s="588"/>
      <c r="C49" s="588"/>
      <c r="D49" s="588"/>
      <c r="E49" s="588"/>
      <c r="F49" s="607" t="s">
        <v>850</v>
      </c>
      <c r="G49" s="607"/>
      <c r="H49" s="588"/>
      <c r="I49" s="588"/>
    </row>
    <row r="50" spans="2:9">
      <c r="C50" s="92"/>
      <c r="D50" s="92"/>
      <c r="E50" s="92"/>
      <c r="F50" s="92"/>
      <c r="G50" s="92"/>
      <c r="H50" s="92"/>
      <c r="I50" s="92"/>
    </row>
  </sheetData>
  <mergeCells count="9">
    <mergeCell ref="F49:G49"/>
    <mergeCell ref="B2:I2"/>
    <mergeCell ref="B3:I3"/>
    <mergeCell ref="H45:I45"/>
    <mergeCell ref="H47:I47"/>
    <mergeCell ref="H48:I48"/>
    <mergeCell ref="H46:I46"/>
    <mergeCell ref="H44:I44"/>
    <mergeCell ref="D47:F47"/>
  </mergeCells>
  <printOptions horizontalCentered="1"/>
  <pageMargins left="0.70866141732283505" right="0.70866141732283505" top="0.52" bottom="0.54" header="0.31496062992126" footer="0.31496062992126"/>
  <pageSetup paperSize="9" fitToHeight="2" orientation="landscape" r:id="rId1"/>
  <headerFooter>
    <oddFooter>Page &amp;P of &amp;N</oddFooter>
  </headerFooter>
  <rowBreaks count="2" manualBreakCount="2">
    <brk id="16" min="1" max="8" man="1"/>
    <brk id="30" min="1"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2:L55"/>
  <sheetViews>
    <sheetView view="pageBreakPreview" zoomScaleSheetLayoutView="100" workbookViewId="0">
      <selection activeCell="G6" sqref="G6"/>
    </sheetView>
  </sheetViews>
  <sheetFormatPr defaultColWidth="9.28515625" defaultRowHeight="13.6"/>
  <cols>
    <col min="1" max="1" width="9.28515625" style="12"/>
    <col min="2" max="2" width="5.42578125" style="12" bestFit="1" customWidth="1"/>
    <col min="3" max="3" width="44.7109375" style="12" customWidth="1"/>
    <col min="4" max="4" width="7.7109375" style="12" customWidth="1"/>
    <col min="5" max="5" width="17.42578125" style="12" customWidth="1"/>
    <col min="6" max="6" width="17.28515625" style="12" customWidth="1"/>
    <col min="7" max="8" width="14.7109375" style="12" customWidth="1"/>
    <col min="9" max="9" width="15" style="12" customWidth="1"/>
    <col min="10" max="10" width="15.42578125" style="12" bestFit="1" customWidth="1"/>
    <col min="11" max="11" width="9.28515625" style="12"/>
    <col min="12" max="12" width="11.140625" style="12" bestFit="1" customWidth="1"/>
    <col min="13" max="16384" width="9.28515625" style="12"/>
  </cols>
  <sheetData>
    <row r="2" spans="2:10" ht="27" customHeight="1">
      <c r="B2" s="608" t="s">
        <v>796</v>
      </c>
      <c r="C2" s="608"/>
      <c r="D2" s="608"/>
      <c r="E2" s="608"/>
      <c r="F2" s="608"/>
      <c r="G2" s="608"/>
      <c r="H2" s="608"/>
      <c r="I2" s="608"/>
    </row>
    <row r="3" spans="2:10" ht="37.9" customHeight="1">
      <c r="B3" s="609" t="s">
        <v>799</v>
      </c>
      <c r="C3" s="610"/>
      <c r="D3" s="610"/>
      <c r="E3" s="610"/>
      <c r="F3" s="610"/>
      <c r="G3" s="610"/>
      <c r="H3" s="610"/>
      <c r="I3" s="611"/>
    </row>
    <row r="4" spans="2:10" ht="28.55">
      <c r="B4" s="13" t="s">
        <v>130</v>
      </c>
      <c r="C4" s="14" t="s">
        <v>164</v>
      </c>
      <c r="D4" s="14"/>
      <c r="E4" s="14" t="s">
        <v>165</v>
      </c>
      <c r="F4" s="14" t="s">
        <v>166</v>
      </c>
      <c r="G4" s="14" t="s">
        <v>167</v>
      </c>
      <c r="H4" s="14" t="s">
        <v>168</v>
      </c>
      <c r="I4" s="14" t="s">
        <v>811</v>
      </c>
      <c r="J4" s="15"/>
    </row>
    <row r="5" spans="2:10" ht="20.75" customHeight="1">
      <c r="B5" s="13"/>
      <c r="C5" s="14" t="s">
        <v>642</v>
      </c>
      <c r="D5" s="14"/>
      <c r="E5" s="14"/>
      <c r="F5" s="14"/>
      <c r="G5" s="14"/>
      <c r="H5" s="14"/>
      <c r="I5" s="14"/>
      <c r="J5" s="15"/>
    </row>
    <row r="6" spans="2:10">
      <c r="B6" s="16">
        <v>1</v>
      </c>
      <c r="C6" s="17" t="s">
        <v>121</v>
      </c>
      <c r="D6" s="17"/>
      <c r="E6" s="18" t="e">
        <f>'Revised Estimate-SECTIONS'!#REF!</f>
        <v>#REF!</v>
      </c>
      <c r="F6" s="18" t="e">
        <f>'Revised Estimate-SECTIONS'!#REF!</f>
        <v>#REF!</v>
      </c>
      <c r="G6" s="18" t="e">
        <f>IF(F6&gt;E6,F6-E6,0)</f>
        <v>#REF!</v>
      </c>
      <c r="H6" s="18" t="e">
        <f>IF(F6&lt;E6,E6-F6,0)</f>
        <v>#REF!</v>
      </c>
      <c r="I6" s="17"/>
      <c r="J6" s="15"/>
    </row>
    <row r="7" spans="2:10">
      <c r="B7" s="16">
        <v>2</v>
      </c>
      <c r="C7" s="17" t="s">
        <v>170</v>
      </c>
      <c r="D7" s="17"/>
      <c r="E7" s="18" t="e">
        <f>'Revised Estimate-SECTIONS'!#REF!</f>
        <v>#REF!</v>
      </c>
      <c r="F7" s="18" t="e">
        <f>'Revised Estimate-SECTIONS'!#REF!</f>
        <v>#REF!</v>
      </c>
      <c r="G7" s="18" t="e">
        <f t="shared" ref="G7:G12" si="0">IF(F7&gt;E7,F7-E7,0)</f>
        <v>#REF!</v>
      </c>
      <c r="H7" s="18" t="e">
        <f>IF(F7&lt;E7,E7-F7,0)</f>
        <v>#REF!</v>
      </c>
      <c r="I7" s="17"/>
      <c r="J7" s="15"/>
    </row>
    <row r="8" spans="2:10">
      <c r="B8" s="16">
        <v>3</v>
      </c>
      <c r="C8" s="17" t="s">
        <v>171</v>
      </c>
      <c r="D8" s="17"/>
      <c r="E8" s="18" t="e">
        <f>'Revised Estimate-SECTIONS'!#REF!</f>
        <v>#REF!</v>
      </c>
      <c r="F8" s="18" t="e">
        <f>'Revised Estimate-SECTIONS'!#REF!</f>
        <v>#REF!</v>
      </c>
      <c r="G8" s="18" t="e">
        <f t="shared" si="0"/>
        <v>#REF!</v>
      </c>
      <c r="H8" s="18" t="e">
        <f>IF(F8&lt;E8,E8-F8,0)</f>
        <v>#REF!</v>
      </c>
      <c r="I8" s="17"/>
      <c r="J8" s="15"/>
    </row>
    <row r="9" spans="2:10">
      <c r="B9" s="16">
        <v>4</v>
      </c>
      <c r="C9" s="17" t="s">
        <v>172</v>
      </c>
      <c r="D9" s="17"/>
      <c r="E9" s="18" t="e">
        <f>'Revised Estimate-SECTIONS'!#REF!</f>
        <v>#REF!</v>
      </c>
      <c r="F9" s="18" t="e">
        <f>'Revised Estimate-SECTIONS'!#REF!</f>
        <v>#REF!</v>
      </c>
      <c r="G9" s="18" t="e">
        <f>IF(F9&gt;E9,F9-E9,0)</f>
        <v>#REF!</v>
      </c>
      <c r="H9" s="18" t="e">
        <f t="shared" ref="H9:H13" si="1">IF(F9&lt;E9,E9-F9,0)</f>
        <v>#REF!</v>
      </c>
      <c r="I9" s="17"/>
      <c r="J9" s="15"/>
    </row>
    <row r="10" spans="2:10">
      <c r="B10" s="16">
        <v>5</v>
      </c>
      <c r="C10" s="17" t="s">
        <v>173</v>
      </c>
      <c r="D10" s="17"/>
      <c r="E10" s="18" t="e">
        <f>'Revised Estimate-SECTIONS'!#REF!</f>
        <v>#REF!</v>
      </c>
      <c r="F10" s="18" t="e">
        <f>'Revised Estimate-SECTIONS'!#REF!</f>
        <v>#REF!</v>
      </c>
      <c r="G10" s="18" t="e">
        <f t="shared" si="0"/>
        <v>#REF!</v>
      </c>
      <c r="H10" s="18" t="e">
        <f t="shared" si="1"/>
        <v>#REF!</v>
      </c>
      <c r="I10" s="17"/>
      <c r="J10" s="15"/>
    </row>
    <row r="11" spans="2:10">
      <c r="B11" s="16">
        <v>6</v>
      </c>
      <c r="C11" s="17" t="s">
        <v>174</v>
      </c>
      <c r="D11" s="17"/>
      <c r="E11" s="18" t="e">
        <f>'Revised Estimate-SECTIONS'!#REF!</f>
        <v>#REF!</v>
      </c>
      <c r="F11" s="18" t="e">
        <f>'Revised Estimate-SECTIONS'!#REF!</f>
        <v>#REF!</v>
      </c>
      <c r="G11" s="18" t="e">
        <f t="shared" si="0"/>
        <v>#REF!</v>
      </c>
      <c r="H11" s="18" t="e">
        <f t="shared" si="1"/>
        <v>#REF!</v>
      </c>
      <c r="I11" s="17"/>
      <c r="J11" s="15"/>
    </row>
    <row r="12" spans="2:10">
      <c r="B12" s="16">
        <v>7</v>
      </c>
      <c r="C12" s="17" t="s">
        <v>175</v>
      </c>
      <c r="D12" s="17"/>
      <c r="E12" s="18" t="e">
        <f>'Revised Estimate-SECTIONS'!#REF!</f>
        <v>#REF!</v>
      </c>
      <c r="F12" s="18" t="e">
        <f>'Revised Estimate-SECTIONS'!#REF!</f>
        <v>#REF!</v>
      </c>
      <c r="G12" s="18" t="e">
        <f t="shared" si="0"/>
        <v>#REF!</v>
      </c>
      <c r="H12" s="18" t="e">
        <f>IF(F12&lt;E12,E12-F12,0)</f>
        <v>#REF!</v>
      </c>
      <c r="I12" s="17"/>
      <c r="J12" s="15"/>
    </row>
    <row r="13" spans="2:10">
      <c r="B13" s="16">
        <v>8</v>
      </c>
      <c r="C13" s="17" t="s">
        <v>176</v>
      </c>
      <c r="D13" s="17"/>
      <c r="E13" s="18" t="e">
        <f>'Revised Estimate-SECTIONS'!#REF!</f>
        <v>#REF!</v>
      </c>
      <c r="F13" s="18" t="e">
        <f>'Revised Estimate-SECTIONS'!#REF!</f>
        <v>#REF!</v>
      </c>
      <c r="G13" s="18" t="e">
        <f>IF(F13&gt;E13,F13-E13,0)</f>
        <v>#REF!</v>
      </c>
      <c r="H13" s="18" t="e">
        <f t="shared" si="1"/>
        <v>#REF!</v>
      </c>
      <c r="I13" s="17"/>
      <c r="J13" s="15"/>
    </row>
    <row r="14" spans="2:10" ht="14.3">
      <c r="B14" s="16"/>
      <c r="C14" s="24" t="s">
        <v>823</v>
      </c>
      <c r="D14" s="24"/>
      <c r="E14" s="19" t="e">
        <f>SUM(E6:E13)</f>
        <v>#REF!</v>
      </c>
      <c r="F14" s="19" t="e">
        <f>SUM(F6:F13)</f>
        <v>#REF!</v>
      </c>
      <c r="G14" s="19" t="e">
        <f t="shared" ref="G14:H14" si="2">SUM(G6:G13)</f>
        <v>#REF!</v>
      </c>
      <c r="H14" s="19" t="e">
        <f t="shared" si="2"/>
        <v>#REF!</v>
      </c>
      <c r="I14" s="18"/>
      <c r="J14" s="15"/>
    </row>
    <row r="15" spans="2:10" ht="19.899999999999999" customHeight="1">
      <c r="B15" s="16"/>
      <c r="C15" s="14" t="s">
        <v>824</v>
      </c>
      <c r="D15" s="24"/>
      <c r="E15" s="19"/>
      <c r="F15" s="19"/>
      <c r="G15" s="19"/>
      <c r="H15" s="19"/>
      <c r="I15" s="17"/>
      <c r="J15" s="15"/>
    </row>
    <row r="16" spans="2:10">
      <c r="B16" s="16">
        <v>9</v>
      </c>
      <c r="C16" s="17" t="s">
        <v>820</v>
      </c>
      <c r="D16" s="17"/>
      <c r="E16" s="18" t="e">
        <f>'Revised Estimate-SECTIONS'!#REF!</f>
        <v>#REF!</v>
      </c>
      <c r="F16" s="18" t="e">
        <f>'Revised Estimate-SECTIONS'!#REF!</f>
        <v>#REF!</v>
      </c>
      <c r="G16" s="18" t="e">
        <f>IF(F16&gt;E16,F16-E16,0)</f>
        <v>#REF!</v>
      </c>
      <c r="H16" s="18" t="e">
        <f>IF(F16&lt;E16,E16-F16,0)</f>
        <v>#REF!</v>
      </c>
      <c r="I16" s="17"/>
      <c r="J16" s="15"/>
    </row>
    <row r="17" spans="2:12">
      <c r="B17" s="16">
        <v>10</v>
      </c>
      <c r="C17" s="17" t="s">
        <v>821</v>
      </c>
      <c r="D17" s="17"/>
      <c r="E17" s="18" t="e">
        <f>'Revised Estimate-SECTIONS'!#REF!</f>
        <v>#REF!</v>
      </c>
      <c r="F17" s="18" t="e">
        <f>'Revised Estimate-SECTIONS'!#REF!</f>
        <v>#REF!</v>
      </c>
      <c r="G17" s="18" t="e">
        <f t="shared" ref="G17:G22" si="3">IF(F17&gt;E17,F17-E17,0)</f>
        <v>#REF!</v>
      </c>
      <c r="H17" s="18" t="e">
        <f t="shared" ref="H17:H22" si="4">IF(F17&lt;E17,E17-F17,0)</f>
        <v>#REF!</v>
      </c>
      <c r="I17" s="17"/>
      <c r="J17" s="15"/>
    </row>
    <row r="18" spans="2:12">
      <c r="B18" s="16">
        <v>11</v>
      </c>
      <c r="C18" s="17" t="s">
        <v>171</v>
      </c>
      <c r="D18" s="17"/>
      <c r="E18" s="18" t="e">
        <f>'Revised Estimate-SECTIONS'!#REF!</f>
        <v>#REF!</v>
      </c>
      <c r="F18" s="18" t="e">
        <f>'Revised Estimate-SECTIONS'!#REF!</f>
        <v>#REF!</v>
      </c>
      <c r="G18" s="18" t="e">
        <f t="shared" si="3"/>
        <v>#REF!</v>
      </c>
      <c r="H18" s="18" t="e">
        <f t="shared" si="4"/>
        <v>#REF!</v>
      </c>
      <c r="I18" s="17"/>
      <c r="J18" s="15"/>
    </row>
    <row r="19" spans="2:12">
      <c r="B19" s="16">
        <v>12</v>
      </c>
      <c r="C19" s="17" t="s">
        <v>172</v>
      </c>
      <c r="D19" s="17"/>
      <c r="E19" s="18" t="e">
        <f>'Revised Estimate-SECTIONS'!#REF!</f>
        <v>#REF!</v>
      </c>
      <c r="F19" s="18" t="e">
        <f>'Revised Estimate-SECTIONS'!#REF!</f>
        <v>#REF!</v>
      </c>
      <c r="G19" s="18" t="e">
        <f t="shared" si="3"/>
        <v>#REF!</v>
      </c>
      <c r="H19" s="18" t="e">
        <f t="shared" si="4"/>
        <v>#REF!</v>
      </c>
      <c r="I19" s="17"/>
      <c r="J19" s="15"/>
    </row>
    <row r="20" spans="2:12">
      <c r="B20" s="16">
        <v>13</v>
      </c>
      <c r="C20" s="17" t="s">
        <v>174</v>
      </c>
      <c r="D20" s="17"/>
      <c r="E20" s="18" t="e">
        <f>'Revised Estimate-SECTIONS'!#REF!</f>
        <v>#REF!</v>
      </c>
      <c r="F20" s="18" t="e">
        <f>'Revised Estimate-SECTIONS'!#REF!</f>
        <v>#REF!</v>
      </c>
      <c r="G20" s="18" t="e">
        <f t="shared" si="3"/>
        <v>#REF!</v>
      </c>
      <c r="H20" s="18" t="e">
        <f t="shared" si="4"/>
        <v>#REF!</v>
      </c>
      <c r="I20" s="17"/>
      <c r="J20" s="15"/>
    </row>
    <row r="21" spans="2:12">
      <c r="B21" s="16">
        <v>14</v>
      </c>
      <c r="C21" s="17" t="s">
        <v>175</v>
      </c>
      <c r="D21" s="17"/>
      <c r="E21" s="18" t="e">
        <f>'Revised Estimate-SECTIONS'!#REF!</f>
        <v>#REF!</v>
      </c>
      <c r="F21" s="18" t="e">
        <f>'Revised Estimate-SECTIONS'!#REF!</f>
        <v>#REF!</v>
      </c>
      <c r="G21" s="18" t="e">
        <f t="shared" si="3"/>
        <v>#REF!</v>
      </c>
      <c r="H21" s="18" t="e">
        <f t="shared" si="4"/>
        <v>#REF!</v>
      </c>
      <c r="I21" s="17"/>
      <c r="J21" s="15"/>
    </row>
    <row r="22" spans="2:12">
      <c r="B22" s="16">
        <v>15</v>
      </c>
      <c r="C22" s="17" t="s">
        <v>176</v>
      </c>
      <c r="D22" s="17"/>
      <c r="E22" s="18" t="e">
        <f>'Revised Estimate-SECTIONS'!#REF!</f>
        <v>#REF!</v>
      </c>
      <c r="F22" s="18" t="e">
        <f>'Revised Estimate-SECTIONS'!#REF!</f>
        <v>#REF!</v>
      </c>
      <c r="G22" s="18" t="e">
        <f t="shared" si="3"/>
        <v>#REF!</v>
      </c>
      <c r="H22" s="18" t="e">
        <f t="shared" si="4"/>
        <v>#REF!</v>
      </c>
      <c r="I22" s="17"/>
      <c r="J22" s="15"/>
    </row>
    <row r="23" spans="2:12" ht="14.3">
      <c r="B23" s="16"/>
      <c r="C23" s="24" t="s">
        <v>822</v>
      </c>
      <c r="D23" s="24"/>
      <c r="E23" s="19" t="e">
        <f>SUM(E16:E22)</f>
        <v>#REF!</v>
      </c>
      <c r="F23" s="19" t="e">
        <f>SUM(F16:F22)</f>
        <v>#REF!</v>
      </c>
      <c r="G23" s="19" t="e">
        <f t="shared" ref="G23:H23" si="5">SUM(G16:G22)</f>
        <v>#REF!</v>
      </c>
      <c r="H23" s="19" t="e">
        <f t="shared" si="5"/>
        <v>#REF!</v>
      </c>
      <c r="I23" s="17"/>
      <c r="J23" s="15"/>
    </row>
    <row r="24" spans="2:12" ht="14.3">
      <c r="B24" s="16"/>
      <c r="C24" s="25" t="s">
        <v>198</v>
      </c>
      <c r="D24" s="25"/>
      <c r="E24" s="19" t="e">
        <f>SUM(E23,E14)</f>
        <v>#REF!</v>
      </c>
      <c r="F24" s="19" t="e">
        <f t="shared" ref="F24:H24" si="6">SUM(F23,F14)</f>
        <v>#REF!</v>
      </c>
      <c r="G24" s="19" t="e">
        <f t="shared" si="6"/>
        <v>#REF!</v>
      </c>
      <c r="H24" s="19" t="e">
        <f t="shared" si="6"/>
        <v>#REF!</v>
      </c>
      <c r="I24" s="18" t="e">
        <f>G24-H24</f>
        <v>#REF!</v>
      </c>
      <c r="J24" s="15"/>
      <c r="L24" s="97"/>
    </row>
    <row r="25" spans="2:12" ht="27.2">
      <c r="B25" s="16">
        <v>16</v>
      </c>
      <c r="C25" s="21" t="s">
        <v>194</v>
      </c>
      <c r="D25" s="76">
        <v>0.04</v>
      </c>
      <c r="E25" s="18" t="e">
        <f>D25*E24</f>
        <v>#REF!</v>
      </c>
      <c r="F25" s="18" t="e">
        <f>D25*F24</f>
        <v>#REF!</v>
      </c>
      <c r="G25" s="18" t="e">
        <f>IF(F25&gt;E25,F25-E25,0)</f>
        <v>#REF!</v>
      </c>
      <c r="H25" s="18" t="e">
        <f>IF(F25&lt;E25,E25-F25,0)</f>
        <v>#REF!</v>
      </c>
      <c r="I25" s="17"/>
      <c r="J25" s="15"/>
    </row>
    <row r="26" spans="2:12" ht="14.3">
      <c r="B26" s="16"/>
      <c r="C26" s="25" t="s">
        <v>492</v>
      </c>
      <c r="D26" s="25"/>
      <c r="E26" s="18" t="e">
        <f>(E24+E25)*18%</f>
        <v>#REF!</v>
      </c>
      <c r="F26" s="18" t="e">
        <f>(F24+F25)*18%</f>
        <v>#REF!</v>
      </c>
      <c r="G26" s="18" t="e">
        <f>ROUND(IF(F26&gt;E26,F26-E26,0),0)</f>
        <v>#REF!</v>
      </c>
      <c r="H26" s="18" t="e">
        <f t="shared" ref="H26" si="7">ROUND(IF(F26&lt;E26,E26-F26,0),0)</f>
        <v>#REF!</v>
      </c>
      <c r="I26" s="17"/>
      <c r="J26" s="15"/>
    </row>
    <row r="27" spans="2:12" ht="14.3">
      <c r="B27" s="16"/>
      <c r="C27" s="25" t="s">
        <v>447</v>
      </c>
      <c r="D27" s="25"/>
      <c r="E27" s="19" t="e">
        <f>SUM(E24:E26)</f>
        <v>#REF!</v>
      </c>
      <c r="F27" s="19" t="e">
        <f>SUM(F24:F26)</f>
        <v>#REF!</v>
      </c>
      <c r="G27" s="19" t="e">
        <f>SUM(G24:G26)</f>
        <v>#REF!</v>
      </c>
      <c r="H27" s="19" t="e">
        <f>SUM(H24:H26)</f>
        <v>#REF!</v>
      </c>
      <c r="I27" s="17"/>
      <c r="J27" s="15"/>
    </row>
    <row r="28" spans="2:12" ht="27.2">
      <c r="B28" s="16">
        <v>17</v>
      </c>
      <c r="C28" s="23" t="s">
        <v>186</v>
      </c>
      <c r="D28" s="582">
        <v>0.01</v>
      </c>
      <c r="E28" s="18"/>
      <c r="F28" s="18" t="e">
        <f>F24*D28</f>
        <v>#REF!</v>
      </c>
      <c r="G28" s="18" t="e">
        <f>IF(F28&gt;E28,F28-E28,0)</f>
        <v>#REF!</v>
      </c>
      <c r="H28" s="18" t="e">
        <f t="shared" ref="H28:H33" si="8">IF(F28&lt;E28,E28-F28,0)</f>
        <v>#REF!</v>
      </c>
      <c r="I28" s="17"/>
      <c r="J28" s="15"/>
    </row>
    <row r="29" spans="2:12" ht="27.2">
      <c r="B29" s="16">
        <v>18</v>
      </c>
      <c r="C29" s="23" t="s">
        <v>187</v>
      </c>
      <c r="D29" s="583">
        <v>1E-3</v>
      </c>
      <c r="E29" s="18"/>
      <c r="F29" s="18" t="e">
        <f>F24*D29</f>
        <v>#REF!</v>
      </c>
      <c r="G29" s="18" t="e">
        <f t="shared" ref="G29:G33" si="9">IF(F29&gt;E29,F29-E29,0)</f>
        <v>#REF!</v>
      </c>
      <c r="H29" s="18" t="e">
        <f t="shared" si="8"/>
        <v>#REF!</v>
      </c>
      <c r="I29" s="17"/>
      <c r="J29" s="15"/>
    </row>
    <row r="30" spans="2:12" ht="27.2">
      <c r="B30" s="16">
        <v>19</v>
      </c>
      <c r="C30" s="23" t="s">
        <v>814</v>
      </c>
      <c r="D30" s="584"/>
      <c r="E30" s="18"/>
      <c r="F30" s="18">
        <f>seignorage!T18</f>
        <v>308</v>
      </c>
      <c r="G30" s="18">
        <f t="shared" si="9"/>
        <v>308</v>
      </c>
      <c r="H30" s="18">
        <f t="shared" si="8"/>
        <v>0</v>
      </c>
      <c r="I30" s="17"/>
      <c r="J30" s="15"/>
    </row>
    <row r="31" spans="2:12" ht="27.2">
      <c r="B31" s="16">
        <v>20</v>
      </c>
      <c r="C31" s="23" t="s">
        <v>189</v>
      </c>
      <c r="D31" s="582">
        <v>0.3</v>
      </c>
      <c r="E31" s="18"/>
      <c r="F31" s="18">
        <f>F30*D31</f>
        <v>92.399999999999991</v>
      </c>
      <c r="G31" s="18">
        <f t="shared" si="9"/>
        <v>92.399999999999991</v>
      </c>
      <c r="H31" s="18">
        <f t="shared" si="8"/>
        <v>0</v>
      </c>
      <c r="I31" s="17"/>
      <c r="J31" s="15"/>
    </row>
    <row r="32" spans="2:12" ht="27.2">
      <c r="B32" s="16">
        <v>21</v>
      </c>
      <c r="C32" s="23" t="s">
        <v>815</v>
      </c>
      <c r="D32" s="582">
        <v>0.02</v>
      </c>
      <c r="E32" s="18"/>
      <c r="F32" s="18">
        <f>F30*D32</f>
        <v>6.16</v>
      </c>
      <c r="G32" s="18">
        <f t="shared" si="9"/>
        <v>6.16</v>
      </c>
      <c r="H32" s="18">
        <f t="shared" si="8"/>
        <v>0</v>
      </c>
      <c r="I32" s="17"/>
      <c r="J32" s="15"/>
    </row>
    <row r="33" spans="1:11">
      <c r="B33" s="16">
        <v>22</v>
      </c>
      <c r="C33" s="23" t="s">
        <v>816</v>
      </c>
      <c r="D33" s="583">
        <v>1E-4</v>
      </c>
      <c r="E33" s="18"/>
      <c r="F33" s="18" t="e">
        <f>F24*D33</f>
        <v>#REF!</v>
      </c>
      <c r="G33" s="18" t="e">
        <f t="shared" si="9"/>
        <v>#REF!</v>
      </c>
      <c r="H33" s="18" t="e">
        <f t="shared" si="8"/>
        <v>#REF!</v>
      </c>
      <c r="I33" s="17"/>
      <c r="J33" s="15"/>
    </row>
    <row r="34" spans="1:11" ht="14.3">
      <c r="B34" s="16">
        <v>23</v>
      </c>
      <c r="C34" s="23" t="s">
        <v>817</v>
      </c>
      <c r="D34" s="584"/>
      <c r="E34" s="18"/>
      <c r="F34" s="19" t="e">
        <f>SUM(F28:F33)</f>
        <v>#REF!</v>
      </c>
      <c r="G34" s="19" t="e">
        <f>SUM(G28:G33)</f>
        <v>#REF!</v>
      </c>
      <c r="H34" s="19" t="e">
        <f t="shared" ref="H34" si="10">SUM(H28:H33)</f>
        <v>#REF!</v>
      </c>
      <c r="I34" s="17"/>
      <c r="J34" s="15"/>
    </row>
    <row r="35" spans="1:11" ht="27.2">
      <c r="B35" s="16">
        <v>24</v>
      </c>
      <c r="C35" s="23" t="s">
        <v>818</v>
      </c>
      <c r="D35" s="582">
        <v>0.18</v>
      </c>
      <c r="E35" s="18"/>
      <c r="F35" s="18" t="e">
        <f>F34*D35</f>
        <v>#REF!</v>
      </c>
      <c r="G35" s="18" t="e">
        <f>IF(F35&gt;E35,F35-E35,0)</f>
        <v>#REF!</v>
      </c>
      <c r="H35" s="18" t="e">
        <f t="shared" ref="H35:H37" si="11">IF(F35&lt;E35,E35-F35,0)</f>
        <v>#REF!</v>
      </c>
      <c r="I35" s="17"/>
      <c r="J35" s="15"/>
    </row>
    <row r="36" spans="1:11">
      <c r="B36" s="16">
        <v>25</v>
      </c>
      <c r="C36" s="23" t="s">
        <v>791</v>
      </c>
      <c r="D36" s="582"/>
      <c r="E36" s="18"/>
      <c r="F36" s="18">
        <v>200000</v>
      </c>
      <c r="G36" s="18">
        <f t="shared" ref="G36:G37" si="12">IF(F36&gt;E36,F36-E36,0)</f>
        <v>200000</v>
      </c>
      <c r="H36" s="18">
        <f t="shared" si="11"/>
        <v>0</v>
      </c>
      <c r="I36" s="17"/>
      <c r="J36" s="15"/>
    </row>
    <row r="37" spans="1:11" ht="27.2">
      <c r="B37" s="16">
        <v>26</v>
      </c>
      <c r="C37" s="23" t="s">
        <v>819</v>
      </c>
      <c r="D37" s="585"/>
      <c r="E37" s="18">
        <v>1181324</v>
      </c>
      <c r="F37" s="18"/>
      <c r="G37" s="18">
        <f t="shared" si="12"/>
        <v>0</v>
      </c>
      <c r="H37" s="18">
        <f t="shared" si="11"/>
        <v>1181324</v>
      </c>
      <c r="I37" s="17"/>
      <c r="J37" s="580">
        <v>55000000</v>
      </c>
    </row>
    <row r="38" spans="1:11" ht="14.3">
      <c r="B38" s="16"/>
      <c r="C38" s="22" t="s">
        <v>794</v>
      </c>
      <c r="D38" s="586"/>
      <c r="E38" s="26"/>
      <c r="F38" s="75" t="e">
        <f>SUM(F34:F37)</f>
        <v>#REF!</v>
      </c>
      <c r="G38" s="75" t="e">
        <f>SUM(G34:G37)</f>
        <v>#REF!</v>
      </c>
      <c r="H38" s="75" t="e">
        <f>SUM(H34:H37)</f>
        <v>#REF!</v>
      </c>
      <c r="I38" s="23"/>
      <c r="J38" s="581" t="e">
        <f>J37-E39</f>
        <v>#REF!</v>
      </c>
    </row>
    <row r="39" spans="1:11" s="15" customFormat="1" ht="19.2" customHeight="1">
      <c r="B39" s="16"/>
      <c r="C39" s="25" t="s">
        <v>647</v>
      </c>
      <c r="D39" s="17"/>
      <c r="E39" s="19" t="e">
        <f>SUM(E27:E38)</f>
        <v>#REF!</v>
      </c>
      <c r="F39" s="19" t="e">
        <f>F38+F27</f>
        <v>#REF!</v>
      </c>
      <c r="G39" s="19" t="e">
        <f>G38+G27</f>
        <v>#REF!</v>
      </c>
      <c r="H39" s="19" t="e">
        <f>H38+H27</f>
        <v>#REF!</v>
      </c>
      <c r="I39" s="18" t="e">
        <f>G39-H39</f>
        <v>#REF!</v>
      </c>
    </row>
    <row r="40" spans="1:11" ht="14.3">
      <c r="B40" s="20"/>
      <c r="E40" s="91"/>
      <c r="F40" s="91"/>
      <c r="G40" s="91"/>
      <c r="H40" s="91"/>
      <c r="J40" s="12" t="e">
        <f>H43/E39</f>
        <v>#REF!</v>
      </c>
    </row>
    <row r="41" spans="1:11">
      <c r="A41" s="79"/>
      <c r="B41" s="80"/>
      <c r="C41" s="79"/>
      <c r="D41" s="81" t="s">
        <v>812</v>
      </c>
      <c r="E41" s="81"/>
      <c r="F41" s="82" t="e">
        <f>E39</f>
        <v>#REF!</v>
      </c>
      <c r="G41" s="81" t="s">
        <v>167</v>
      </c>
      <c r="H41" s="82" t="e">
        <f>G39</f>
        <v>#REF!</v>
      </c>
      <c r="K41" s="83"/>
    </row>
    <row r="42" spans="1:11">
      <c r="A42" s="79"/>
      <c r="B42" s="80"/>
      <c r="C42" s="84"/>
      <c r="D42" s="85" t="s">
        <v>813</v>
      </c>
      <c r="E42" s="81"/>
      <c r="F42" s="82" t="e">
        <f>F39</f>
        <v>#REF!</v>
      </c>
      <c r="G42" s="81" t="s">
        <v>168</v>
      </c>
      <c r="H42" s="82" t="e">
        <f>H39</f>
        <v>#REF!</v>
      </c>
      <c r="I42" s="93"/>
      <c r="K42" s="83"/>
    </row>
    <row r="43" spans="1:11" ht="16.3" thickBot="1">
      <c r="A43" s="79"/>
      <c r="B43" s="80"/>
      <c r="C43" s="86"/>
      <c r="D43" s="87" t="s">
        <v>636</v>
      </c>
      <c r="E43" s="88"/>
      <c r="F43" s="89" t="e">
        <f>F42-F41</f>
        <v>#REF!</v>
      </c>
      <c r="G43" s="88" t="s">
        <v>636</v>
      </c>
      <c r="H43" s="90" t="e">
        <f>H41-H42</f>
        <v>#REF!</v>
      </c>
      <c r="I43" s="94"/>
      <c r="K43" s="83"/>
    </row>
    <row r="44" spans="1:11" ht="14.3" thickTop="1">
      <c r="B44" s="20"/>
    </row>
    <row r="45" spans="1:11">
      <c r="B45" s="20"/>
    </row>
    <row r="46" spans="1:11">
      <c r="B46" s="20"/>
    </row>
    <row r="47" spans="1:11">
      <c r="B47" s="20"/>
    </row>
    <row r="48" spans="1:11">
      <c r="B48" s="612" t="s">
        <v>808</v>
      </c>
      <c r="C48" s="612"/>
      <c r="D48" s="612"/>
      <c r="E48" s="612"/>
      <c r="F48" s="612"/>
      <c r="G48" s="612"/>
      <c r="H48" s="612"/>
      <c r="I48" s="612"/>
    </row>
    <row r="49" spans="2:12">
      <c r="B49" s="607"/>
      <c r="C49" s="607"/>
      <c r="D49" s="607"/>
      <c r="E49" s="607"/>
      <c r="F49" s="607"/>
      <c r="G49" s="607"/>
      <c r="H49" s="607"/>
      <c r="I49" s="607"/>
    </row>
    <row r="50" spans="2:12">
      <c r="C50" s="92"/>
      <c r="D50" s="92"/>
      <c r="E50" s="92"/>
      <c r="F50" s="92"/>
      <c r="G50" s="92"/>
      <c r="H50" s="92"/>
      <c r="I50" s="92"/>
    </row>
    <row r="55" spans="2:12" ht="27.2">
      <c r="L55" s="12" t="s">
        <v>484</v>
      </c>
    </row>
  </sheetData>
  <mergeCells count="4">
    <mergeCell ref="B3:I3"/>
    <mergeCell ref="B2:I2"/>
    <mergeCell ref="B48:I48"/>
    <mergeCell ref="B49:I49"/>
  </mergeCells>
  <printOptions horizontalCentered="1"/>
  <pageMargins left="0.70866141732283505" right="0.70866141732283505" top="0.52" bottom="0.54" header="0.31496062992126" footer="0.31496062992126"/>
  <pageSetup paperSize="9" fitToHeight="2" orientation="landscape" r:id="rId1"/>
  <headerFooter>
    <oddFooter>Page &amp;P of &amp;N</oddFooter>
  </headerFooter>
  <rowBreaks count="2" manualBreakCount="2">
    <brk id="16" min="1" max="8" man="1"/>
    <brk id="30" min="1"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I53"/>
  <sheetViews>
    <sheetView view="pageBreakPreview" topLeftCell="A28" zoomScale="115" zoomScaleSheetLayoutView="115" workbookViewId="0">
      <selection activeCell="C53" sqref="C53"/>
    </sheetView>
  </sheetViews>
  <sheetFormatPr defaultColWidth="9.28515625" defaultRowHeight="13.6"/>
  <cols>
    <col min="1" max="1" width="9.28515625" style="12"/>
    <col min="2" max="2" width="8.42578125" style="12" customWidth="1"/>
    <col min="3" max="3" width="50.7109375" style="12" customWidth="1"/>
    <col min="4" max="4" width="25.140625" style="12" customWidth="1"/>
    <col min="5" max="16384" width="9.28515625" style="12"/>
  </cols>
  <sheetData>
    <row r="2" spans="2:5" ht="48.1" customHeight="1">
      <c r="B2" s="603" t="s">
        <v>800</v>
      </c>
      <c r="C2" s="603"/>
      <c r="D2" s="603"/>
    </row>
    <row r="3" spans="2:5" ht="17" customHeight="1">
      <c r="B3" s="613" t="s">
        <v>645</v>
      </c>
      <c r="C3" s="613"/>
      <c r="D3" s="613"/>
    </row>
    <row r="4" spans="2:5" ht="15.65">
      <c r="B4" s="458" t="s">
        <v>130</v>
      </c>
      <c r="C4" s="438" t="s">
        <v>164</v>
      </c>
      <c r="D4" s="438" t="s">
        <v>166</v>
      </c>
      <c r="E4" s="15"/>
    </row>
    <row r="5" spans="2:5" ht="15.65">
      <c r="B5" s="440">
        <v>1</v>
      </c>
      <c r="C5" s="78" t="s">
        <v>121</v>
      </c>
      <c r="D5" s="459" t="e">
        <f>'CS-1'!F6</f>
        <v>#REF!</v>
      </c>
      <c r="E5" s="15"/>
    </row>
    <row r="6" spans="2:5" ht="15.65">
      <c r="B6" s="440">
        <v>2</v>
      </c>
      <c r="C6" s="78" t="s">
        <v>170</v>
      </c>
      <c r="D6" s="459" t="e">
        <f>'CS-1'!F7</f>
        <v>#REF!</v>
      </c>
      <c r="E6" s="15"/>
    </row>
    <row r="7" spans="2:5" ht="15.65">
      <c r="B7" s="440">
        <v>3</v>
      </c>
      <c r="C7" s="78" t="s">
        <v>171</v>
      </c>
      <c r="D7" s="459" t="e">
        <f>'CS-1'!F8</f>
        <v>#REF!</v>
      </c>
      <c r="E7" s="15"/>
    </row>
    <row r="8" spans="2:5" ht="15.65">
      <c r="B8" s="440">
        <v>4</v>
      </c>
      <c r="C8" s="78" t="s">
        <v>172</v>
      </c>
      <c r="D8" s="459" t="e">
        <f>'CS-1'!F9</f>
        <v>#REF!</v>
      </c>
      <c r="E8" s="15"/>
    </row>
    <row r="9" spans="2:5" ht="15.65">
      <c r="B9" s="440">
        <v>5</v>
      </c>
      <c r="C9" s="78" t="s">
        <v>173</v>
      </c>
      <c r="D9" s="459" t="e">
        <f>'CS-1'!F10</f>
        <v>#REF!</v>
      </c>
      <c r="E9" s="15"/>
    </row>
    <row r="10" spans="2:5" ht="15.65">
      <c r="B10" s="440">
        <v>6</v>
      </c>
      <c r="C10" s="78" t="s">
        <v>174</v>
      </c>
      <c r="D10" s="459" t="e">
        <f>'CS-1'!F11</f>
        <v>#REF!</v>
      </c>
      <c r="E10" s="15"/>
    </row>
    <row r="11" spans="2:5" ht="15.65">
      <c r="B11" s="440">
        <v>7</v>
      </c>
      <c r="C11" s="78" t="s">
        <v>175</v>
      </c>
      <c r="D11" s="459" t="e">
        <f>'CS-1'!F12</f>
        <v>#REF!</v>
      </c>
      <c r="E11" s="15"/>
    </row>
    <row r="12" spans="2:5" ht="15.65">
      <c r="B12" s="440">
        <v>8</v>
      </c>
      <c r="C12" s="78" t="s">
        <v>176</v>
      </c>
      <c r="D12" s="459" t="e">
        <f>'CS-1'!F13</f>
        <v>#REF!</v>
      </c>
      <c r="E12" s="15"/>
    </row>
    <row r="13" spans="2:5" ht="15.65">
      <c r="B13" s="440"/>
      <c r="C13" s="443" t="s">
        <v>809</v>
      </c>
      <c r="D13" s="96" t="e">
        <f t="shared" ref="D13" si="0">SUM(D5:D12)</f>
        <v>#REF!</v>
      </c>
      <c r="E13" s="15"/>
    </row>
    <row r="14" spans="2:5" ht="15.65">
      <c r="B14" s="440">
        <v>9</v>
      </c>
      <c r="C14" s="78" t="s">
        <v>801</v>
      </c>
      <c r="D14" s="459" t="e">
        <f>'CS-1'!F16</f>
        <v>#REF!</v>
      </c>
      <c r="E14" s="15"/>
    </row>
    <row r="15" spans="2:5" ht="15.65">
      <c r="B15" s="440">
        <v>10</v>
      </c>
      <c r="C15" s="78" t="s">
        <v>802</v>
      </c>
      <c r="D15" s="459" t="e">
        <f>'CS-1'!F17</f>
        <v>#REF!</v>
      </c>
      <c r="E15" s="15"/>
    </row>
    <row r="16" spans="2:5" ht="15.65">
      <c r="B16" s="440">
        <v>11</v>
      </c>
      <c r="C16" s="78" t="s">
        <v>803</v>
      </c>
      <c r="D16" s="459" t="e">
        <f>'CS-1'!F18</f>
        <v>#REF!</v>
      </c>
      <c r="E16" s="15"/>
    </row>
    <row r="17" spans="2:5" ht="15.65">
      <c r="B17" s="440">
        <v>12</v>
      </c>
      <c r="C17" s="78" t="s">
        <v>804</v>
      </c>
      <c r="D17" s="459" t="e">
        <f>'CS-1'!F19</f>
        <v>#REF!</v>
      </c>
      <c r="E17" s="15"/>
    </row>
    <row r="18" spans="2:5" ht="15.65">
      <c r="B18" s="440">
        <v>13</v>
      </c>
      <c r="C18" s="78" t="s">
        <v>805</v>
      </c>
      <c r="D18" s="459" t="e">
        <f>'CS-1'!F20</f>
        <v>#REF!</v>
      </c>
      <c r="E18" s="15"/>
    </row>
    <row r="19" spans="2:5" ht="15.65">
      <c r="B19" s="440">
        <v>14</v>
      </c>
      <c r="C19" s="78" t="s">
        <v>806</v>
      </c>
      <c r="D19" s="459" t="e">
        <f>'CS-1'!F21</f>
        <v>#REF!</v>
      </c>
      <c r="E19" s="15"/>
    </row>
    <row r="20" spans="2:5" ht="15.65">
      <c r="B20" s="440">
        <v>15</v>
      </c>
      <c r="C20" s="78" t="s">
        <v>807</v>
      </c>
      <c r="D20" s="459" t="e">
        <f>'CS-1'!F22</f>
        <v>#REF!</v>
      </c>
      <c r="E20" s="15"/>
    </row>
    <row r="21" spans="2:5" ht="15.65">
      <c r="B21" s="440"/>
      <c r="C21" s="443" t="s">
        <v>810</v>
      </c>
      <c r="D21" s="96" t="e">
        <f>SUM(D14:D20)</f>
        <v>#REF!</v>
      </c>
      <c r="E21" s="15"/>
    </row>
    <row r="22" spans="2:5" ht="15.65">
      <c r="B22" s="440"/>
      <c r="C22" s="95" t="s">
        <v>198</v>
      </c>
      <c r="D22" s="96" t="e">
        <f>SUM(D21,D13)</f>
        <v>#REF!</v>
      </c>
      <c r="E22" s="15"/>
    </row>
    <row r="23" spans="2:5" ht="31.25">
      <c r="B23" s="440">
        <v>16</v>
      </c>
      <c r="C23" s="460" t="s">
        <v>194</v>
      </c>
      <c r="D23" s="459" t="e">
        <f>'CS-1'!F25</f>
        <v>#REF!</v>
      </c>
      <c r="E23" s="15"/>
    </row>
    <row r="24" spans="2:5" ht="15.65">
      <c r="B24" s="440"/>
      <c r="C24" s="95" t="s">
        <v>492</v>
      </c>
      <c r="D24" s="459" t="e">
        <f>(D22+D23)*18%</f>
        <v>#REF!</v>
      </c>
      <c r="E24" s="15"/>
    </row>
    <row r="25" spans="2:5" ht="15.65">
      <c r="B25" s="440"/>
      <c r="C25" s="95" t="s">
        <v>447</v>
      </c>
      <c r="D25" s="96" t="e">
        <f t="shared" ref="D25" si="1">SUM(D22:D24)</f>
        <v>#REF!</v>
      </c>
      <c r="E25" s="15"/>
    </row>
    <row r="26" spans="2:5" ht="31.25">
      <c r="B26" s="440">
        <v>17</v>
      </c>
      <c r="C26" s="460" t="s">
        <v>186</v>
      </c>
      <c r="D26" s="459" t="e">
        <f>'CS-1'!F28</f>
        <v>#REF!</v>
      </c>
      <c r="E26" s="15"/>
    </row>
    <row r="27" spans="2:5" ht="31.25">
      <c r="B27" s="440">
        <v>18</v>
      </c>
      <c r="C27" s="460" t="s">
        <v>187</v>
      </c>
      <c r="D27" s="459" t="e">
        <f>'CS-1'!F29</f>
        <v>#REF!</v>
      </c>
      <c r="E27" s="15"/>
    </row>
    <row r="28" spans="2:5" ht="31.25">
      <c r="B28" s="440">
        <v>19</v>
      </c>
      <c r="C28" s="460" t="s">
        <v>188</v>
      </c>
      <c r="D28" s="459">
        <f>'CS-1'!F30</f>
        <v>308</v>
      </c>
      <c r="E28" s="15"/>
    </row>
    <row r="29" spans="2:5" ht="31.25">
      <c r="B29" s="440">
        <v>20</v>
      </c>
      <c r="C29" s="460" t="s">
        <v>189</v>
      </c>
      <c r="D29" s="459">
        <f>'CS-1'!F31</f>
        <v>92.399999999999991</v>
      </c>
      <c r="E29" s="15"/>
    </row>
    <row r="30" spans="2:5" ht="31.25">
      <c r="B30" s="440">
        <v>21</v>
      </c>
      <c r="C30" s="460" t="s">
        <v>190</v>
      </c>
      <c r="D30" s="459">
        <f>'CS-1'!F32</f>
        <v>6.16</v>
      </c>
      <c r="E30" s="15"/>
    </row>
    <row r="31" spans="2:5" ht="15.65">
      <c r="B31" s="440">
        <v>22</v>
      </c>
      <c r="C31" s="460" t="s">
        <v>191</v>
      </c>
      <c r="D31" s="459" t="e">
        <f>'CS-1'!F33</f>
        <v>#REF!</v>
      </c>
      <c r="E31" s="15"/>
    </row>
    <row r="32" spans="2:5" ht="15.65">
      <c r="B32" s="440">
        <v>23</v>
      </c>
      <c r="C32" s="461" t="s">
        <v>792</v>
      </c>
      <c r="D32" s="96" t="e">
        <f>SUM(D26:D31)</f>
        <v>#REF!</v>
      </c>
      <c r="E32" s="15"/>
    </row>
    <row r="33" spans="1:9" ht="31.25">
      <c r="B33" s="440">
        <v>24</v>
      </c>
      <c r="C33" s="460" t="s">
        <v>193</v>
      </c>
      <c r="D33" s="459" t="e">
        <f>'CS-1'!F35</f>
        <v>#REF!</v>
      </c>
      <c r="E33" s="15"/>
    </row>
    <row r="34" spans="1:9" ht="15.65">
      <c r="B34" s="440">
        <v>25</v>
      </c>
      <c r="C34" s="460" t="s">
        <v>795</v>
      </c>
      <c r="D34" s="459">
        <v>200000</v>
      </c>
      <c r="E34" s="15"/>
    </row>
    <row r="35" spans="1:9" ht="15.65">
      <c r="B35" s="440"/>
      <c r="C35" s="461" t="s">
        <v>793</v>
      </c>
      <c r="D35" s="96" t="e">
        <f>SUM(D32:D34)</f>
        <v>#REF!</v>
      </c>
    </row>
    <row r="36" spans="1:9" ht="15.65">
      <c r="B36" s="440"/>
      <c r="C36" s="95" t="s">
        <v>647</v>
      </c>
      <c r="D36" s="96" t="e">
        <f>D35+D25</f>
        <v>#REF!</v>
      </c>
    </row>
    <row r="37" spans="1:9" ht="15.65">
      <c r="B37" s="463"/>
      <c r="C37" s="464"/>
      <c r="D37" s="588" t="s">
        <v>847</v>
      </c>
      <c r="E37" s="588"/>
    </row>
    <row r="38" spans="1:9" ht="15.65">
      <c r="B38" s="463"/>
      <c r="C38" s="464"/>
      <c r="D38" s="588" t="s">
        <v>852</v>
      </c>
      <c r="E38" s="588"/>
    </row>
    <row r="39" spans="1:9" ht="14.3" customHeight="1">
      <c r="B39" s="20"/>
      <c r="D39" s="588" t="s">
        <v>851</v>
      </c>
      <c r="E39" s="588"/>
    </row>
    <row r="40" spans="1:9" ht="14.3" customHeight="1">
      <c r="B40" s="20"/>
      <c r="D40" s="588"/>
      <c r="E40" s="588"/>
    </row>
    <row r="41" spans="1:9">
      <c r="A41" s="79"/>
      <c r="B41" s="80"/>
      <c r="C41" s="587" t="s">
        <v>849</v>
      </c>
      <c r="D41" s="588"/>
      <c r="E41" s="588"/>
      <c r="F41" s="83"/>
    </row>
    <row r="42" spans="1:9" ht="30.75" customHeight="1">
      <c r="A42" s="79"/>
      <c r="B42" s="462"/>
      <c r="C42" s="612" t="s">
        <v>853</v>
      </c>
      <c r="D42" s="612"/>
      <c r="E42" s="462"/>
      <c r="F42" s="462"/>
      <c r="G42" s="462"/>
      <c r="H42" s="462"/>
      <c r="I42" s="462"/>
    </row>
    <row r="43" spans="1:9" ht="15.65">
      <c r="A43" s="79"/>
      <c r="B43" s="80"/>
      <c r="C43" s="79"/>
      <c r="D43" s="457"/>
      <c r="F43" s="83"/>
    </row>
    <row r="44" spans="1:9">
      <c r="B44" s="20"/>
    </row>
    <row r="45" spans="1:9">
      <c r="B45" s="20"/>
    </row>
    <row r="46" spans="1:9">
      <c r="B46" s="20"/>
    </row>
    <row r="47" spans="1:9">
      <c r="B47" s="20"/>
    </row>
    <row r="48" spans="1:9">
      <c r="B48" s="20"/>
      <c r="C48" s="92"/>
      <c r="D48" s="92"/>
    </row>
    <row r="49" spans="3:7">
      <c r="C49" s="92"/>
      <c r="D49" s="92"/>
    </row>
    <row r="53" spans="3:7" ht="40.75">
      <c r="G53" s="12" t="s">
        <v>484</v>
      </c>
    </row>
  </sheetData>
  <mergeCells count="3">
    <mergeCell ref="B2:D2"/>
    <mergeCell ref="B3:D3"/>
    <mergeCell ref="C42:D42"/>
  </mergeCells>
  <printOptions horizontalCentered="1"/>
  <pageMargins left="0.57999999999999996" right="0.70866141732283505" top="0.54" bottom="0.57999999999999996" header="0.31496062992126" footer="0.31496062992126"/>
  <pageSetup paperSize="9" scale="96"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2:L54"/>
  <sheetViews>
    <sheetView view="pageBreakPreview" zoomScale="88" zoomScaleSheetLayoutView="88" workbookViewId="0">
      <selection activeCell="L31" sqref="L31"/>
    </sheetView>
  </sheetViews>
  <sheetFormatPr defaultColWidth="9.28515625" defaultRowHeight="13.6"/>
  <cols>
    <col min="1" max="1" width="9.28515625" style="12"/>
    <col min="2" max="2" width="5.42578125" style="12" bestFit="1" customWidth="1"/>
    <col min="3" max="3" width="44.7109375" style="12" customWidth="1"/>
    <col min="4" max="4" width="7.7109375" style="12" customWidth="1"/>
    <col min="5" max="5" width="23.42578125" style="12" customWidth="1"/>
    <col min="6" max="8" width="14.7109375" style="12" customWidth="1"/>
    <col min="9" max="9" width="23.7109375" style="12" customWidth="1"/>
    <col min="10" max="11" width="9.28515625" style="12"/>
    <col min="12" max="12" width="11.140625" style="12" bestFit="1" customWidth="1"/>
    <col min="13" max="16384" width="9.28515625" style="12"/>
  </cols>
  <sheetData>
    <row r="2" spans="2:10" ht="49.95" customHeight="1">
      <c r="B2" s="614" t="s">
        <v>185</v>
      </c>
      <c r="C2" s="615"/>
      <c r="D2" s="615"/>
      <c r="E2" s="615"/>
      <c r="F2" s="615"/>
      <c r="G2" s="615"/>
      <c r="H2" s="615"/>
      <c r="I2" s="616"/>
    </row>
    <row r="3" spans="2:10" ht="22.25" customHeight="1">
      <c r="B3" s="617" t="s">
        <v>184</v>
      </c>
      <c r="C3" s="617"/>
      <c r="D3" s="617"/>
      <c r="E3" s="617"/>
      <c r="F3" s="617"/>
      <c r="G3" s="617"/>
      <c r="H3" s="617"/>
      <c r="I3" s="617"/>
    </row>
    <row r="4" spans="2:10" ht="28.55">
      <c r="B4" s="13" t="s">
        <v>130</v>
      </c>
      <c r="C4" s="14" t="s">
        <v>164</v>
      </c>
      <c r="D4" s="14"/>
      <c r="E4" s="14" t="s">
        <v>165</v>
      </c>
      <c r="F4" s="14" t="s">
        <v>166</v>
      </c>
      <c r="G4" s="14" t="s">
        <v>167</v>
      </c>
      <c r="H4" s="14" t="s">
        <v>168</v>
      </c>
      <c r="I4" s="14" t="s">
        <v>169</v>
      </c>
      <c r="J4" s="15"/>
    </row>
    <row r="5" spans="2:10" ht="20.75" customHeight="1">
      <c r="B5" s="13"/>
      <c r="C5" s="14" t="s">
        <v>642</v>
      </c>
      <c r="D5" s="14"/>
      <c r="E5" s="14"/>
      <c r="F5" s="14"/>
      <c r="G5" s="14"/>
      <c r="H5" s="14"/>
      <c r="I5" s="14"/>
      <c r="J5" s="15"/>
    </row>
    <row r="6" spans="2:10" ht="40.75">
      <c r="B6" s="16">
        <v>1</v>
      </c>
      <c r="C6" s="17" t="s">
        <v>121</v>
      </c>
      <c r="D6" s="17"/>
      <c r="E6" s="18" t="e">
        <f>'CS-1'!E6</f>
        <v>#REF!</v>
      </c>
      <c r="F6" s="18" t="e">
        <f>'CS-1'!F6</f>
        <v>#REF!</v>
      </c>
      <c r="G6" s="18" t="e">
        <f>IF(F6&gt;E6,F6-E6,0)</f>
        <v>#REF!</v>
      </c>
      <c r="H6" s="18" t="e">
        <f>IF(F6&lt;E6,E6-F6,0)</f>
        <v>#REF!</v>
      </c>
      <c r="I6" s="17" t="s">
        <v>649</v>
      </c>
      <c r="J6" s="15"/>
    </row>
    <row r="7" spans="2:10" ht="40.75">
      <c r="B7" s="16">
        <v>2</v>
      </c>
      <c r="C7" s="17" t="s">
        <v>170</v>
      </c>
      <c r="D7" s="17"/>
      <c r="E7" s="18" t="e">
        <f>'CS-1'!E7</f>
        <v>#REF!</v>
      </c>
      <c r="F7" s="18" t="e">
        <f>'CS-1'!F7</f>
        <v>#REF!</v>
      </c>
      <c r="G7" s="18" t="e">
        <f t="shared" ref="G7:G13" si="0">IF(F7&gt;E7,F7-E7,0)</f>
        <v>#REF!</v>
      </c>
      <c r="H7" s="18" t="e">
        <f t="shared" ref="H7:H13" si="1">IF(F7&lt;E7,E7-F7,0)</f>
        <v>#REF!</v>
      </c>
      <c r="I7" s="17" t="s">
        <v>649</v>
      </c>
      <c r="J7" s="15"/>
    </row>
    <row r="8" spans="2:10" ht="40.75">
      <c r="B8" s="16">
        <v>3</v>
      </c>
      <c r="C8" s="17" t="s">
        <v>171</v>
      </c>
      <c r="D8" s="17"/>
      <c r="E8" s="18" t="e">
        <f>'CS-1'!E8</f>
        <v>#REF!</v>
      </c>
      <c r="F8" s="18" t="e">
        <f>'CS-1'!F8</f>
        <v>#REF!</v>
      </c>
      <c r="G8" s="18" t="e">
        <f t="shared" si="0"/>
        <v>#REF!</v>
      </c>
      <c r="H8" s="18" t="e">
        <f t="shared" si="1"/>
        <v>#REF!</v>
      </c>
      <c r="I8" s="17" t="s">
        <v>649</v>
      </c>
      <c r="J8" s="15"/>
    </row>
    <row r="9" spans="2:10" ht="40.75">
      <c r="B9" s="16">
        <v>4</v>
      </c>
      <c r="C9" s="17" t="s">
        <v>172</v>
      </c>
      <c r="D9" s="17"/>
      <c r="E9" s="18" t="e">
        <f>'CS-1'!E9</f>
        <v>#REF!</v>
      </c>
      <c r="F9" s="18" t="e">
        <f>'CS-1'!F9</f>
        <v>#REF!</v>
      </c>
      <c r="G9" s="18" t="e">
        <f t="shared" si="0"/>
        <v>#REF!</v>
      </c>
      <c r="H9" s="18" t="e">
        <f t="shared" si="1"/>
        <v>#REF!</v>
      </c>
      <c r="I9" s="17" t="s">
        <v>649</v>
      </c>
      <c r="J9" s="15"/>
    </row>
    <row r="10" spans="2:10" ht="40.75">
      <c r="B10" s="16">
        <v>5</v>
      </c>
      <c r="C10" s="17" t="s">
        <v>173</v>
      </c>
      <c r="D10" s="17"/>
      <c r="E10" s="18" t="e">
        <f>'CS-1'!E10</f>
        <v>#REF!</v>
      </c>
      <c r="F10" s="18" t="e">
        <f>'CS-1'!F10</f>
        <v>#REF!</v>
      </c>
      <c r="G10" s="18" t="e">
        <f t="shared" si="0"/>
        <v>#REF!</v>
      </c>
      <c r="H10" s="18" t="e">
        <f t="shared" si="1"/>
        <v>#REF!</v>
      </c>
      <c r="I10" s="17" t="s">
        <v>649</v>
      </c>
      <c r="J10" s="15"/>
    </row>
    <row r="11" spans="2:10" ht="40.75">
      <c r="B11" s="16">
        <v>6</v>
      </c>
      <c r="C11" s="17" t="s">
        <v>174</v>
      </c>
      <c r="D11" s="17"/>
      <c r="E11" s="18" t="e">
        <f>'CS-1'!E11</f>
        <v>#REF!</v>
      </c>
      <c r="F11" s="18" t="e">
        <f>'CS-1'!F11</f>
        <v>#REF!</v>
      </c>
      <c r="G11" s="18" t="e">
        <f t="shared" si="0"/>
        <v>#REF!</v>
      </c>
      <c r="H11" s="18" t="e">
        <f t="shared" si="1"/>
        <v>#REF!</v>
      </c>
      <c r="I11" s="17" t="s">
        <v>649</v>
      </c>
      <c r="J11" s="15"/>
    </row>
    <row r="12" spans="2:10" ht="40.75">
      <c r="B12" s="16">
        <v>7</v>
      </c>
      <c r="C12" s="17" t="s">
        <v>175</v>
      </c>
      <c r="D12" s="17"/>
      <c r="E12" s="18" t="e">
        <f>'CS-1'!E12</f>
        <v>#REF!</v>
      </c>
      <c r="F12" s="18" t="e">
        <f>'CS-1'!F12</f>
        <v>#REF!</v>
      </c>
      <c r="G12" s="18" t="e">
        <f t="shared" si="0"/>
        <v>#REF!</v>
      </c>
      <c r="H12" s="18" t="e">
        <f t="shared" si="1"/>
        <v>#REF!</v>
      </c>
      <c r="I12" s="17" t="s">
        <v>649</v>
      </c>
      <c r="J12" s="15"/>
    </row>
    <row r="13" spans="2:10" ht="40.75">
      <c r="B13" s="16">
        <v>8</v>
      </c>
      <c r="C13" s="17" t="s">
        <v>176</v>
      </c>
      <c r="D13" s="17"/>
      <c r="E13" s="18" t="e">
        <f>'CS-1'!E13</f>
        <v>#REF!</v>
      </c>
      <c r="F13" s="18" t="e">
        <f>'CS-1'!F13</f>
        <v>#REF!</v>
      </c>
      <c r="G13" s="18" t="e">
        <f t="shared" si="0"/>
        <v>#REF!</v>
      </c>
      <c r="H13" s="18" t="e">
        <f t="shared" si="1"/>
        <v>#REF!</v>
      </c>
      <c r="I13" s="17" t="s">
        <v>649</v>
      </c>
      <c r="J13" s="15"/>
    </row>
    <row r="14" spans="2:10" ht="14.3">
      <c r="B14" s="16"/>
      <c r="C14" s="24" t="s">
        <v>196</v>
      </c>
      <c r="D14" s="24"/>
      <c r="E14" s="19" t="e">
        <f>SUM(E6:E13)</f>
        <v>#REF!</v>
      </c>
      <c r="F14" s="19" t="e">
        <f t="shared" ref="F14:H14" si="2">SUM(F6:F13)</f>
        <v>#REF!</v>
      </c>
      <c r="G14" s="19" t="e">
        <f t="shared" si="2"/>
        <v>#REF!</v>
      </c>
      <c r="H14" s="19" t="e">
        <f t="shared" si="2"/>
        <v>#REF!</v>
      </c>
      <c r="I14" s="17"/>
      <c r="J14" s="15"/>
    </row>
    <row r="15" spans="2:10" ht="19.899999999999999" customHeight="1">
      <c r="B15" s="16"/>
      <c r="C15" s="14" t="s">
        <v>643</v>
      </c>
      <c r="D15" s="24"/>
      <c r="E15" s="19"/>
      <c r="F15" s="19"/>
      <c r="G15" s="19"/>
      <c r="H15" s="19"/>
      <c r="I15" s="17"/>
      <c r="J15" s="15"/>
    </row>
    <row r="16" spans="2:10" ht="40.75">
      <c r="B16" s="16">
        <v>9</v>
      </c>
      <c r="C16" s="17" t="s">
        <v>177</v>
      </c>
      <c r="D16" s="17"/>
      <c r="E16" s="18" t="e">
        <f>'CS-1'!E16</f>
        <v>#REF!</v>
      </c>
      <c r="F16" s="18" t="e">
        <f>'CS-1'!F16</f>
        <v>#REF!</v>
      </c>
      <c r="G16" s="18" t="e">
        <f>IF(F16&gt;E16,F16-E16,0)</f>
        <v>#REF!</v>
      </c>
      <c r="H16" s="18" t="e">
        <f>IF(F16&lt;E16,E16-F16,0)</f>
        <v>#REF!</v>
      </c>
      <c r="I16" s="17" t="s">
        <v>649</v>
      </c>
      <c r="J16" s="15"/>
    </row>
    <row r="17" spans="2:12" ht="40.75">
      <c r="B17" s="16">
        <v>10</v>
      </c>
      <c r="C17" s="17" t="s">
        <v>178</v>
      </c>
      <c r="D17" s="17"/>
      <c r="E17" s="18" t="e">
        <f>'CS-1'!E17</f>
        <v>#REF!</v>
      </c>
      <c r="F17" s="18" t="e">
        <f>'CS-1'!F17</f>
        <v>#REF!</v>
      </c>
      <c r="G17" s="18" t="e">
        <f t="shared" ref="G17:G22" si="3">IF(F17&gt;E17,F17-E17,0)</f>
        <v>#REF!</v>
      </c>
      <c r="H17" s="18" t="e">
        <f t="shared" ref="H17:H22" si="4">IF(F17&lt;E17,E17-F17,0)</f>
        <v>#REF!</v>
      </c>
      <c r="I17" s="17" t="s">
        <v>649</v>
      </c>
      <c r="J17" s="15"/>
    </row>
    <row r="18" spans="2:12" ht="40.75">
      <c r="B18" s="16">
        <v>11</v>
      </c>
      <c r="C18" s="17" t="s">
        <v>179</v>
      </c>
      <c r="D18" s="17"/>
      <c r="E18" s="18" t="e">
        <f>'CS-1'!E18</f>
        <v>#REF!</v>
      </c>
      <c r="F18" s="18" t="e">
        <f>'CS-1'!F18</f>
        <v>#REF!</v>
      </c>
      <c r="G18" s="18" t="e">
        <f t="shared" si="3"/>
        <v>#REF!</v>
      </c>
      <c r="H18" s="18" t="e">
        <f t="shared" si="4"/>
        <v>#REF!</v>
      </c>
      <c r="I18" s="17" t="s">
        <v>649</v>
      </c>
      <c r="J18" s="15"/>
    </row>
    <row r="19" spans="2:12" ht="40.75">
      <c r="B19" s="16">
        <v>12</v>
      </c>
      <c r="C19" s="17" t="s">
        <v>180</v>
      </c>
      <c r="D19" s="17"/>
      <c r="E19" s="18" t="e">
        <f>'CS-1'!E19</f>
        <v>#REF!</v>
      </c>
      <c r="F19" s="18" t="e">
        <f>'CS-1'!F19</f>
        <v>#REF!</v>
      </c>
      <c r="G19" s="18" t="e">
        <f t="shared" si="3"/>
        <v>#REF!</v>
      </c>
      <c r="H19" s="18" t="e">
        <f t="shared" si="4"/>
        <v>#REF!</v>
      </c>
      <c r="I19" s="17" t="s">
        <v>649</v>
      </c>
      <c r="J19" s="15"/>
    </row>
    <row r="20" spans="2:12" ht="40.75">
      <c r="B20" s="16">
        <v>13</v>
      </c>
      <c r="C20" s="17" t="s">
        <v>181</v>
      </c>
      <c r="D20" s="17"/>
      <c r="E20" s="18" t="e">
        <f>'CS-1'!E20</f>
        <v>#REF!</v>
      </c>
      <c r="F20" s="18" t="e">
        <f>'CS-1'!F20</f>
        <v>#REF!</v>
      </c>
      <c r="G20" s="18" t="e">
        <f t="shared" si="3"/>
        <v>#REF!</v>
      </c>
      <c r="H20" s="18" t="e">
        <f t="shared" si="4"/>
        <v>#REF!</v>
      </c>
      <c r="I20" s="17" t="s">
        <v>649</v>
      </c>
      <c r="J20" s="15"/>
    </row>
    <row r="21" spans="2:12" ht="40.75">
      <c r="B21" s="16">
        <v>14</v>
      </c>
      <c r="C21" s="17" t="s">
        <v>182</v>
      </c>
      <c r="D21" s="17"/>
      <c r="E21" s="18" t="e">
        <f>'CS-1'!E21</f>
        <v>#REF!</v>
      </c>
      <c r="F21" s="18" t="e">
        <f>'CS-1'!F21</f>
        <v>#REF!</v>
      </c>
      <c r="G21" s="18" t="e">
        <f t="shared" si="3"/>
        <v>#REF!</v>
      </c>
      <c r="H21" s="18" t="e">
        <f t="shared" si="4"/>
        <v>#REF!</v>
      </c>
      <c r="I21" s="17" t="s">
        <v>649</v>
      </c>
      <c r="J21" s="15"/>
    </row>
    <row r="22" spans="2:12" ht="40.75">
      <c r="B22" s="16">
        <v>15</v>
      </c>
      <c r="C22" s="17" t="s">
        <v>183</v>
      </c>
      <c r="D22" s="17"/>
      <c r="E22" s="18" t="e">
        <f>'CS-1'!E22</f>
        <v>#REF!</v>
      </c>
      <c r="F22" s="18" t="e">
        <f>'CS-1'!F22</f>
        <v>#REF!</v>
      </c>
      <c r="G22" s="18" t="e">
        <f t="shared" si="3"/>
        <v>#REF!</v>
      </c>
      <c r="H22" s="18" t="e">
        <f t="shared" si="4"/>
        <v>#REF!</v>
      </c>
      <c r="I22" s="17" t="s">
        <v>649</v>
      </c>
      <c r="J22" s="15"/>
    </row>
    <row r="23" spans="2:12" ht="14.3">
      <c r="B23" s="16"/>
      <c r="C23" s="24" t="s">
        <v>197</v>
      </c>
      <c r="D23" s="24"/>
      <c r="E23" s="19" t="e">
        <f>SUM(E16:E22)</f>
        <v>#REF!</v>
      </c>
      <c r="F23" s="19" t="e">
        <f>SUM(F16:F22)</f>
        <v>#REF!</v>
      </c>
      <c r="G23" s="19" t="e">
        <f t="shared" ref="G23:H23" si="5">SUM(G16:G22)</f>
        <v>#REF!</v>
      </c>
      <c r="H23" s="19" t="e">
        <f t="shared" si="5"/>
        <v>#REF!</v>
      </c>
      <c r="I23" s="17"/>
      <c r="J23" s="15"/>
    </row>
    <row r="24" spans="2:12" ht="14.3">
      <c r="B24" s="16"/>
      <c r="C24" s="25" t="s">
        <v>198</v>
      </c>
      <c r="D24" s="25"/>
      <c r="E24" s="19" t="e">
        <f>SUM(E23,E14)</f>
        <v>#REF!</v>
      </c>
      <c r="F24" s="19" t="e">
        <f>SUM(F23,F14)</f>
        <v>#REF!</v>
      </c>
      <c r="G24" s="19" t="e">
        <f t="shared" ref="G24:H24" si="6">SUM(G23,G14)</f>
        <v>#REF!</v>
      </c>
      <c r="H24" s="19" t="e">
        <f t="shared" si="6"/>
        <v>#REF!</v>
      </c>
      <c r="I24" s="17"/>
      <c r="J24" s="15"/>
      <c r="L24" s="97"/>
    </row>
    <row r="25" spans="2:12" ht="14.3">
      <c r="B25" s="16"/>
      <c r="C25" s="25" t="s">
        <v>492</v>
      </c>
      <c r="D25" s="25"/>
      <c r="E25" s="18" t="e">
        <f>E24*18%</f>
        <v>#REF!</v>
      </c>
      <c r="F25" s="18" t="e">
        <f t="shared" ref="F25" si="7">F24*18%</f>
        <v>#REF!</v>
      </c>
      <c r="G25" s="18" t="e">
        <f t="shared" ref="G25" si="8">ROUND(IF(F25&gt;E25,F25-E25,0),0)</f>
        <v>#REF!</v>
      </c>
      <c r="H25" s="18" t="e">
        <f t="shared" ref="H25" si="9">ROUND(IF(F25&lt;E25,E25-F25,0),0)</f>
        <v>#REF!</v>
      </c>
      <c r="I25" s="17"/>
      <c r="J25" s="15"/>
    </row>
    <row r="26" spans="2:12" ht="14.3">
      <c r="B26" s="16"/>
      <c r="C26" s="25" t="s">
        <v>447</v>
      </c>
      <c r="D26" s="25"/>
      <c r="E26" s="19" t="e">
        <f>SUM(E24:E25)</f>
        <v>#REF!</v>
      </c>
      <c r="F26" s="19" t="e">
        <f t="shared" ref="F26:H26" si="10">SUM(F24:F25)</f>
        <v>#REF!</v>
      </c>
      <c r="G26" s="19" t="e">
        <f t="shared" si="10"/>
        <v>#REF!</v>
      </c>
      <c r="H26" s="19" t="e">
        <f t="shared" si="10"/>
        <v>#REF!</v>
      </c>
      <c r="I26" s="17"/>
      <c r="J26" s="15"/>
    </row>
    <row r="27" spans="2:12" ht="27.2">
      <c r="B27" s="16">
        <v>16</v>
      </c>
      <c r="C27" s="21" t="s">
        <v>186</v>
      </c>
      <c r="D27" s="76">
        <f>'CS-1'!D28</f>
        <v>0.01</v>
      </c>
      <c r="E27" s="18"/>
      <c r="F27" s="18" t="e">
        <f>'CS-1'!F28</f>
        <v>#REF!</v>
      </c>
      <c r="G27" s="18" t="e">
        <f>IF(F27&gt;E27,F27-E27,0)</f>
        <v>#REF!</v>
      </c>
      <c r="H27" s="18" t="e">
        <f t="shared" ref="H27:H32" si="11">IF(F27&lt;E27,E27-F27,0)</f>
        <v>#REF!</v>
      </c>
      <c r="I27" s="17"/>
      <c r="J27" s="15"/>
    </row>
    <row r="28" spans="2:12" ht="27.2">
      <c r="B28" s="16">
        <v>17</v>
      </c>
      <c r="C28" s="21" t="s">
        <v>187</v>
      </c>
      <c r="D28" s="433">
        <f>'CS-1'!D29</f>
        <v>1E-3</v>
      </c>
      <c r="E28" s="18"/>
      <c r="F28" s="18" t="e">
        <f>'CS-1'!F29</f>
        <v>#REF!</v>
      </c>
      <c r="G28" s="18" t="e">
        <f t="shared" ref="G28:G32" si="12">IF(F28&gt;E28,F28-E28,0)</f>
        <v>#REF!</v>
      </c>
      <c r="H28" s="18" t="e">
        <f t="shared" si="11"/>
        <v>#REF!</v>
      </c>
      <c r="I28" s="17"/>
      <c r="J28" s="15"/>
    </row>
    <row r="29" spans="2:12" ht="27.2">
      <c r="B29" s="16">
        <v>18</v>
      </c>
      <c r="C29" s="21" t="s">
        <v>188</v>
      </c>
      <c r="D29" s="433"/>
      <c r="E29" s="18"/>
      <c r="F29" s="18">
        <f>'CS-1'!F30</f>
        <v>308</v>
      </c>
      <c r="G29" s="18">
        <f t="shared" si="12"/>
        <v>308</v>
      </c>
      <c r="H29" s="18">
        <f t="shared" si="11"/>
        <v>0</v>
      </c>
      <c r="I29" s="17"/>
      <c r="J29" s="15"/>
    </row>
    <row r="30" spans="2:12" ht="27.2">
      <c r="B30" s="16">
        <v>19</v>
      </c>
      <c r="C30" s="21" t="s">
        <v>189</v>
      </c>
      <c r="D30" s="76">
        <f>'CS-1'!D31</f>
        <v>0.3</v>
      </c>
      <c r="E30" s="18"/>
      <c r="F30" s="18">
        <f>'CS-1'!F31</f>
        <v>92.399999999999991</v>
      </c>
      <c r="G30" s="18">
        <f t="shared" si="12"/>
        <v>92.399999999999991</v>
      </c>
      <c r="H30" s="18">
        <f t="shared" si="11"/>
        <v>0</v>
      </c>
      <c r="I30" s="17"/>
      <c r="J30" s="15"/>
    </row>
    <row r="31" spans="2:12" ht="27.2">
      <c r="B31" s="16">
        <v>20</v>
      </c>
      <c r="C31" s="21" t="s">
        <v>190</v>
      </c>
      <c r="D31" s="76">
        <f>'CS-1'!D32</f>
        <v>0.02</v>
      </c>
      <c r="E31" s="18"/>
      <c r="F31" s="18">
        <f>'CS-1'!F32</f>
        <v>6.16</v>
      </c>
      <c r="G31" s="18">
        <f t="shared" si="12"/>
        <v>6.16</v>
      </c>
      <c r="H31" s="18">
        <f t="shared" si="11"/>
        <v>0</v>
      </c>
      <c r="I31" s="17"/>
      <c r="J31" s="15"/>
    </row>
    <row r="32" spans="2:12">
      <c r="B32" s="16">
        <v>21</v>
      </c>
      <c r="C32" s="21" t="s">
        <v>191</v>
      </c>
      <c r="D32" s="77">
        <f>'CS-1'!D33</f>
        <v>1E-4</v>
      </c>
      <c r="E32" s="18"/>
      <c r="F32" s="18" t="e">
        <f>'CS-1'!F33</f>
        <v>#REF!</v>
      </c>
      <c r="G32" s="18" t="e">
        <f t="shared" si="12"/>
        <v>#REF!</v>
      </c>
      <c r="H32" s="18" t="e">
        <f t="shared" si="11"/>
        <v>#REF!</v>
      </c>
      <c r="I32" s="17"/>
      <c r="J32" s="15"/>
    </row>
    <row r="33" spans="1:11" ht="14.3">
      <c r="B33" s="16">
        <v>22</v>
      </c>
      <c r="C33" s="22" t="s">
        <v>192</v>
      </c>
      <c r="D33" s="433"/>
      <c r="E33" s="18"/>
      <c r="F33" s="19" t="e">
        <f>SUM(F27:F32)</f>
        <v>#REF!</v>
      </c>
      <c r="G33" s="19" t="e">
        <f t="shared" ref="G33:H33" si="13">SUM(G27:G32)</f>
        <v>#REF!</v>
      </c>
      <c r="H33" s="19" t="e">
        <f t="shared" si="13"/>
        <v>#REF!</v>
      </c>
      <c r="I33" s="17"/>
      <c r="J33" s="15"/>
    </row>
    <row r="34" spans="1:11" ht="27.2">
      <c r="B34" s="16">
        <v>23</v>
      </c>
      <c r="C34" s="21" t="s">
        <v>193</v>
      </c>
      <c r="D34" s="76">
        <f>'CS-1'!D35</f>
        <v>0.18</v>
      </c>
      <c r="E34" s="18"/>
      <c r="F34" s="18" t="e">
        <f>'CS-1'!F35</f>
        <v>#REF!</v>
      </c>
      <c r="G34" s="18" t="e">
        <f t="shared" ref="G34:G36" si="14">IF(F34&gt;E34,F34-E34,0)</f>
        <v>#REF!</v>
      </c>
      <c r="H34" s="18" t="e">
        <f t="shared" ref="H34:H36" si="15">IF(F34&lt;E34,E34-F34,0)</f>
        <v>#REF!</v>
      </c>
      <c r="I34" s="17"/>
      <c r="J34" s="15"/>
    </row>
    <row r="35" spans="1:11" ht="27.2">
      <c r="B35" s="16">
        <v>24</v>
      </c>
      <c r="C35" s="21" t="s">
        <v>194</v>
      </c>
      <c r="D35" s="76">
        <f>'CS-1'!D25</f>
        <v>0.04</v>
      </c>
      <c r="E35" s="18" t="e">
        <f>D35*E26</f>
        <v>#REF!</v>
      </c>
      <c r="F35" s="18" t="e">
        <f>'CS-1'!F25</f>
        <v>#REF!</v>
      </c>
      <c r="G35" s="18" t="e">
        <f t="shared" si="14"/>
        <v>#REF!</v>
      </c>
      <c r="H35" s="18" t="e">
        <f t="shared" si="15"/>
        <v>#REF!</v>
      </c>
      <c r="I35" s="17"/>
      <c r="J35" s="15"/>
    </row>
    <row r="36" spans="1:11" ht="27.2">
      <c r="B36" s="16">
        <v>25</v>
      </c>
      <c r="C36" s="21" t="s">
        <v>195</v>
      </c>
      <c r="D36" s="21"/>
      <c r="E36" s="18"/>
      <c r="F36" s="18"/>
      <c r="G36" s="18">
        <f t="shared" si="14"/>
        <v>0</v>
      </c>
      <c r="H36" s="18">
        <f t="shared" si="15"/>
        <v>0</v>
      </c>
      <c r="I36" s="17"/>
      <c r="J36" s="15"/>
    </row>
    <row r="37" spans="1:11" ht="14.3">
      <c r="B37" s="16"/>
      <c r="C37" s="22" t="s">
        <v>526</v>
      </c>
      <c r="D37" s="23"/>
      <c r="E37" s="26"/>
      <c r="F37" s="75" t="e">
        <f>SUM(F33:F36)</f>
        <v>#REF!</v>
      </c>
      <c r="G37" s="75" t="e">
        <f t="shared" ref="G37:H37" si="16">SUM(G33:G36)</f>
        <v>#REF!</v>
      </c>
      <c r="H37" s="75" t="e">
        <f t="shared" si="16"/>
        <v>#REF!</v>
      </c>
      <c r="I37" s="23"/>
    </row>
    <row r="38" spans="1:11" s="15" customFormat="1" ht="19.2" customHeight="1">
      <c r="B38" s="16"/>
      <c r="C38" s="25" t="s">
        <v>647</v>
      </c>
      <c r="D38" s="17"/>
      <c r="E38" s="19" t="e">
        <f>SUM(E26:E37)</f>
        <v>#REF!</v>
      </c>
      <c r="F38" s="19" t="e">
        <f>F37+F24+F25</f>
        <v>#REF!</v>
      </c>
      <c r="G38" s="19" t="e">
        <f t="shared" ref="G38:H38" si="17">G37+G24+G25</f>
        <v>#REF!</v>
      </c>
      <c r="H38" s="19" t="e">
        <f t="shared" si="17"/>
        <v>#REF!</v>
      </c>
      <c r="I38" s="17"/>
    </row>
    <row r="39" spans="1:11" ht="14.3">
      <c r="B39" s="20"/>
      <c r="E39" s="91"/>
      <c r="F39" s="91"/>
      <c r="G39" s="91"/>
      <c r="H39" s="91"/>
    </row>
    <row r="40" spans="1:11">
      <c r="A40" s="79"/>
      <c r="B40" s="80"/>
      <c r="C40" s="79"/>
      <c r="D40" s="81" t="s">
        <v>634</v>
      </c>
      <c r="E40" s="81"/>
      <c r="F40" s="82" t="e">
        <f>E38</f>
        <v>#REF!</v>
      </c>
      <c r="G40" s="81" t="s">
        <v>167</v>
      </c>
      <c r="H40" s="82" t="e">
        <f>G38</f>
        <v>#REF!</v>
      </c>
      <c r="K40" s="83"/>
    </row>
    <row r="41" spans="1:11">
      <c r="A41" s="79"/>
      <c r="B41" s="80"/>
      <c r="C41" s="84"/>
      <c r="D41" s="85" t="s">
        <v>635</v>
      </c>
      <c r="E41" s="81"/>
      <c r="F41" s="82" t="e">
        <f>F38</f>
        <v>#REF!</v>
      </c>
      <c r="G41" s="81" t="s">
        <v>168</v>
      </c>
      <c r="H41" s="82" t="e">
        <f>H38</f>
        <v>#REF!</v>
      </c>
      <c r="I41" s="93"/>
      <c r="K41" s="83"/>
    </row>
    <row r="42" spans="1:11" ht="16.3" thickBot="1">
      <c r="A42" s="79"/>
      <c r="B42" s="80"/>
      <c r="C42" s="86"/>
      <c r="D42" s="87" t="s">
        <v>636</v>
      </c>
      <c r="E42" s="88"/>
      <c r="F42" s="89" t="e">
        <f>F41-F40</f>
        <v>#REF!</v>
      </c>
      <c r="G42" s="88" t="s">
        <v>636</v>
      </c>
      <c r="H42" s="90" t="e">
        <f>H40-H41</f>
        <v>#REF!</v>
      </c>
      <c r="I42" s="94"/>
      <c r="K42" s="83"/>
    </row>
    <row r="43" spans="1:11" ht="14.3" thickTop="1">
      <c r="B43" s="20"/>
    </row>
    <row r="44" spans="1:11">
      <c r="B44" s="20"/>
    </row>
    <row r="45" spans="1:11">
      <c r="B45" s="20"/>
    </row>
    <row r="46" spans="1:11">
      <c r="B46" s="20"/>
    </row>
    <row r="47" spans="1:11">
      <c r="B47" s="20"/>
      <c r="C47" s="92" t="s">
        <v>641</v>
      </c>
      <c r="D47" s="92"/>
      <c r="E47" s="92" t="s">
        <v>640</v>
      </c>
      <c r="F47" s="92"/>
      <c r="G47" s="92"/>
      <c r="H47" s="92" t="s">
        <v>648</v>
      </c>
      <c r="I47" s="92"/>
    </row>
    <row r="48" spans="1:11">
      <c r="C48" s="92" t="s">
        <v>637</v>
      </c>
      <c r="D48" s="92"/>
      <c r="E48" s="92" t="s">
        <v>638</v>
      </c>
      <c r="F48" s="92"/>
      <c r="G48" s="92"/>
      <c r="H48" s="92" t="s">
        <v>639</v>
      </c>
      <c r="I48" s="92"/>
    </row>
    <row r="49" spans="3:12">
      <c r="C49" s="92"/>
      <c r="D49" s="92"/>
      <c r="E49" s="92"/>
      <c r="F49" s="92"/>
      <c r="G49" s="92"/>
      <c r="H49" s="92"/>
      <c r="I49" s="92"/>
    </row>
    <row r="54" spans="3:12" ht="27.2">
      <c r="L54" s="12" t="s">
        <v>484</v>
      </c>
    </row>
  </sheetData>
  <mergeCells count="2">
    <mergeCell ref="B2:I2"/>
    <mergeCell ref="B3:I3"/>
  </mergeCells>
  <printOptions horizontalCentered="1"/>
  <pageMargins left="0.70866141732283472" right="0.70866141732283472" top="0.74803149606299213" bottom="0.74803149606299213" header="0.31496062992125984" footer="0.31496062992125984"/>
  <pageSetup paperSize="9" scale="81" fitToHeight="2" orientation="landscape" r:id="rId1"/>
  <rowBreaks count="2" manualBreakCount="2">
    <brk id="16" min="1" max="8" man="1"/>
    <brk id="29" min="1"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36"/>
  <sheetViews>
    <sheetView view="pageBreakPreview" topLeftCell="A196" zoomScale="110" zoomScaleSheetLayoutView="110" workbookViewId="0">
      <selection activeCell="C202" sqref="C202:I202"/>
    </sheetView>
  </sheetViews>
  <sheetFormatPr defaultColWidth="9.140625" defaultRowHeight="13.6"/>
  <cols>
    <col min="1" max="1" width="9.140625" style="99"/>
    <col min="2" max="2" width="4.42578125" style="132" customWidth="1"/>
    <col min="3" max="3" width="30.140625" style="99" customWidth="1"/>
    <col min="4" max="5" width="10" style="99" customWidth="1"/>
    <col min="6" max="6" width="12.28515625" style="99" customWidth="1"/>
    <col min="7" max="8" width="10" style="99" customWidth="1"/>
    <col min="9" max="9" width="12.28515625" style="99" customWidth="1"/>
    <col min="10" max="11" width="9.140625" style="99"/>
    <col min="12" max="12" width="12.28515625" style="99" bestFit="1" customWidth="1"/>
    <col min="13" max="13" width="9.140625" style="99"/>
    <col min="14" max="14" width="25.140625" style="99" customWidth="1"/>
    <col min="15" max="16" width="9.140625" style="99"/>
    <col min="17" max="17" width="13.7109375" style="99" bestFit="1" customWidth="1"/>
    <col min="18" max="16384" width="9.140625" style="99"/>
  </cols>
  <sheetData>
    <row r="2" spans="2:9" ht="17" customHeight="1">
      <c r="B2" s="659" t="s">
        <v>683</v>
      </c>
      <c r="C2" s="659"/>
      <c r="D2" s="659"/>
      <c r="E2" s="659"/>
      <c r="F2" s="659"/>
      <c r="G2" s="659"/>
      <c r="H2" s="659"/>
      <c r="I2" s="659"/>
    </row>
    <row r="3" spans="2:9" ht="52.5" customHeight="1">
      <c r="B3" s="660">
        <v>20</v>
      </c>
      <c r="C3" s="661" t="s">
        <v>836</v>
      </c>
      <c r="D3" s="661"/>
      <c r="E3" s="661"/>
      <c r="F3" s="661"/>
      <c r="G3" s="661"/>
      <c r="H3" s="661"/>
      <c r="I3" s="661"/>
    </row>
    <row r="4" spans="2:9" ht="14.3">
      <c r="B4" s="660"/>
      <c r="C4" s="38" t="s">
        <v>442</v>
      </c>
      <c r="D4" s="176"/>
      <c r="E4" s="33"/>
      <c r="F4" s="33"/>
      <c r="G4" s="33"/>
      <c r="H4" s="33"/>
      <c r="I4" s="33"/>
    </row>
    <row r="5" spans="2:9" ht="25.85">
      <c r="B5" s="660"/>
      <c r="C5" s="32" t="s">
        <v>443</v>
      </c>
      <c r="D5" s="41">
        <v>1</v>
      </c>
      <c r="E5" s="40" t="s">
        <v>116</v>
      </c>
      <c r="F5" s="41">
        <f>'[158]Civil-SOR'!$G$55</f>
        <v>173</v>
      </c>
      <c r="G5" s="42">
        <v>1</v>
      </c>
      <c r="H5" s="45" t="str">
        <f t="shared" ref="H5:H11" si="0">IF(E5="","",IF(E5="No.","Each",IF(E5="Nos.","Each",E5)))</f>
        <v>Kg</v>
      </c>
      <c r="I5" s="41">
        <f>IF(G5="",D5*F5,(D5*F5/G5))</f>
        <v>173</v>
      </c>
    </row>
    <row r="6" spans="2:9">
      <c r="B6" s="660"/>
      <c r="C6" s="32" t="s">
        <v>439</v>
      </c>
      <c r="D6" s="41">
        <v>0.21</v>
      </c>
      <c r="E6" s="40" t="s">
        <v>128</v>
      </c>
      <c r="F6" s="41">
        <f>'[158]Civil-SOR'!$G$296</f>
        <v>665</v>
      </c>
      <c r="G6" s="42">
        <v>1</v>
      </c>
      <c r="H6" s="45" t="str">
        <f t="shared" si="0"/>
        <v>Each</v>
      </c>
      <c r="I6" s="41">
        <f>IF(G6="",D6*F6,(D6*F6/G6))</f>
        <v>139.65</v>
      </c>
    </row>
    <row r="7" spans="2:9">
      <c r="B7" s="660"/>
      <c r="C7" s="32" t="s">
        <v>440</v>
      </c>
      <c r="D7" s="41">
        <v>0.49</v>
      </c>
      <c r="E7" s="40" t="s">
        <v>128</v>
      </c>
      <c r="F7" s="41">
        <f>'[158]Civil-SOR'!$G$303</f>
        <v>550</v>
      </c>
      <c r="G7" s="42">
        <v>1</v>
      </c>
      <c r="H7" s="45" t="str">
        <f t="shared" si="0"/>
        <v>Each</v>
      </c>
      <c r="I7" s="41">
        <f t="shared" ref="I7:I11" si="1">IF(G7="",D7*F7,(D7*F7/G7))</f>
        <v>269.5</v>
      </c>
    </row>
    <row r="8" spans="2:9" ht="25.85">
      <c r="B8" s="660"/>
      <c r="C8" s="32" t="s">
        <v>444</v>
      </c>
      <c r="D8" s="28"/>
      <c r="E8" s="37" t="s">
        <v>380</v>
      </c>
      <c r="F8" s="28"/>
      <c r="G8" s="35">
        <v>1</v>
      </c>
      <c r="H8" s="39" t="str">
        <f t="shared" si="0"/>
        <v>Kgs</v>
      </c>
      <c r="I8" s="28">
        <f t="shared" si="1"/>
        <v>0</v>
      </c>
    </row>
    <row r="9" spans="2:9">
      <c r="B9" s="660"/>
      <c r="C9" s="32" t="s">
        <v>439</v>
      </c>
      <c r="D9" s="28"/>
      <c r="E9" s="37" t="s">
        <v>128</v>
      </c>
      <c r="F9" s="28"/>
      <c r="G9" s="35">
        <v>1</v>
      </c>
      <c r="H9" s="39" t="str">
        <f t="shared" si="0"/>
        <v>Each</v>
      </c>
      <c r="I9" s="28">
        <f t="shared" si="1"/>
        <v>0</v>
      </c>
    </row>
    <row r="10" spans="2:9">
      <c r="B10" s="660"/>
      <c r="C10" s="32" t="s">
        <v>440</v>
      </c>
      <c r="D10" s="28"/>
      <c r="E10" s="37" t="s">
        <v>128</v>
      </c>
      <c r="F10" s="28"/>
      <c r="G10" s="35">
        <v>1</v>
      </c>
      <c r="H10" s="39" t="str">
        <f t="shared" si="0"/>
        <v>Each</v>
      </c>
      <c r="I10" s="28">
        <f t="shared" si="1"/>
        <v>0</v>
      </c>
    </row>
    <row r="11" spans="2:9">
      <c r="B11" s="660"/>
      <c r="C11" s="32" t="str">
        <f>[158]Input!$C$47</f>
        <v>Add for MA @ 40%</v>
      </c>
      <c r="D11" s="28"/>
      <c r="E11" s="37" t="s">
        <v>128</v>
      </c>
      <c r="F11" s="28"/>
      <c r="G11" s="35">
        <v>1</v>
      </c>
      <c r="H11" s="39" t="str">
        <f t="shared" si="0"/>
        <v>Each</v>
      </c>
      <c r="I11" s="28">
        <f t="shared" si="1"/>
        <v>0</v>
      </c>
    </row>
    <row r="12" spans="2:9">
      <c r="B12" s="660"/>
      <c r="C12" s="32" t="str">
        <f>[158]Input!$C$47</f>
        <v>Add for MA @ 40%</v>
      </c>
      <c r="D12" s="177">
        <f>[158]Input!$D$47</f>
        <v>0.4</v>
      </c>
      <c r="E12" s="37"/>
      <c r="F12" s="28">
        <f>SUM(I6:I7)+SUM(I9:I11)</f>
        <v>409.15</v>
      </c>
      <c r="G12" s="29"/>
      <c r="H12" s="33"/>
      <c r="I12" s="28">
        <f>IF(G12="",D12*F12,(D12*F12/G12))</f>
        <v>163.66</v>
      </c>
    </row>
    <row r="13" spans="2:9" ht="25.85">
      <c r="B13" s="660"/>
      <c r="C13" s="32" t="s">
        <v>441</v>
      </c>
      <c r="D13" s="27">
        <v>0.01</v>
      </c>
      <c r="E13" s="27"/>
      <c r="F13" s="36">
        <f>SUM(I5:I12)</f>
        <v>745.81</v>
      </c>
      <c r="G13" s="27"/>
      <c r="H13" s="27"/>
      <c r="I13" s="41"/>
    </row>
    <row r="14" spans="2:9">
      <c r="B14" s="660"/>
      <c r="C14" s="32"/>
      <c r="D14" s="27"/>
      <c r="E14" s="27"/>
      <c r="F14" s="36"/>
      <c r="G14" s="27"/>
      <c r="H14" s="27"/>
      <c r="I14" s="30">
        <f>SUM(I5:I13)</f>
        <v>745.81</v>
      </c>
    </row>
    <row r="15" spans="2:9" ht="25.85">
      <c r="B15" s="660"/>
      <c r="C15" s="32" t="str">
        <f>[158]Input!$C$48</f>
        <v>Overheads &amp; Contractors Profit @ 13.615%</v>
      </c>
      <c r="D15" s="43">
        <f>[158]Input!$D$48</f>
        <v>0.13614999999999999</v>
      </c>
      <c r="E15" s="28"/>
      <c r="F15" s="28">
        <f>I14</f>
        <v>745.81</v>
      </c>
      <c r="G15" s="35"/>
      <c r="H15" s="33"/>
      <c r="I15" s="28">
        <f>IF(G15="",D15*F15,(D15*F15/G15))</f>
        <v>101.54203149999999</v>
      </c>
    </row>
    <row r="16" spans="2:9">
      <c r="B16" s="660"/>
      <c r="C16" s="34" t="s">
        <v>373</v>
      </c>
      <c r="D16" s="27"/>
      <c r="E16" s="27"/>
      <c r="F16" s="36"/>
      <c r="G16" s="27"/>
      <c r="H16" s="27"/>
      <c r="I16" s="28">
        <f>SUM(I14:I15)</f>
        <v>847.35203149999995</v>
      </c>
    </row>
    <row r="17" spans="2:9">
      <c r="B17" s="660"/>
      <c r="C17" s="34" t="s">
        <v>374</v>
      </c>
      <c r="D17" s="27"/>
      <c r="E17" s="27"/>
      <c r="F17" s="36"/>
      <c r="G17" s="27"/>
      <c r="H17" s="27"/>
      <c r="I17" s="36">
        <f>I16/10</f>
        <v>84.73520314999999</v>
      </c>
    </row>
    <row r="18" spans="2:9">
      <c r="B18" s="660"/>
      <c r="C18" s="44"/>
      <c r="D18" s="28"/>
      <c r="E18" s="37"/>
      <c r="F18" s="28"/>
      <c r="G18" s="35"/>
      <c r="H18" s="31" t="s">
        <v>375</v>
      </c>
      <c r="I18" s="30">
        <f>ROUND(I17,0)</f>
        <v>85</v>
      </c>
    </row>
    <row r="20" spans="2:9" ht="56.75" customHeight="1">
      <c r="B20" s="624">
        <v>21</v>
      </c>
      <c r="C20" s="636" t="s">
        <v>118</v>
      </c>
      <c r="D20" s="637"/>
      <c r="E20" s="637"/>
      <c r="F20" s="637"/>
      <c r="G20" s="637"/>
      <c r="H20" s="637"/>
      <c r="I20" s="638"/>
    </row>
    <row r="21" spans="2:9" ht="17.350000000000001" customHeight="1">
      <c r="B21" s="624"/>
      <c r="C21" s="178" t="s">
        <v>369</v>
      </c>
      <c r="D21" s="106"/>
      <c r="E21" s="106"/>
      <c r="F21" s="106"/>
      <c r="G21" s="106"/>
      <c r="H21" s="103"/>
      <c r="I21" s="100"/>
    </row>
    <row r="22" spans="2:9" ht="17.350000000000001" customHeight="1">
      <c r="B22" s="624"/>
      <c r="C22" s="179" t="s">
        <v>365</v>
      </c>
      <c r="D22" s="100">
        <v>4.88</v>
      </c>
      <c r="E22" s="101" t="s">
        <v>128</v>
      </c>
      <c r="F22" s="100">
        <f>'[159]Civil-SOR'!$G$307</f>
        <v>520</v>
      </c>
      <c r="G22" s="102">
        <v>1</v>
      </c>
      <c r="H22" s="103" t="s">
        <v>267</v>
      </c>
      <c r="I22" s="104">
        <f>IF(G22="",D22*F22,(D22*F22/G22))</f>
        <v>2537.6</v>
      </c>
    </row>
    <row r="23" spans="2:9" ht="17.350000000000001" customHeight="1">
      <c r="B23" s="624"/>
      <c r="C23" s="179" t="str">
        <f>[159]Input!$C$47</f>
        <v>Add for MA @ 40%</v>
      </c>
      <c r="D23" s="100">
        <f>[159]Input!$D$47</f>
        <v>0.4</v>
      </c>
      <c r="E23" s="108"/>
      <c r="F23" s="100">
        <f>I22</f>
        <v>2537.6</v>
      </c>
      <c r="G23" s="109"/>
      <c r="H23" s="106"/>
      <c r="I23" s="104">
        <f>IF(G23="",D23*F23,(D23*F23/G23))</f>
        <v>1015.04</v>
      </c>
    </row>
    <row r="24" spans="2:9" ht="17.350000000000001" customHeight="1">
      <c r="B24" s="624"/>
      <c r="C24" s="178" t="s">
        <v>366</v>
      </c>
      <c r="D24" s="110"/>
      <c r="E24" s="108"/>
      <c r="F24" s="110"/>
      <c r="G24" s="109"/>
      <c r="H24" s="106"/>
      <c r="I24" s="104">
        <f>SUM(I22:I23)</f>
        <v>3552.64</v>
      </c>
    </row>
    <row r="25" spans="2:9" ht="27" customHeight="1">
      <c r="B25" s="624"/>
      <c r="C25" s="180" t="str">
        <f>[159]Input!$C$48</f>
        <v>Overheads &amp; Contractors Profit @ 13.615%</v>
      </c>
      <c r="D25" s="105">
        <f>[159]Input!$D$48</f>
        <v>0.13614999999999999</v>
      </c>
      <c r="E25" s="101"/>
      <c r="F25" s="100">
        <f>I24</f>
        <v>3552.64</v>
      </c>
      <c r="G25" s="102"/>
      <c r="H25" s="103"/>
      <c r="I25" s="104">
        <f>IF(G25="",D25*F25,(D25*F25/G25))</f>
        <v>483.69193599999994</v>
      </c>
    </row>
    <row r="26" spans="2:9" ht="17.350000000000001" customHeight="1">
      <c r="B26" s="624"/>
      <c r="C26" s="178" t="s">
        <v>366</v>
      </c>
      <c r="D26" s="110"/>
      <c r="E26" s="108"/>
      <c r="F26" s="110"/>
      <c r="G26" s="109"/>
      <c r="H26" s="104" t="s">
        <v>367</v>
      </c>
      <c r="I26" s="104">
        <f>SUM(I24:I25)</f>
        <v>4036.3319359999996</v>
      </c>
    </row>
    <row r="27" spans="2:9" ht="17.350000000000001" customHeight="1">
      <c r="B27" s="624"/>
      <c r="C27" s="106"/>
      <c r="D27" s="110"/>
      <c r="E27" s="108"/>
      <c r="F27" s="110"/>
      <c r="G27" s="109"/>
      <c r="H27" s="106" t="s">
        <v>368</v>
      </c>
      <c r="I27" s="107">
        <f>ROUND(I26,0)</f>
        <v>4036</v>
      </c>
    </row>
    <row r="29" spans="2:9" ht="61.5" customHeight="1">
      <c r="B29" s="624">
        <v>22</v>
      </c>
      <c r="C29" s="656" t="s">
        <v>837</v>
      </c>
      <c r="D29" s="657"/>
      <c r="E29" s="657"/>
      <c r="F29" s="657"/>
      <c r="G29" s="657"/>
      <c r="H29" s="657"/>
      <c r="I29" s="658"/>
    </row>
    <row r="30" spans="2:9" s="132" customFormat="1" ht="18.55" customHeight="1">
      <c r="B30" s="624"/>
      <c r="C30" s="179" t="s">
        <v>684</v>
      </c>
      <c r="D30" s="100">
        <v>10</v>
      </c>
      <c r="E30" s="101" t="s">
        <v>1</v>
      </c>
      <c r="F30" s="100">
        <v>8</v>
      </c>
      <c r="G30" s="102">
        <v>1</v>
      </c>
      <c r="H30" s="103" t="s">
        <v>1</v>
      </c>
      <c r="I30" s="104">
        <f>IF(G30="",D30*F30,(D30*F30/G30))</f>
        <v>80</v>
      </c>
    </row>
    <row r="31" spans="2:9" ht="17.350000000000001" customHeight="1">
      <c r="B31" s="624"/>
      <c r="C31" s="180" t="str">
        <f>[159]Input!$C$47</f>
        <v>Add for MA @ 40%</v>
      </c>
      <c r="D31" s="100">
        <f>[159]Input!$D$47</f>
        <v>0.4</v>
      </c>
      <c r="E31" s="101"/>
      <c r="F31" s="100">
        <f>I30</f>
        <v>80</v>
      </c>
      <c r="G31" s="102"/>
      <c r="H31" s="103"/>
      <c r="I31" s="104">
        <f>IF(G31="",D31*F31,(D31*F31/G31))</f>
        <v>32</v>
      </c>
    </row>
    <row r="32" spans="2:9" ht="17.350000000000001" customHeight="1">
      <c r="B32" s="624"/>
      <c r="C32" s="181" t="s">
        <v>373</v>
      </c>
      <c r="D32" s="100"/>
      <c r="E32" s="101"/>
      <c r="F32" s="100"/>
      <c r="G32" s="102"/>
      <c r="H32" s="103"/>
      <c r="I32" s="100">
        <f>SUM(I30:I31)</f>
        <v>112</v>
      </c>
    </row>
    <row r="33" spans="2:9" ht="17.350000000000001" customHeight="1">
      <c r="B33" s="624"/>
      <c r="C33" s="181" t="s">
        <v>374</v>
      </c>
      <c r="D33" s="100"/>
      <c r="E33" s="101"/>
      <c r="F33" s="100"/>
      <c r="G33" s="102"/>
      <c r="H33" s="103"/>
      <c r="I33" s="100">
        <f>I32/10</f>
        <v>11.2</v>
      </c>
    </row>
    <row r="34" spans="2:9" ht="27" customHeight="1">
      <c r="B34" s="624"/>
      <c r="C34" s="180" t="str">
        <f>[159]Input!$C$48</f>
        <v>Overheads &amp; Contractors Profit @ 13.615%</v>
      </c>
      <c r="D34" s="105">
        <f>[159]Input!$D$48</f>
        <v>0.13614999999999999</v>
      </c>
      <c r="E34" s="101"/>
      <c r="F34" s="100">
        <f>I33</f>
        <v>11.2</v>
      </c>
      <c r="G34" s="102"/>
      <c r="H34" s="103"/>
      <c r="I34" s="104">
        <f>IF(G34="",D34*F34,(D34*F34/G34))</f>
        <v>1.5248799999999998</v>
      </c>
    </row>
    <row r="35" spans="2:9" ht="17.350000000000001" customHeight="1">
      <c r="B35" s="624"/>
      <c r="C35" s="181" t="s">
        <v>374</v>
      </c>
      <c r="D35" s="100"/>
      <c r="E35" s="101"/>
      <c r="F35" s="100"/>
      <c r="G35" s="102"/>
      <c r="H35" s="104" t="s">
        <v>367</v>
      </c>
      <c r="I35" s="104">
        <f>SUM(I33:I34)</f>
        <v>12.724879999999999</v>
      </c>
    </row>
    <row r="36" spans="2:9" ht="17.350000000000001" customHeight="1">
      <c r="B36" s="624"/>
      <c r="C36" s="103"/>
      <c r="D36" s="100"/>
      <c r="E36" s="101"/>
      <c r="F36" s="100"/>
      <c r="G36" s="102"/>
      <c r="H36" s="106" t="s">
        <v>368</v>
      </c>
      <c r="I36" s="107">
        <f>ROUND(I35,0)</f>
        <v>13</v>
      </c>
    </row>
    <row r="37" spans="2:9" ht="12.75" customHeight="1"/>
    <row r="38" spans="2:9" ht="56.75" customHeight="1">
      <c r="B38" s="626">
        <v>23</v>
      </c>
      <c r="C38" s="636" t="s">
        <v>838</v>
      </c>
      <c r="D38" s="637"/>
      <c r="E38" s="637"/>
      <c r="F38" s="637"/>
      <c r="G38" s="637"/>
      <c r="H38" s="637"/>
      <c r="I38" s="638"/>
    </row>
    <row r="39" spans="2:9" ht="17.350000000000001" customHeight="1">
      <c r="B39" s="627"/>
      <c r="C39" s="178" t="s">
        <v>370</v>
      </c>
      <c r="D39" s="106"/>
      <c r="E39" s="106"/>
      <c r="F39" s="106"/>
      <c r="G39" s="106"/>
      <c r="H39" s="103"/>
      <c r="I39" s="100"/>
    </row>
    <row r="40" spans="2:9" ht="17.350000000000001" customHeight="1">
      <c r="B40" s="627"/>
      <c r="C40" s="179" t="s">
        <v>365</v>
      </c>
      <c r="D40" s="100">
        <v>4.32</v>
      </c>
      <c r="E40" s="101" t="s">
        <v>128</v>
      </c>
      <c r="F40" s="100">
        <f>'[159]Civil-SOR'!$G$307</f>
        <v>520</v>
      </c>
      <c r="G40" s="102">
        <v>1</v>
      </c>
      <c r="H40" s="103" t="s">
        <v>267</v>
      </c>
      <c r="I40" s="104">
        <f>IF(G40="",D40*F40,(D40*F40/G40))</f>
        <v>2246.4</v>
      </c>
    </row>
    <row r="41" spans="2:9" ht="17.350000000000001" customHeight="1">
      <c r="B41" s="627"/>
      <c r="C41" s="179" t="str">
        <f>[159]Input!$C$47</f>
        <v>Add for MA @ 40%</v>
      </c>
      <c r="D41" s="100">
        <f>[159]Input!$D$47</f>
        <v>0.4</v>
      </c>
      <c r="E41" s="108"/>
      <c r="F41" s="100">
        <f>I40</f>
        <v>2246.4</v>
      </c>
      <c r="G41" s="109"/>
      <c r="H41" s="106"/>
      <c r="I41" s="104">
        <f>IF(G41="",D41*F41,(D41*F41/G41))</f>
        <v>898.56000000000006</v>
      </c>
    </row>
    <row r="42" spans="2:9" ht="17.350000000000001" customHeight="1">
      <c r="B42" s="627"/>
      <c r="C42" s="651" t="s">
        <v>661</v>
      </c>
      <c r="D42" s="651"/>
      <c r="E42" s="651"/>
      <c r="F42" s="100"/>
      <c r="G42" s="109"/>
      <c r="H42" s="106"/>
      <c r="I42" s="104"/>
    </row>
    <row r="43" spans="2:9" ht="17.350000000000001" customHeight="1">
      <c r="B43" s="627"/>
      <c r="C43" s="182" t="s">
        <v>371</v>
      </c>
      <c r="D43" s="100">
        <v>0.5</v>
      </c>
      <c r="E43" s="101" t="s">
        <v>128</v>
      </c>
      <c r="F43" s="100">
        <f>'[159]Civil-SOR'!$G$299</f>
        <v>550</v>
      </c>
      <c r="G43" s="102">
        <v>1</v>
      </c>
      <c r="H43" s="103" t="s">
        <v>267</v>
      </c>
      <c r="I43" s="104">
        <f>IF(G43="",D43*F43,(D43*F43/G43))</f>
        <v>275</v>
      </c>
    </row>
    <row r="44" spans="2:9" ht="17.350000000000001" customHeight="1">
      <c r="B44" s="627"/>
      <c r="C44" s="182" t="s">
        <v>372</v>
      </c>
      <c r="D44" s="100">
        <v>0.5</v>
      </c>
      <c r="E44" s="101" t="s">
        <v>128</v>
      </c>
      <c r="F44" s="100">
        <f>'[159]Civil-SOR'!$G$307</f>
        <v>520</v>
      </c>
      <c r="G44" s="102">
        <v>1</v>
      </c>
      <c r="H44" s="103" t="s">
        <v>267</v>
      </c>
      <c r="I44" s="104">
        <f t="shared" ref="I44:I45" si="2">IF(G44="",D44*F44,(D44*F44/G44))</f>
        <v>260</v>
      </c>
    </row>
    <row r="45" spans="2:9" ht="17.350000000000001" customHeight="1">
      <c r="B45" s="627"/>
      <c r="C45" s="179" t="str">
        <f>[159]Input!$C$47</f>
        <v>Add for MA @ 40%</v>
      </c>
      <c r="D45" s="100">
        <f>[159]Input!$D$47</f>
        <v>0.4</v>
      </c>
      <c r="E45" s="108"/>
      <c r="F45" s="100">
        <f>I43+I44</f>
        <v>535</v>
      </c>
      <c r="G45" s="109"/>
      <c r="H45" s="106"/>
      <c r="I45" s="104">
        <f t="shared" si="2"/>
        <v>214</v>
      </c>
    </row>
    <row r="46" spans="2:9" ht="17.350000000000001" customHeight="1">
      <c r="B46" s="627"/>
      <c r="C46" s="178" t="s">
        <v>366</v>
      </c>
      <c r="D46" s="110"/>
      <c r="E46" s="108"/>
      <c r="F46" s="110"/>
      <c r="G46" s="109"/>
      <c r="H46" s="106"/>
      <c r="I46" s="104">
        <f>SUM(I40:I45)</f>
        <v>3893.96</v>
      </c>
    </row>
    <row r="47" spans="2:9" ht="27" customHeight="1">
      <c r="B47" s="627"/>
      <c r="C47" s="180" t="str">
        <f>[159]Input!$C$48</f>
        <v>Overheads &amp; Contractors Profit @ 13.615%</v>
      </c>
      <c r="D47" s="105">
        <f>[159]Input!$D$48</f>
        <v>0.13614999999999999</v>
      </c>
      <c r="E47" s="101"/>
      <c r="F47" s="100">
        <f>I46</f>
        <v>3893.96</v>
      </c>
      <c r="G47" s="102"/>
      <c r="H47" s="103"/>
      <c r="I47" s="104">
        <f>IF(G47="",D47*F47,(D47*F47/G47))</f>
        <v>530.16265399999997</v>
      </c>
    </row>
    <row r="48" spans="2:9" ht="17.350000000000001" customHeight="1">
      <c r="B48" s="627"/>
      <c r="C48" s="178" t="s">
        <v>366</v>
      </c>
      <c r="D48" s="110"/>
      <c r="E48" s="108"/>
      <c r="F48" s="110"/>
      <c r="G48" s="109"/>
      <c r="H48" s="104" t="s">
        <v>367</v>
      </c>
      <c r="I48" s="111">
        <f>SUM(I46:I47)</f>
        <v>4424.1226539999998</v>
      </c>
    </row>
    <row r="49" spans="2:9" ht="17.350000000000001" customHeight="1">
      <c r="B49" s="630"/>
      <c r="C49" s="115"/>
      <c r="D49" s="112"/>
      <c r="E49" s="113"/>
      <c r="F49" s="112"/>
      <c r="G49" s="114"/>
      <c r="H49" s="115" t="s">
        <v>368</v>
      </c>
      <c r="I49" s="116">
        <f>ROUND(I48,0)</f>
        <v>4424</v>
      </c>
    </row>
    <row r="50" spans="2:9" ht="13.95" customHeight="1">
      <c r="B50" s="183"/>
      <c r="C50" s="184"/>
      <c r="D50" s="183"/>
      <c r="E50" s="185"/>
      <c r="F50" s="183"/>
      <c r="G50" s="186"/>
      <c r="H50" s="184"/>
      <c r="I50" s="187"/>
    </row>
    <row r="51" spans="2:9" ht="254.25" customHeight="1">
      <c r="B51" s="624">
        <v>25</v>
      </c>
      <c r="C51" s="652" t="s">
        <v>679</v>
      </c>
      <c r="D51" s="653"/>
      <c r="E51" s="653"/>
      <c r="F51" s="653"/>
      <c r="G51" s="653"/>
      <c r="H51" s="653"/>
      <c r="I51" s="654"/>
    </row>
    <row r="52" spans="2:9" ht="27.7" customHeight="1">
      <c r="B52" s="624"/>
      <c r="C52" s="188" t="s">
        <v>457</v>
      </c>
      <c r="D52" s="165">
        <v>1</v>
      </c>
      <c r="E52" s="166" t="s">
        <v>4</v>
      </c>
      <c r="F52" s="165">
        <v>8134</v>
      </c>
      <c r="G52" s="165">
        <v>1</v>
      </c>
      <c r="H52" s="166" t="s">
        <v>4</v>
      </c>
      <c r="I52" s="167">
        <f>IF(G52="",D52*F52,(D52*F52/G52))</f>
        <v>8134</v>
      </c>
    </row>
    <row r="53" spans="2:9" ht="27.7" customHeight="1">
      <c r="B53" s="624"/>
      <c r="C53" s="188" t="str">
        <f>[159]Input!$C$48</f>
        <v>Overheads &amp; Contractors Profit @ 13.615%</v>
      </c>
      <c r="D53" s="168">
        <f>[159]Input!$D$48</f>
        <v>0.13614999999999999</v>
      </c>
      <c r="E53" s="166"/>
      <c r="F53" s="165">
        <f>I52</f>
        <v>8134</v>
      </c>
      <c r="G53" s="165"/>
      <c r="H53" s="166"/>
      <c r="I53" s="167">
        <f>IF(G53="",D53*F53,(D53*F53/G53))</f>
        <v>1107.4440999999999</v>
      </c>
    </row>
    <row r="54" spans="2:9" ht="18" customHeight="1">
      <c r="B54" s="624"/>
      <c r="C54" s="189" t="s">
        <v>446</v>
      </c>
      <c r="D54" s="169"/>
      <c r="E54" s="170"/>
      <c r="F54" s="169"/>
      <c r="G54" s="169"/>
      <c r="H54" s="170"/>
      <c r="I54" s="100">
        <f>SUM(I52:I53)</f>
        <v>9241.4441000000006</v>
      </c>
    </row>
    <row r="55" spans="2:9" ht="18" customHeight="1">
      <c r="B55" s="624"/>
      <c r="C55" s="190"/>
      <c r="D55" s="169"/>
      <c r="E55" s="170"/>
      <c r="F55" s="169"/>
      <c r="G55" s="655" t="s">
        <v>368</v>
      </c>
      <c r="H55" s="655"/>
      <c r="I55" s="171">
        <f>ROUND(I54,0)</f>
        <v>9241</v>
      </c>
    </row>
    <row r="56" spans="2:9">
      <c r="B56" s="174"/>
      <c r="C56" s="191"/>
      <c r="D56" s="191"/>
      <c r="E56" s="191"/>
      <c r="F56" s="192"/>
      <c r="G56" s="191"/>
      <c r="H56" s="191"/>
      <c r="I56" s="192"/>
    </row>
    <row r="58" spans="2:9" ht="141.80000000000001" customHeight="1">
      <c r="B58" s="624">
        <v>24</v>
      </c>
      <c r="C58" s="642" t="s">
        <v>666</v>
      </c>
      <c r="D58" s="643"/>
      <c r="E58" s="643"/>
      <c r="F58" s="643"/>
      <c r="G58" s="643"/>
      <c r="H58" s="643"/>
      <c r="I58" s="644"/>
    </row>
    <row r="59" spans="2:9" ht="18" customHeight="1">
      <c r="B59" s="624"/>
      <c r="C59" s="193" t="s">
        <v>436</v>
      </c>
      <c r="D59" s="104"/>
      <c r="E59" s="104"/>
      <c r="F59" s="104"/>
      <c r="G59" s="121"/>
      <c r="H59" s="122"/>
      <c r="I59" s="111"/>
    </row>
    <row r="60" spans="2:9" ht="18" customHeight="1">
      <c r="B60" s="624"/>
      <c r="C60" s="194" t="s">
        <v>431</v>
      </c>
      <c r="D60" s="104"/>
      <c r="E60" s="104"/>
      <c r="F60" s="104"/>
      <c r="G60" s="121"/>
      <c r="H60" s="122"/>
      <c r="I60" s="111"/>
    </row>
    <row r="61" spans="2:9" ht="18" customHeight="1">
      <c r="B61" s="624"/>
      <c r="C61" s="188" t="s">
        <v>437</v>
      </c>
      <c r="D61" s="104">
        <v>10.5</v>
      </c>
      <c r="E61" s="104" t="s">
        <v>1</v>
      </c>
      <c r="F61" s="104">
        <f>+'[159]Civil-SOR'!$G$20</f>
        <v>578</v>
      </c>
      <c r="G61" s="121">
        <v>1</v>
      </c>
      <c r="H61" s="123" t="s">
        <v>1</v>
      </c>
      <c r="I61" s="104">
        <f>IF(G61="",D61*F61,(D61*F61/G61))</f>
        <v>6069</v>
      </c>
    </row>
    <row r="62" spans="2:9" ht="18" customHeight="1">
      <c r="B62" s="624"/>
      <c r="C62" s="188" t="s">
        <v>432</v>
      </c>
      <c r="D62" s="104">
        <v>0.12</v>
      </c>
      <c r="E62" s="104" t="s">
        <v>350</v>
      </c>
      <c r="F62" s="104">
        <f>[159]LEAD!$N$13</f>
        <v>2453.91</v>
      </c>
      <c r="G62" s="121">
        <v>1</v>
      </c>
      <c r="H62" s="123" t="s">
        <v>350</v>
      </c>
      <c r="I62" s="104">
        <f>IF(G62="",D62*F62,(D62*F62/G62))</f>
        <v>294.46919999999994</v>
      </c>
    </row>
    <row r="63" spans="2:9" ht="18" customHeight="1">
      <c r="B63" s="624"/>
      <c r="C63" s="188" t="s">
        <v>433</v>
      </c>
      <c r="D63" s="104">
        <v>34.56</v>
      </c>
      <c r="E63" s="104" t="s">
        <v>380</v>
      </c>
      <c r="F63" s="104">
        <f>[159]LEAD!$N$6</f>
        <v>5200</v>
      </c>
      <c r="G63" s="121">
        <v>1000</v>
      </c>
      <c r="H63" s="123" t="s">
        <v>380</v>
      </c>
      <c r="I63" s="104">
        <f>IF(G63="",D63*F63,(D63*F63/G63))</f>
        <v>179.71199999999999</v>
      </c>
    </row>
    <row r="64" spans="2:9" ht="18" customHeight="1">
      <c r="B64" s="624"/>
      <c r="C64" s="188" t="s">
        <v>420</v>
      </c>
      <c r="D64" s="104">
        <v>33</v>
      </c>
      <c r="E64" s="104" t="s">
        <v>380</v>
      </c>
      <c r="F64" s="104">
        <f>[159]LEAD!$N$6</f>
        <v>5200</v>
      </c>
      <c r="G64" s="121">
        <v>1000</v>
      </c>
      <c r="H64" s="123" t="s">
        <v>380</v>
      </c>
      <c r="I64" s="104">
        <f>IF(G64="",D64*F64,(D64*F64/G64))</f>
        <v>171.6</v>
      </c>
    </row>
    <row r="65" spans="2:9" ht="18" customHeight="1">
      <c r="B65" s="624"/>
      <c r="C65" s="188" t="s">
        <v>435</v>
      </c>
      <c r="D65" s="104">
        <v>2</v>
      </c>
      <c r="E65" s="104" t="s">
        <v>380</v>
      </c>
      <c r="F65" s="104">
        <f>'[159]Civil-SOR'!$G$185</f>
        <v>34</v>
      </c>
      <c r="G65" s="121">
        <v>1</v>
      </c>
      <c r="H65" s="123" t="s">
        <v>116</v>
      </c>
      <c r="I65" s="104">
        <f>IF(G65="",D65*F65,(D65*F65/G65))</f>
        <v>68</v>
      </c>
    </row>
    <row r="66" spans="2:9" ht="18" customHeight="1">
      <c r="B66" s="624"/>
      <c r="C66" s="194" t="s">
        <v>434</v>
      </c>
      <c r="D66" s="104"/>
      <c r="E66" s="104"/>
      <c r="F66" s="104"/>
      <c r="G66" s="121"/>
      <c r="H66" s="122"/>
      <c r="I66" s="111"/>
    </row>
    <row r="67" spans="2:9" ht="18" customHeight="1">
      <c r="B67" s="624"/>
      <c r="C67" s="188" t="s">
        <v>411</v>
      </c>
      <c r="D67" s="104">
        <v>0.96</v>
      </c>
      <c r="E67" s="104" t="s">
        <v>128</v>
      </c>
      <c r="F67" s="104">
        <f>'[159]Civil-SOR'!$G$293</f>
        <v>580</v>
      </c>
      <c r="G67" s="121">
        <v>1</v>
      </c>
      <c r="H67" s="123" t="s">
        <v>267</v>
      </c>
      <c r="I67" s="104">
        <f>IF(G67="",D67*F67,(D67*F67/G67))</f>
        <v>556.79999999999995</v>
      </c>
    </row>
    <row r="68" spans="2:9" ht="18" customHeight="1">
      <c r="B68" s="624"/>
      <c r="C68" s="188" t="s">
        <v>417</v>
      </c>
      <c r="D68" s="104">
        <v>2.2400000000000002</v>
      </c>
      <c r="E68" s="104" t="s">
        <v>128</v>
      </c>
      <c r="F68" s="104">
        <f>'[159]Civil-SOR'!$G$302</f>
        <v>550</v>
      </c>
      <c r="G68" s="121">
        <v>1</v>
      </c>
      <c r="H68" s="123" t="s">
        <v>267</v>
      </c>
      <c r="I68" s="104">
        <f>IF(G68="",D68*F68,(D68*F68/G68))</f>
        <v>1232.0000000000002</v>
      </c>
    </row>
    <row r="69" spans="2:9" ht="18" customHeight="1">
      <c r="B69" s="624"/>
      <c r="C69" s="188" t="s">
        <v>365</v>
      </c>
      <c r="D69" s="104">
        <v>3.3</v>
      </c>
      <c r="E69" s="104" t="s">
        <v>128</v>
      </c>
      <c r="F69" s="104">
        <f>'[159]Civil-SOR'!$G$307</f>
        <v>520</v>
      </c>
      <c r="G69" s="121">
        <v>1</v>
      </c>
      <c r="H69" s="123" t="s">
        <v>267</v>
      </c>
      <c r="I69" s="104">
        <f>IF(G69="",D69*F69,(D69*F69/G69))</f>
        <v>1716</v>
      </c>
    </row>
    <row r="70" spans="2:9" ht="18" customHeight="1">
      <c r="B70" s="624"/>
      <c r="C70" s="195" t="str">
        <f>[159]Input!$C$47</f>
        <v>Add for MA @ 40%</v>
      </c>
      <c r="D70" s="124">
        <f>[159]Input!$D$47</f>
        <v>0.4</v>
      </c>
      <c r="E70" s="123"/>
      <c r="F70" s="104">
        <f>SUM(I67:I69)</f>
        <v>3504.8</v>
      </c>
      <c r="G70" s="125"/>
      <c r="H70" s="126"/>
      <c r="I70" s="104">
        <f>IF(G70="",D70*F70,(D70*F70/G70))</f>
        <v>1401.92</v>
      </c>
    </row>
    <row r="71" spans="2:9" ht="18" customHeight="1">
      <c r="B71" s="624"/>
      <c r="C71" s="196" t="s">
        <v>412</v>
      </c>
      <c r="D71" s="104">
        <v>0.01</v>
      </c>
      <c r="E71" s="104"/>
      <c r="F71" s="104">
        <f>SUM(I61:I70)</f>
        <v>11689.501200000001</v>
      </c>
      <c r="G71" s="121"/>
      <c r="H71" s="123"/>
      <c r="I71" s="104">
        <f>IF(G71="",D71*F71,(D71*F71/G71))</f>
        <v>116.89501200000001</v>
      </c>
    </row>
    <row r="72" spans="2:9" ht="18" customHeight="1">
      <c r="B72" s="624"/>
      <c r="C72" s="197" t="s">
        <v>423</v>
      </c>
      <c r="D72" s="104"/>
      <c r="E72" s="123"/>
      <c r="F72" s="104"/>
      <c r="G72" s="121"/>
      <c r="H72" s="123"/>
      <c r="I72" s="127">
        <f>SUM(I61:I71)</f>
        <v>11806.396212000001</v>
      </c>
    </row>
    <row r="73" spans="2:9" ht="9.6999999999999993" customHeight="1">
      <c r="B73" s="624"/>
      <c r="C73" s="197"/>
      <c r="D73" s="104"/>
      <c r="E73" s="123"/>
      <c r="F73" s="104"/>
      <c r="G73" s="121"/>
      <c r="H73" s="123"/>
      <c r="I73" s="128"/>
    </row>
    <row r="74" spans="2:9" ht="18" customHeight="1">
      <c r="B74" s="624"/>
      <c r="C74" s="189" t="s">
        <v>402</v>
      </c>
      <c r="D74" s="111" t="s">
        <v>404</v>
      </c>
      <c r="E74" s="129" t="s">
        <v>396</v>
      </c>
      <c r="F74" s="122" t="s">
        <v>397</v>
      </c>
      <c r="G74" s="111" t="s">
        <v>408</v>
      </c>
      <c r="H74" s="111" t="s">
        <v>409</v>
      </c>
      <c r="I74" s="111" t="s">
        <v>410</v>
      </c>
    </row>
    <row r="75" spans="2:9" ht="18" customHeight="1">
      <c r="B75" s="624"/>
      <c r="C75" s="188" t="s">
        <v>415</v>
      </c>
      <c r="D75" s="104">
        <f>I72</f>
        <v>11806.396212000001</v>
      </c>
      <c r="E75" s="104">
        <f>I72</f>
        <v>11806.396212000001</v>
      </c>
      <c r="F75" s="104">
        <f>I72</f>
        <v>11806.396212000001</v>
      </c>
      <c r="G75" s="104">
        <f>F75</f>
        <v>11806.396212000001</v>
      </c>
      <c r="H75" s="104">
        <f t="shared" ref="H75" si="3">G75</f>
        <v>11806.396212000001</v>
      </c>
      <c r="I75" s="104">
        <f>H75</f>
        <v>11806.396212000001</v>
      </c>
    </row>
    <row r="76" spans="2:9" ht="32.950000000000003" customHeight="1">
      <c r="B76" s="624"/>
      <c r="C76" s="188" t="s">
        <v>406</v>
      </c>
      <c r="D76" s="104">
        <v>0</v>
      </c>
      <c r="E76" s="104">
        <v>350.48</v>
      </c>
      <c r="F76" s="104">
        <f>E76*2</f>
        <v>700.96</v>
      </c>
      <c r="G76" s="104">
        <f>E76*3</f>
        <v>1051.44</v>
      </c>
      <c r="H76" s="104">
        <f>E76*4</f>
        <v>1401.92</v>
      </c>
      <c r="I76" s="104">
        <f>E76*5</f>
        <v>1752.4</v>
      </c>
    </row>
    <row r="77" spans="2:9" ht="18" customHeight="1">
      <c r="B77" s="624"/>
      <c r="C77" s="188" t="str">
        <f>[159]Input!$C$47</f>
        <v>Add for MA @ 40%</v>
      </c>
      <c r="D77" s="104">
        <f>D76*[159]Input!$D$47</f>
        <v>0</v>
      </c>
      <c r="E77" s="104">
        <f>E76*[159]Input!$D$47</f>
        <v>140.19200000000001</v>
      </c>
      <c r="F77" s="104">
        <f>F76*[159]Input!$D$47</f>
        <v>280.38400000000001</v>
      </c>
      <c r="G77" s="104">
        <f>G76*[159]Input!$D$47</f>
        <v>420.57600000000002</v>
      </c>
      <c r="H77" s="104">
        <f>H76*[159]Input!$D$47</f>
        <v>560.76800000000003</v>
      </c>
      <c r="I77" s="104">
        <f>I76*[159]Input!$D$47</f>
        <v>700.96</v>
      </c>
    </row>
    <row r="78" spans="2:9" ht="18" customHeight="1">
      <c r="B78" s="624"/>
      <c r="C78" s="195"/>
      <c r="D78" s="104">
        <f t="shared" ref="D78:I78" si="4">SUM(D75:D77)</f>
        <v>11806.396212000001</v>
      </c>
      <c r="E78" s="104">
        <f t="shared" si="4"/>
        <v>12297.068212000002</v>
      </c>
      <c r="F78" s="104">
        <f t="shared" si="4"/>
        <v>12787.740212000002</v>
      </c>
      <c r="G78" s="104">
        <f t="shared" si="4"/>
        <v>13278.412212000003</v>
      </c>
      <c r="H78" s="104">
        <f t="shared" si="4"/>
        <v>13769.084212000002</v>
      </c>
      <c r="I78" s="104">
        <f t="shared" si="4"/>
        <v>14259.756212</v>
      </c>
    </row>
    <row r="79" spans="2:9" ht="27" customHeight="1">
      <c r="B79" s="624"/>
      <c r="C79" s="188" t="str">
        <f>[159]Input!$C$48</f>
        <v>Overheads &amp; Contractors Profit @ 13.615%</v>
      </c>
      <c r="D79" s="104">
        <f>ROUND(D78*[159]Input!$D$48,2)</f>
        <v>1607.44</v>
      </c>
      <c r="E79" s="104">
        <f>ROUND(E78*[159]Input!$D$48,2)</f>
        <v>1674.25</v>
      </c>
      <c r="F79" s="104">
        <f>ROUND(F78*[159]Input!$D$48,2)</f>
        <v>1741.05</v>
      </c>
      <c r="G79" s="104">
        <f>ROUND(G78*[159]Input!$D$48,2)</f>
        <v>1807.86</v>
      </c>
      <c r="H79" s="104">
        <f>ROUND(H78*[159]Input!$D$48,2)</f>
        <v>1874.66</v>
      </c>
      <c r="I79" s="104">
        <f>ROUND(I78*[159]Input!$D$48,2)</f>
        <v>1941.47</v>
      </c>
    </row>
    <row r="80" spans="2:9" ht="18" customHeight="1">
      <c r="B80" s="624"/>
      <c r="C80" s="194" t="s">
        <v>413</v>
      </c>
      <c r="D80" s="104">
        <f t="shared" ref="D80:H80" si="5">SUM(D78:D79)</f>
        <v>13413.836212000002</v>
      </c>
      <c r="E80" s="104">
        <f t="shared" si="5"/>
        <v>13971.318212000002</v>
      </c>
      <c r="F80" s="104">
        <f t="shared" si="5"/>
        <v>14528.790212000002</v>
      </c>
      <c r="G80" s="104">
        <f t="shared" si="5"/>
        <v>15086.272212000003</v>
      </c>
      <c r="H80" s="104">
        <f t="shared" si="5"/>
        <v>15643.744212000001</v>
      </c>
      <c r="I80" s="104">
        <f>SUM(I78:I79)</f>
        <v>16201.226212</v>
      </c>
    </row>
    <row r="81" spans="2:9" ht="18" customHeight="1">
      <c r="B81" s="624"/>
      <c r="C81" s="194" t="s">
        <v>407</v>
      </c>
      <c r="D81" s="111">
        <f t="shared" ref="D81:H81" si="6">D80*0.01</f>
        <v>134.13836212000001</v>
      </c>
      <c r="E81" s="111">
        <f t="shared" si="6"/>
        <v>139.71318212000003</v>
      </c>
      <c r="F81" s="111">
        <f t="shared" si="6"/>
        <v>145.28790212000001</v>
      </c>
      <c r="G81" s="111">
        <f t="shared" si="6"/>
        <v>150.86272212000003</v>
      </c>
      <c r="H81" s="111">
        <f t="shared" si="6"/>
        <v>156.43744212000001</v>
      </c>
      <c r="I81" s="111">
        <f>I80*0.01</f>
        <v>162.01226212</v>
      </c>
    </row>
    <row r="82" spans="2:9" ht="18" customHeight="1">
      <c r="B82" s="624"/>
      <c r="C82" s="198" t="s">
        <v>368</v>
      </c>
      <c r="D82" s="107">
        <f t="shared" ref="D82:H82" si="7">ROUND(D81,0)</f>
        <v>134</v>
      </c>
      <c r="E82" s="107">
        <f t="shared" si="7"/>
        <v>140</v>
      </c>
      <c r="F82" s="107">
        <f t="shared" si="7"/>
        <v>145</v>
      </c>
      <c r="G82" s="107">
        <f t="shared" si="7"/>
        <v>151</v>
      </c>
      <c r="H82" s="107">
        <f t="shared" si="7"/>
        <v>156</v>
      </c>
      <c r="I82" s="107">
        <f>ROUND(I81,0)</f>
        <v>162</v>
      </c>
    </row>
    <row r="85" spans="2:9" ht="150.80000000000001" customHeight="1">
      <c r="B85" s="624">
        <v>26</v>
      </c>
      <c r="C85" s="642" t="s">
        <v>839</v>
      </c>
      <c r="D85" s="643"/>
      <c r="E85" s="643"/>
      <c r="F85" s="643"/>
      <c r="G85" s="643"/>
      <c r="H85" s="643"/>
      <c r="I85" s="644"/>
    </row>
    <row r="86" spans="2:9" ht="18" customHeight="1">
      <c r="B86" s="624"/>
      <c r="C86" s="193" t="s">
        <v>426</v>
      </c>
      <c r="D86" s="126"/>
      <c r="E86" s="126"/>
      <c r="F86" s="126"/>
      <c r="G86" s="126"/>
      <c r="H86" s="126"/>
      <c r="I86" s="128"/>
    </row>
    <row r="87" spans="2:9" ht="18" customHeight="1">
      <c r="B87" s="624"/>
      <c r="C87" s="196" t="s">
        <v>418</v>
      </c>
      <c r="D87" s="126"/>
      <c r="E87" s="126"/>
      <c r="F87" s="126"/>
      <c r="G87" s="126"/>
      <c r="H87" s="126"/>
      <c r="I87" s="128"/>
    </row>
    <row r="88" spans="2:9" ht="18" customHeight="1">
      <c r="B88" s="624"/>
      <c r="C88" s="197" t="s">
        <v>419</v>
      </c>
      <c r="D88" s="128"/>
      <c r="E88" s="126"/>
      <c r="F88" s="128"/>
      <c r="G88" s="125"/>
      <c r="H88" s="126"/>
      <c r="I88" s="104"/>
    </row>
    <row r="89" spans="2:9" ht="18" customHeight="1">
      <c r="B89" s="624"/>
      <c r="C89" s="188" t="s">
        <v>428</v>
      </c>
      <c r="D89" s="100">
        <v>10.5</v>
      </c>
      <c r="E89" s="103" t="s">
        <v>4</v>
      </c>
      <c r="F89" s="100">
        <f>[159]LEAD!$N$29</f>
        <v>2576</v>
      </c>
      <c r="G89" s="102">
        <v>1</v>
      </c>
      <c r="H89" s="103" t="s">
        <v>4</v>
      </c>
      <c r="I89" s="130">
        <f>IF(G89="",D89*F89,(D89*F89/G89))</f>
        <v>27048</v>
      </c>
    </row>
    <row r="90" spans="2:9" ht="18" customHeight="1">
      <c r="B90" s="624"/>
      <c r="C90" s="188" t="s">
        <v>425</v>
      </c>
      <c r="D90" s="100">
        <v>36</v>
      </c>
      <c r="E90" s="103" t="s">
        <v>380</v>
      </c>
      <c r="F90" s="100">
        <f>[159]LEAD!$N$6</f>
        <v>5200</v>
      </c>
      <c r="G90" s="102">
        <v>1000</v>
      </c>
      <c r="H90" s="103" t="s">
        <v>380</v>
      </c>
      <c r="I90" s="130">
        <f>IF(G90="",D90*F90,(D90*F90/G90))</f>
        <v>187.2</v>
      </c>
    </row>
    <row r="91" spans="2:9" ht="18" customHeight="1">
      <c r="B91" s="624"/>
      <c r="C91" s="188" t="s">
        <v>420</v>
      </c>
      <c r="D91" s="100">
        <v>33</v>
      </c>
      <c r="E91" s="103" t="s">
        <v>380</v>
      </c>
      <c r="F91" s="100">
        <f>[159]LEAD!$N$6</f>
        <v>5200</v>
      </c>
      <c r="G91" s="102">
        <v>1000</v>
      </c>
      <c r="H91" s="103" t="s">
        <v>380</v>
      </c>
      <c r="I91" s="130">
        <f>IF(G91="",D91*F91,(D91*F91/G91))</f>
        <v>171.6</v>
      </c>
    </row>
    <row r="92" spans="2:9" ht="18" customHeight="1">
      <c r="B92" s="624"/>
      <c r="C92" s="188" t="s">
        <v>427</v>
      </c>
      <c r="D92" s="100">
        <v>6</v>
      </c>
      <c r="E92" s="103" t="s">
        <v>380</v>
      </c>
      <c r="F92" s="100">
        <f>'[159]Civil-SOR'!$G$185</f>
        <v>34</v>
      </c>
      <c r="G92" s="102">
        <v>1</v>
      </c>
      <c r="H92" s="103" t="s">
        <v>116</v>
      </c>
      <c r="I92" s="130">
        <f>IF(G92="",D92*F92,(D92*F92/G92))</f>
        <v>204</v>
      </c>
    </row>
    <row r="93" spans="2:9" ht="18" customHeight="1">
      <c r="B93" s="624"/>
      <c r="C93" s="188" t="s">
        <v>421</v>
      </c>
      <c r="D93" s="100">
        <v>0.2</v>
      </c>
      <c r="E93" s="103" t="s">
        <v>2</v>
      </c>
      <c r="F93" s="100">
        <f>[159]LEAD!$N$13</f>
        <v>2453.91</v>
      </c>
      <c r="G93" s="102">
        <v>1</v>
      </c>
      <c r="H93" s="103" t="s">
        <v>2</v>
      </c>
      <c r="I93" s="130">
        <f>IF(G93="",D93*F93,(D93*F93/G93))</f>
        <v>490.78199999999998</v>
      </c>
    </row>
    <row r="94" spans="2:9" ht="18" customHeight="1">
      <c r="B94" s="624"/>
      <c r="C94" s="194" t="s">
        <v>416</v>
      </c>
      <c r="D94" s="100"/>
      <c r="E94" s="103"/>
      <c r="F94" s="100"/>
      <c r="G94" s="102"/>
      <c r="H94" s="103"/>
      <c r="I94" s="130"/>
    </row>
    <row r="95" spans="2:9" ht="18" customHeight="1">
      <c r="B95" s="624"/>
      <c r="C95" s="188" t="s">
        <v>411</v>
      </c>
      <c r="D95" s="100">
        <v>3</v>
      </c>
      <c r="E95" s="103" t="s">
        <v>0</v>
      </c>
      <c r="F95" s="100">
        <f>'[159]Civil-SOR'!$G$293</f>
        <v>580</v>
      </c>
      <c r="G95" s="102">
        <v>1</v>
      </c>
      <c r="H95" s="103" t="s">
        <v>267</v>
      </c>
      <c r="I95" s="130">
        <f t="shared" ref="I95:I101" si="8">IF(G95="",D95*F95,(D95*F95/G95))</f>
        <v>1740</v>
      </c>
    </row>
    <row r="96" spans="2:9" ht="18" customHeight="1">
      <c r="B96" s="624"/>
      <c r="C96" s="188" t="s">
        <v>417</v>
      </c>
      <c r="D96" s="100">
        <v>1</v>
      </c>
      <c r="E96" s="103" t="s">
        <v>0</v>
      </c>
      <c r="F96" s="100">
        <f>'[159]Civil-SOR'!$G$302</f>
        <v>550</v>
      </c>
      <c r="G96" s="102">
        <v>1</v>
      </c>
      <c r="H96" s="103" t="s">
        <v>267</v>
      </c>
      <c r="I96" s="130">
        <f t="shared" si="8"/>
        <v>550</v>
      </c>
    </row>
    <row r="97" spans="2:9" ht="18" customHeight="1">
      <c r="B97" s="624"/>
      <c r="C97" s="188" t="s">
        <v>422</v>
      </c>
      <c r="D97" s="100">
        <v>8</v>
      </c>
      <c r="E97" s="103" t="s">
        <v>0</v>
      </c>
      <c r="F97" s="100">
        <f>'[159]Civil-SOR'!$G$307</f>
        <v>520</v>
      </c>
      <c r="G97" s="102">
        <v>1</v>
      </c>
      <c r="H97" s="103" t="s">
        <v>267</v>
      </c>
      <c r="I97" s="130">
        <f t="shared" si="8"/>
        <v>4160</v>
      </c>
    </row>
    <row r="98" spans="2:9" ht="18" customHeight="1">
      <c r="B98" s="624"/>
      <c r="C98" s="188" t="str">
        <f>[159]Input!$C$47</f>
        <v>Add for MA @ 40%</v>
      </c>
      <c r="D98" s="131">
        <f>[159]Input!$D$47</f>
        <v>0.4</v>
      </c>
      <c r="E98" s="103"/>
      <c r="F98" s="100">
        <f>SUM(I95:I97)</f>
        <v>6450</v>
      </c>
      <c r="G98" s="102"/>
      <c r="H98" s="103"/>
      <c r="I98" s="130">
        <f t="shared" si="8"/>
        <v>2580</v>
      </c>
    </row>
    <row r="99" spans="2:9" ht="18" customHeight="1">
      <c r="B99" s="624"/>
      <c r="C99" s="188" t="s">
        <v>429</v>
      </c>
      <c r="D99" s="131">
        <v>16.670000000000002</v>
      </c>
      <c r="E99" s="103" t="s">
        <v>414</v>
      </c>
      <c r="F99" s="100">
        <f>'[159]Civil-SOR'!$G$200</f>
        <v>24</v>
      </c>
      <c r="G99" s="102">
        <v>1</v>
      </c>
      <c r="H99" s="103" t="s">
        <v>414</v>
      </c>
      <c r="I99" s="130">
        <f t="shared" si="8"/>
        <v>400.08000000000004</v>
      </c>
    </row>
    <row r="100" spans="2:9" ht="18" customHeight="1">
      <c r="B100" s="624"/>
      <c r="C100" s="188" t="s">
        <v>430</v>
      </c>
      <c r="D100" s="131">
        <v>16.670000000000002</v>
      </c>
      <c r="E100" s="103" t="s">
        <v>414</v>
      </c>
      <c r="F100" s="100">
        <f>'[159]Civil-SOR'!$G$198</f>
        <v>456</v>
      </c>
      <c r="G100" s="102">
        <v>1</v>
      </c>
      <c r="H100" s="103" t="s">
        <v>414</v>
      </c>
      <c r="I100" s="130">
        <f t="shared" si="8"/>
        <v>7601.52</v>
      </c>
    </row>
    <row r="101" spans="2:9" ht="18" customHeight="1">
      <c r="B101" s="624"/>
      <c r="C101" s="188" t="str">
        <f>[159]Input!$C$47</f>
        <v>Add for MA @ 40%</v>
      </c>
      <c r="D101" s="131">
        <f>[159]Input!$D$47</f>
        <v>0.4</v>
      </c>
      <c r="E101" s="103"/>
      <c r="F101" s="100">
        <f>SUM(I99:I100)*40%</f>
        <v>3200.6400000000003</v>
      </c>
      <c r="G101" s="102"/>
      <c r="H101" s="103"/>
      <c r="I101" s="130">
        <f t="shared" si="8"/>
        <v>1280.2560000000003</v>
      </c>
    </row>
    <row r="102" spans="2:9" ht="18" customHeight="1">
      <c r="B102" s="624"/>
      <c r="C102" s="188" t="s">
        <v>412</v>
      </c>
      <c r="D102" s="100">
        <v>0.01</v>
      </c>
      <c r="E102" s="103"/>
      <c r="F102" s="100">
        <f>SUM(I89:I101)</f>
        <v>46413.438000000002</v>
      </c>
      <c r="G102" s="102"/>
      <c r="H102" s="103"/>
      <c r="I102" s="130">
        <f t="shared" ref="I102" si="9">IF(G102="",D102*F102,(D102*F102/G102))</f>
        <v>464.13438000000002</v>
      </c>
    </row>
    <row r="103" spans="2:9" ht="18" customHeight="1">
      <c r="B103" s="624"/>
      <c r="C103" s="199" t="s">
        <v>423</v>
      </c>
      <c r="D103" s="128"/>
      <c r="E103" s="126"/>
      <c r="F103" s="128"/>
      <c r="G103" s="125"/>
      <c r="H103" s="126"/>
      <c r="I103" s="111">
        <f>SUM(I89:I102)</f>
        <v>46877.572380000005</v>
      </c>
    </row>
    <row r="104" spans="2:9" ht="18" customHeight="1">
      <c r="B104" s="624"/>
      <c r="C104" s="197"/>
      <c r="D104" s="128"/>
      <c r="E104" s="126"/>
      <c r="F104" s="128"/>
      <c r="G104" s="125"/>
      <c r="H104" s="126"/>
      <c r="I104" s="111"/>
    </row>
    <row r="105" spans="2:9" ht="18" customHeight="1">
      <c r="B105" s="624"/>
      <c r="C105" s="194" t="s">
        <v>402</v>
      </c>
      <c r="D105" s="111" t="s">
        <v>404</v>
      </c>
      <c r="E105" s="129" t="s">
        <v>396</v>
      </c>
      <c r="F105" s="122" t="s">
        <v>397</v>
      </c>
      <c r="G105" s="111" t="s">
        <v>408</v>
      </c>
      <c r="H105" s="111" t="s">
        <v>409</v>
      </c>
      <c r="I105" s="111" t="s">
        <v>410</v>
      </c>
    </row>
    <row r="106" spans="2:9" ht="18" customHeight="1">
      <c r="B106" s="624"/>
      <c r="C106" s="188" t="s">
        <v>415</v>
      </c>
      <c r="D106" s="104">
        <f>I103</f>
        <v>46877.572380000005</v>
      </c>
      <c r="E106" s="104">
        <f>D106</f>
        <v>46877.572380000005</v>
      </c>
      <c r="F106" s="104">
        <f t="shared" ref="F106:H106" si="10">E106</f>
        <v>46877.572380000005</v>
      </c>
      <c r="G106" s="104">
        <f t="shared" si="10"/>
        <v>46877.572380000005</v>
      </c>
      <c r="H106" s="104">
        <f t="shared" si="10"/>
        <v>46877.572380000005</v>
      </c>
      <c r="I106" s="104">
        <f>H106</f>
        <v>46877.572380000005</v>
      </c>
    </row>
    <row r="107" spans="2:9" ht="18" customHeight="1">
      <c r="B107" s="624"/>
      <c r="C107" s="188" t="s">
        <v>406</v>
      </c>
      <c r="D107" s="104">
        <v>0</v>
      </c>
      <c r="E107" s="104">
        <v>645</v>
      </c>
      <c r="F107" s="104">
        <f>E107*2</f>
        <v>1290</v>
      </c>
      <c r="G107" s="104">
        <f>E107*3</f>
        <v>1935</v>
      </c>
      <c r="H107" s="104">
        <f>E107*4</f>
        <v>2580</v>
      </c>
      <c r="I107" s="104">
        <f>E107*5</f>
        <v>3225</v>
      </c>
    </row>
    <row r="108" spans="2:9" ht="18" customHeight="1">
      <c r="B108" s="624"/>
      <c r="C108" s="188" t="str">
        <f>[159]Input!$C$47</f>
        <v>Add for MA @ 40%</v>
      </c>
      <c r="D108" s="104">
        <v>0</v>
      </c>
      <c r="E108" s="104">
        <f>E107*[159]Input!$D$47</f>
        <v>258</v>
      </c>
      <c r="F108" s="104">
        <f>F107*[159]Input!$D$47</f>
        <v>516</v>
      </c>
      <c r="G108" s="104">
        <f>G107*[159]Input!$D$47</f>
        <v>774</v>
      </c>
      <c r="H108" s="104">
        <f>H107*[159]Input!$D$47</f>
        <v>1032</v>
      </c>
      <c r="I108" s="104">
        <f>I107*[159]Input!$D$47</f>
        <v>1290</v>
      </c>
    </row>
    <row r="109" spans="2:9" ht="18" customHeight="1">
      <c r="B109" s="624"/>
      <c r="C109" s="195"/>
      <c r="D109" s="104">
        <f t="shared" ref="D109:I109" si="11">SUM(D106:D108)</f>
        <v>46877.572380000005</v>
      </c>
      <c r="E109" s="104">
        <f t="shared" si="11"/>
        <v>47780.572380000005</v>
      </c>
      <c r="F109" s="104">
        <f t="shared" si="11"/>
        <v>48683.572380000005</v>
      </c>
      <c r="G109" s="104">
        <f t="shared" si="11"/>
        <v>49586.572380000005</v>
      </c>
      <c r="H109" s="104">
        <f t="shared" si="11"/>
        <v>50489.572380000005</v>
      </c>
      <c r="I109" s="104">
        <f t="shared" si="11"/>
        <v>51392.572380000005</v>
      </c>
    </row>
    <row r="110" spans="2:9" ht="28.55" customHeight="1">
      <c r="B110" s="624"/>
      <c r="C110" s="188" t="str">
        <f>[159]Input!$C$48</f>
        <v>Overheads &amp; Contractors Profit @ 13.615%</v>
      </c>
      <c r="D110" s="104">
        <f>ROUND(D109*[159]Input!$D$48,2)</f>
        <v>6382.38</v>
      </c>
      <c r="E110" s="104">
        <f>ROUND(E109*[159]Input!$D$48,2)</f>
        <v>6505.32</v>
      </c>
      <c r="F110" s="104">
        <f>ROUND(F109*[159]Input!$D$48,2)</f>
        <v>6628.27</v>
      </c>
      <c r="G110" s="104">
        <f>ROUND(G109*[159]Input!$D$48,2)</f>
        <v>6751.21</v>
      </c>
      <c r="H110" s="104">
        <f>ROUND(H109*[159]Input!$D$48,2)</f>
        <v>6874.16</v>
      </c>
      <c r="I110" s="104">
        <f>ROUND(I109*[159]Input!$D$48,2)</f>
        <v>6997.1</v>
      </c>
    </row>
    <row r="111" spans="2:9" ht="18" customHeight="1">
      <c r="B111" s="624"/>
      <c r="C111" s="194" t="s">
        <v>413</v>
      </c>
      <c r="D111" s="104">
        <f t="shared" ref="D111:I111" si="12">SUM(D109:D110)</f>
        <v>53259.952380000002</v>
      </c>
      <c r="E111" s="104">
        <f t="shared" si="12"/>
        <v>54285.892380000005</v>
      </c>
      <c r="F111" s="104">
        <f t="shared" si="12"/>
        <v>55311.842380000002</v>
      </c>
      <c r="G111" s="104">
        <f t="shared" si="12"/>
        <v>56337.782380000004</v>
      </c>
      <c r="H111" s="104">
        <f t="shared" si="12"/>
        <v>57363.732380000001</v>
      </c>
      <c r="I111" s="104">
        <f t="shared" si="12"/>
        <v>58389.672380000004</v>
      </c>
    </row>
    <row r="112" spans="2:9" ht="18" customHeight="1">
      <c r="B112" s="624"/>
      <c r="C112" s="194" t="s">
        <v>381</v>
      </c>
      <c r="D112" s="111">
        <f t="shared" ref="D112:H112" si="13">D111/10</f>
        <v>5325.9952380000004</v>
      </c>
      <c r="E112" s="111">
        <f t="shared" si="13"/>
        <v>5428.5892380000005</v>
      </c>
      <c r="F112" s="111">
        <f t="shared" si="13"/>
        <v>5531.1842379999998</v>
      </c>
      <c r="G112" s="111">
        <f t="shared" si="13"/>
        <v>5633.7782380000008</v>
      </c>
      <c r="H112" s="111">
        <f t="shared" si="13"/>
        <v>5736.3732380000001</v>
      </c>
      <c r="I112" s="111">
        <f>I111/10</f>
        <v>5838.9672380000002</v>
      </c>
    </row>
    <row r="113" spans="2:9" ht="18" customHeight="1">
      <c r="B113" s="624"/>
      <c r="C113" s="198" t="s">
        <v>368</v>
      </c>
      <c r="D113" s="107">
        <f t="shared" ref="D113:H113" si="14">ROUND(D112,0)</f>
        <v>5326</v>
      </c>
      <c r="E113" s="107">
        <f t="shared" si="14"/>
        <v>5429</v>
      </c>
      <c r="F113" s="107">
        <f t="shared" si="14"/>
        <v>5531</v>
      </c>
      <c r="G113" s="107">
        <f t="shared" si="14"/>
        <v>5634</v>
      </c>
      <c r="H113" s="107">
        <f t="shared" si="14"/>
        <v>5736</v>
      </c>
      <c r="I113" s="107">
        <f>ROUND(I112,0)</f>
        <v>5839</v>
      </c>
    </row>
    <row r="115" spans="2:9" ht="140.30000000000001" customHeight="1">
      <c r="B115" s="645">
        <v>28</v>
      </c>
      <c r="C115" s="648" t="s">
        <v>831</v>
      </c>
      <c r="D115" s="649"/>
      <c r="E115" s="649"/>
      <c r="F115" s="649"/>
      <c r="G115" s="649"/>
      <c r="H115" s="649"/>
      <c r="I115" s="650"/>
    </row>
    <row r="116" spans="2:9">
      <c r="B116" s="646"/>
      <c r="C116" s="200" t="s">
        <v>394</v>
      </c>
      <c r="D116" s="201"/>
      <c r="E116" s="201"/>
      <c r="F116" s="202"/>
      <c r="G116" s="201"/>
      <c r="H116" s="203"/>
      <c r="I116" s="204"/>
    </row>
    <row r="117" spans="2:9" ht="13.95" customHeight="1">
      <c r="B117" s="646"/>
      <c r="C117" s="205" t="s">
        <v>395</v>
      </c>
      <c r="D117" s="205"/>
      <c r="E117" s="205"/>
      <c r="F117" s="205"/>
      <c r="G117" s="205"/>
      <c r="H117" s="203"/>
      <c r="I117" s="204"/>
    </row>
    <row r="118" spans="2:9">
      <c r="B118" s="646"/>
      <c r="C118" s="205" t="s">
        <v>382</v>
      </c>
      <c r="D118" s="206"/>
      <c r="E118" s="206"/>
      <c r="F118" s="207"/>
      <c r="G118" s="206"/>
      <c r="H118" s="203"/>
      <c r="I118" s="204"/>
    </row>
    <row r="119" spans="2:9">
      <c r="B119" s="646"/>
      <c r="C119" s="203" t="s">
        <v>232</v>
      </c>
      <c r="D119" s="208">
        <v>380</v>
      </c>
      <c r="E119" s="209" t="s">
        <v>380</v>
      </c>
      <c r="F119" s="210">
        <v>5200</v>
      </c>
      <c r="G119" s="211">
        <v>1000</v>
      </c>
      <c r="H119" s="209" t="s">
        <v>380</v>
      </c>
      <c r="I119" s="130">
        <f>IF(G119="",D119*F119,(D119*F119/G119))</f>
        <v>1976</v>
      </c>
    </row>
    <row r="120" spans="2:9">
      <c r="B120" s="646"/>
      <c r="C120" s="203" t="s">
        <v>384</v>
      </c>
      <c r="D120" s="208">
        <v>0.8</v>
      </c>
      <c r="E120" s="209" t="s">
        <v>2</v>
      </c>
      <c r="F120" s="212">
        <v>1447.96</v>
      </c>
      <c r="G120" s="211">
        <v>1</v>
      </c>
      <c r="H120" s="209" t="s">
        <v>2</v>
      </c>
      <c r="I120" s="130">
        <f t="shared" ref="I120:I133" si="15">IF(G120="",D120*F120,(D120*F120/G120))</f>
        <v>1158.3680000000002</v>
      </c>
    </row>
    <row r="121" spans="2:9">
      <c r="B121" s="646"/>
      <c r="C121" s="203" t="s">
        <v>209</v>
      </c>
      <c r="D121" s="208">
        <v>0.4</v>
      </c>
      <c r="E121" s="209" t="s">
        <v>2</v>
      </c>
      <c r="F121" s="210">
        <v>2253.91</v>
      </c>
      <c r="G121" s="211">
        <v>1</v>
      </c>
      <c r="H121" s="209" t="s">
        <v>2</v>
      </c>
      <c r="I121" s="130">
        <f t="shared" si="15"/>
        <v>901.56399999999996</v>
      </c>
    </row>
    <row r="122" spans="2:9">
      <c r="B122" s="646"/>
      <c r="C122" s="213" t="s">
        <v>385</v>
      </c>
      <c r="D122" s="209"/>
      <c r="E122" s="209"/>
      <c r="F122" s="214"/>
      <c r="G122" s="209"/>
      <c r="H122" s="209"/>
      <c r="I122" s="210"/>
    </row>
    <row r="123" spans="2:9">
      <c r="B123" s="646"/>
      <c r="C123" s="203" t="s">
        <v>386</v>
      </c>
      <c r="D123" s="215">
        <v>0.16700000000000001</v>
      </c>
      <c r="E123" s="209" t="s">
        <v>0</v>
      </c>
      <c r="F123" s="210">
        <v>580</v>
      </c>
      <c r="G123" s="211">
        <v>1</v>
      </c>
      <c r="H123" s="209" t="s">
        <v>267</v>
      </c>
      <c r="I123" s="130">
        <f t="shared" si="15"/>
        <v>96.86</v>
      </c>
    </row>
    <row r="124" spans="2:9">
      <c r="B124" s="646"/>
      <c r="C124" s="203" t="s">
        <v>387</v>
      </c>
      <c r="D124" s="215">
        <v>0.16700000000000001</v>
      </c>
      <c r="E124" s="209" t="s">
        <v>0</v>
      </c>
      <c r="F124" s="210">
        <v>550</v>
      </c>
      <c r="G124" s="211">
        <v>1</v>
      </c>
      <c r="H124" s="209" t="s">
        <v>267</v>
      </c>
      <c r="I124" s="130">
        <f t="shared" si="15"/>
        <v>91.850000000000009</v>
      </c>
    </row>
    <row r="125" spans="2:9">
      <c r="B125" s="646"/>
      <c r="C125" s="203" t="s">
        <v>388</v>
      </c>
      <c r="D125" s="208">
        <v>5.6</v>
      </c>
      <c r="E125" s="209" t="s">
        <v>0</v>
      </c>
      <c r="F125" s="210">
        <v>520</v>
      </c>
      <c r="G125" s="211">
        <v>1</v>
      </c>
      <c r="H125" s="209" t="s">
        <v>267</v>
      </c>
      <c r="I125" s="130">
        <f t="shared" si="15"/>
        <v>2912</v>
      </c>
    </row>
    <row r="126" spans="2:9">
      <c r="B126" s="646"/>
      <c r="C126" s="203" t="s">
        <v>685</v>
      </c>
      <c r="D126" s="208">
        <v>0.4</v>
      </c>
      <c r="E126" s="209"/>
      <c r="F126" s="216">
        <v>3100.71</v>
      </c>
      <c r="G126" s="211"/>
      <c r="H126" s="209"/>
      <c r="I126" s="130">
        <f t="shared" si="15"/>
        <v>1240.2840000000001</v>
      </c>
    </row>
    <row r="127" spans="2:9">
      <c r="B127" s="646"/>
      <c r="C127" s="213" t="s">
        <v>389</v>
      </c>
      <c r="D127" s="208"/>
      <c r="E127" s="209"/>
      <c r="F127" s="210"/>
      <c r="G127" s="211"/>
      <c r="H127" s="209"/>
      <c r="I127" s="212"/>
    </row>
    <row r="128" spans="2:9" ht="25.85">
      <c r="B128" s="646"/>
      <c r="C128" s="203" t="s">
        <v>424</v>
      </c>
      <c r="D128" s="215">
        <v>1.333</v>
      </c>
      <c r="E128" s="209" t="s">
        <v>376</v>
      </c>
      <c r="F128" s="210">
        <v>192.9</v>
      </c>
      <c r="G128" s="211">
        <v>1</v>
      </c>
      <c r="H128" s="209" t="s">
        <v>378</v>
      </c>
      <c r="I128" s="130">
        <f t="shared" si="15"/>
        <v>257.13569999999999</v>
      </c>
    </row>
    <row r="129" spans="2:9">
      <c r="B129" s="646"/>
      <c r="C129" s="203" t="s">
        <v>379</v>
      </c>
      <c r="D129" s="215">
        <v>1.333</v>
      </c>
      <c r="E129" s="209" t="s">
        <v>376</v>
      </c>
      <c r="F129" s="210">
        <v>302.89999999999998</v>
      </c>
      <c r="G129" s="211">
        <v>1</v>
      </c>
      <c r="H129" s="209" t="s">
        <v>378</v>
      </c>
      <c r="I129" s="130">
        <f t="shared" si="15"/>
        <v>403.76569999999998</v>
      </c>
    </row>
    <row r="130" spans="2:9" ht="25.85">
      <c r="B130" s="646"/>
      <c r="C130" s="203" t="s">
        <v>390</v>
      </c>
      <c r="D130" s="215">
        <v>1.333</v>
      </c>
      <c r="E130" s="209" t="s">
        <v>376</v>
      </c>
      <c r="F130" s="210">
        <v>36.5</v>
      </c>
      <c r="G130" s="211">
        <v>1</v>
      </c>
      <c r="H130" s="209" t="s">
        <v>378</v>
      </c>
      <c r="I130" s="130">
        <f t="shared" si="15"/>
        <v>48.654499999999999</v>
      </c>
    </row>
    <row r="131" spans="2:9">
      <c r="B131" s="646"/>
      <c r="C131" s="203" t="s">
        <v>379</v>
      </c>
      <c r="D131" s="215">
        <v>1.333</v>
      </c>
      <c r="E131" s="209" t="s">
        <v>376</v>
      </c>
      <c r="F131" s="210">
        <v>218</v>
      </c>
      <c r="G131" s="211">
        <v>1</v>
      </c>
      <c r="H131" s="209" t="s">
        <v>378</v>
      </c>
      <c r="I131" s="130">
        <f t="shared" si="15"/>
        <v>290.59399999999999</v>
      </c>
    </row>
    <row r="132" spans="2:9">
      <c r="B132" s="646"/>
      <c r="C132" s="203" t="s">
        <v>377</v>
      </c>
      <c r="D132" s="208">
        <v>0.4</v>
      </c>
      <c r="E132" s="209"/>
      <c r="F132" s="210">
        <v>694.35969999999998</v>
      </c>
      <c r="G132" s="211"/>
      <c r="H132" s="209"/>
      <c r="I132" s="130">
        <f t="shared" si="15"/>
        <v>277.74387999999999</v>
      </c>
    </row>
    <row r="133" spans="2:9">
      <c r="B133" s="646"/>
      <c r="C133" s="203" t="s">
        <v>391</v>
      </c>
      <c r="D133" s="217">
        <v>1.2</v>
      </c>
      <c r="E133" s="218" t="s">
        <v>383</v>
      </c>
      <c r="F133" s="212">
        <v>108</v>
      </c>
      <c r="G133" s="219">
        <v>1</v>
      </c>
      <c r="H133" s="220" t="s">
        <v>383</v>
      </c>
      <c r="I133" s="130">
        <f t="shared" si="15"/>
        <v>129.6</v>
      </c>
    </row>
    <row r="134" spans="2:9">
      <c r="B134" s="646"/>
      <c r="C134" s="213" t="s">
        <v>366</v>
      </c>
      <c r="D134" s="221"/>
      <c r="E134" s="221"/>
      <c r="F134" s="222"/>
      <c r="G134" s="223"/>
      <c r="H134" s="221"/>
      <c r="I134" s="224">
        <f>SUM(I119:I133)</f>
        <v>9784.419780000002</v>
      </c>
    </row>
    <row r="135" spans="2:9" ht="14.3">
      <c r="B135" s="646"/>
      <c r="C135" s="205"/>
      <c r="D135" s="201"/>
      <c r="E135" s="201"/>
      <c r="F135" s="202"/>
      <c r="G135" s="225"/>
      <c r="H135" s="226"/>
      <c r="I135" s="227"/>
    </row>
    <row r="136" spans="2:9">
      <c r="B136" s="646"/>
      <c r="C136" s="213" t="s">
        <v>405</v>
      </c>
      <c r="D136" s="228" t="s">
        <v>404</v>
      </c>
      <c r="E136" s="229" t="s">
        <v>396</v>
      </c>
      <c r="F136" s="230" t="s">
        <v>397</v>
      </c>
      <c r="G136" s="230" t="s">
        <v>398</v>
      </c>
      <c r="H136" s="230" t="s">
        <v>399</v>
      </c>
      <c r="I136" s="230" t="s">
        <v>400</v>
      </c>
    </row>
    <row r="137" spans="2:9">
      <c r="B137" s="646"/>
      <c r="C137" s="231" t="s">
        <v>401</v>
      </c>
      <c r="D137" s="228"/>
      <c r="E137" s="229"/>
      <c r="F137" s="230"/>
      <c r="G137" s="230"/>
      <c r="H137" s="230"/>
      <c r="I137" s="230"/>
    </row>
    <row r="138" spans="2:9">
      <c r="B138" s="646"/>
      <c r="C138" s="213" t="s">
        <v>402</v>
      </c>
      <c r="D138" s="228"/>
      <c r="E138" s="229"/>
      <c r="F138" s="230"/>
      <c r="G138" s="230"/>
      <c r="H138" s="230"/>
      <c r="I138" s="230"/>
    </row>
    <row r="139" spans="2:9">
      <c r="B139" s="646"/>
      <c r="C139" s="203" t="s">
        <v>403</v>
      </c>
      <c r="D139" s="210">
        <v>9784.419780000002</v>
      </c>
      <c r="E139" s="210">
        <v>9784.419780000002</v>
      </c>
      <c r="F139" s="210">
        <v>9784.419780000002</v>
      </c>
      <c r="G139" s="210">
        <v>9784.419780000002</v>
      </c>
      <c r="H139" s="210">
        <v>9784.419780000002</v>
      </c>
      <c r="I139" s="210">
        <f>I134</f>
        <v>9784.419780000002</v>
      </c>
    </row>
    <row r="140" spans="2:9" ht="25.85">
      <c r="B140" s="646"/>
      <c r="C140" s="203" t="s">
        <v>392</v>
      </c>
      <c r="D140" s="210">
        <v>886</v>
      </c>
      <c r="E140" s="210">
        <v>886</v>
      </c>
      <c r="F140" s="210">
        <v>886</v>
      </c>
      <c r="G140" s="210">
        <v>886</v>
      </c>
      <c r="H140" s="210">
        <v>886</v>
      </c>
      <c r="I140" s="210">
        <v>886</v>
      </c>
    </row>
    <row r="141" spans="2:9">
      <c r="B141" s="646"/>
      <c r="C141" s="203" t="s">
        <v>393</v>
      </c>
      <c r="D141" s="212">
        <v>1489</v>
      </c>
      <c r="E141" s="212">
        <v>1638</v>
      </c>
      <c r="F141" s="212">
        <v>1787</v>
      </c>
      <c r="G141" s="212">
        <v>1936</v>
      </c>
      <c r="H141" s="212">
        <v>2085</v>
      </c>
      <c r="I141" s="212">
        <v>2234</v>
      </c>
    </row>
    <row r="142" spans="2:9">
      <c r="B142" s="646"/>
      <c r="C142" s="203" t="s">
        <v>685</v>
      </c>
      <c r="D142" s="212">
        <v>595.6</v>
      </c>
      <c r="E142" s="212">
        <v>655.20000000000005</v>
      </c>
      <c r="F142" s="212">
        <v>714.80000000000007</v>
      </c>
      <c r="G142" s="212">
        <v>774.40000000000009</v>
      </c>
      <c r="H142" s="212">
        <v>834</v>
      </c>
      <c r="I142" s="212">
        <v>893.6</v>
      </c>
    </row>
    <row r="143" spans="2:9" ht="26.5">
      <c r="B143" s="646"/>
      <c r="C143" s="203" t="s">
        <v>686</v>
      </c>
      <c r="D143" s="210">
        <v>0</v>
      </c>
      <c r="E143" s="210">
        <v>310.07100000000003</v>
      </c>
      <c r="F143" s="210">
        <v>620.14200000000005</v>
      </c>
      <c r="G143" s="210">
        <v>930.21299999999997</v>
      </c>
      <c r="H143" s="210">
        <v>1240.2840000000001</v>
      </c>
      <c r="I143" s="210">
        <v>1550.355</v>
      </c>
    </row>
    <row r="144" spans="2:9">
      <c r="B144" s="646"/>
      <c r="C144" s="203" t="s">
        <v>685</v>
      </c>
      <c r="D144" s="210">
        <v>0</v>
      </c>
      <c r="E144" s="210">
        <v>124.03</v>
      </c>
      <c r="F144" s="210">
        <v>248.06</v>
      </c>
      <c r="G144" s="210">
        <v>372.09</v>
      </c>
      <c r="H144" s="210">
        <v>496.11</v>
      </c>
      <c r="I144" s="210">
        <v>620.14</v>
      </c>
    </row>
    <row r="145" spans="2:9">
      <c r="B145" s="646"/>
      <c r="C145" s="213" t="s">
        <v>366</v>
      </c>
      <c r="D145" s="210">
        <v>12755.019780000002</v>
      </c>
      <c r="E145" s="210">
        <v>13397.720780000003</v>
      </c>
      <c r="F145" s="210">
        <v>14040.421780000001</v>
      </c>
      <c r="G145" s="210">
        <v>14683.122780000002</v>
      </c>
      <c r="H145" s="210">
        <v>15325.813780000002</v>
      </c>
      <c r="I145" s="210">
        <f>SUM(I139:I144)</f>
        <v>15968.514780000001</v>
      </c>
    </row>
    <row r="146" spans="2:9" ht="25.85">
      <c r="B146" s="646"/>
      <c r="C146" s="203" t="s">
        <v>364</v>
      </c>
      <c r="D146" s="210">
        <v>0</v>
      </c>
      <c r="E146" s="210">
        <v>0</v>
      </c>
      <c r="F146" s="210">
        <v>0</v>
      </c>
      <c r="G146" s="210">
        <v>0</v>
      </c>
      <c r="H146" s="210">
        <v>0</v>
      </c>
      <c r="I146" s="210">
        <v>0</v>
      </c>
    </row>
    <row r="147" spans="2:9">
      <c r="B147" s="646"/>
      <c r="C147" s="232" t="s">
        <v>366</v>
      </c>
      <c r="D147" s="233">
        <v>12755.019780000002</v>
      </c>
      <c r="E147" s="233">
        <v>13397.720780000003</v>
      </c>
      <c r="F147" s="234">
        <v>14040.421780000001</v>
      </c>
      <c r="G147" s="233">
        <v>14683.122780000002</v>
      </c>
      <c r="H147" s="233">
        <v>15325.813780000002</v>
      </c>
      <c r="I147" s="233">
        <f>I145</f>
        <v>15968.514780000001</v>
      </c>
    </row>
    <row r="148" spans="2:9">
      <c r="B148" s="647"/>
      <c r="C148" s="235" t="s">
        <v>368</v>
      </c>
      <c r="D148" s="236">
        <v>12755</v>
      </c>
      <c r="E148" s="236">
        <v>13398</v>
      </c>
      <c r="F148" s="236">
        <v>14040</v>
      </c>
      <c r="G148" s="236">
        <v>14683</v>
      </c>
      <c r="H148" s="236">
        <v>15326</v>
      </c>
      <c r="I148" s="236">
        <f>ROUND(I147,0)</f>
        <v>15969</v>
      </c>
    </row>
    <row r="152" spans="2:9" ht="32.299999999999997" customHeight="1">
      <c r="B152" s="624">
        <v>30</v>
      </c>
      <c r="C152" s="636" t="s">
        <v>840</v>
      </c>
      <c r="D152" s="637"/>
      <c r="E152" s="637"/>
      <c r="F152" s="637"/>
      <c r="G152" s="637"/>
      <c r="H152" s="637"/>
      <c r="I152" s="638"/>
    </row>
    <row r="153" spans="2:9" ht="14.3">
      <c r="B153" s="624"/>
      <c r="C153" s="178" t="s">
        <v>677</v>
      </c>
      <c r="D153" s="106"/>
      <c r="E153" s="106"/>
      <c r="F153" s="106"/>
      <c r="G153" s="106"/>
      <c r="H153" s="103"/>
      <c r="I153" s="100"/>
    </row>
    <row r="154" spans="2:9" ht="27.2">
      <c r="B154" s="624"/>
      <c r="C154" s="188" t="s">
        <v>665</v>
      </c>
      <c r="D154" s="100">
        <v>1</v>
      </c>
      <c r="E154" s="101" t="s">
        <v>358</v>
      </c>
      <c r="F154" s="100">
        <v>1562</v>
      </c>
      <c r="G154" s="102">
        <v>1</v>
      </c>
      <c r="H154" s="103" t="s">
        <v>267</v>
      </c>
      <c r="I154" s="104">
        <f t="shared" ref="I154:I155" si="16">IF(G154="",D154*F154,(D154*F154/G154))</f>
        <v>1562</v>
      </c>
    </row>
    <row r="155" spans="2:9" ht="14.3">
      <c r="B155" s="624"/>
      <c r="C155" s="179" t="str">
        <f>[159]Input!$C$47</f>
        <v>Add for MA @ 40%</v>
      </c>
      <c r="D155" s="100">
        <f>[159]Input!$D$47</f>
        <v>0.4</v>
      </c>
      <c r="E155" s="108"/>
      <c r="F155" s="100">
        <v>0</v>
      </c>
      <c r="G155" s="109"/>
      <c r="H155" s="106"/>
      <c r="I155" s="104">
        <f t="shared" si="16"/>
        <v>0</v>
      </c>
    </row>
    <row r="156" spans="2:9" ht="14.3">
      <c r="B156" s="624"/>
      <c r="C156" s="178" t="s">
        <v>678</v>
      </c>
      <c r="D156" s="110"/>
      <c r="E156" s="108"/>
      <c r="F156" s="110"/>
      <c r="G156" s="109"/>
      <c r="H156" s="106"/>
      <c r="I156" s="104">
        <f>SUM(I154:I155)</f>
        <v>1562</v>
      </c>
    </row>
    <row r="157" spans="2:9" ht="27.2">
      <c r="B157" s="624"/>
      <c r="C157" s="180" t="str">
        <f>[159]Input!$C$48</f>
        <v>Overheads &amp; Contractors Profit @ 13.615%</v>
      </c>
      <c r="D157" s="105">
        <f>[159]Input!$D$48</f>
        <v>0.13614999999999999</v>
      </c>
      <c r="E157" s="101"/>
      <c r="F157" s="100">
        <f>I156</f>
        <v>1562</v>
      </c>
      <c r="G157" s="102"/>
      <c r="H157" s="103"/>
      <c r="I157" s="104">
        <f>IF(G157="",D157*F157,(D157*F157/G157))</f>
        <v>212.66629999999998</v>
      </c>
    </row>
    <row r="158" spans="2:9" ht="14.3">
      <c r="B158" s="624"/>
      <c r="C158" s="178" t="s">
        <v>678</v>
      </c>
      <c r="D158" s="110"/>
      <c r="E158" s="108"/>
      <c r="F158" s="110"/>
      <c r="G158" s="109"/>
      <c r="H158" s="104" t="s">
        <v>367</v>
      </c>
      <c r="I158" s="104">
        <f>SUM(I156:I157)</f>
        <v>1774.6662999999999</v>
      </c>
    </row>
    <row r="159" spans="2:9" ht="14.3">
      <c r="B159" s="626"/>
      <c r="C159" s="115"/>
      <c r="D159" s="112"/>
      <c r="E159" s="113"/>
      <c r="F159" s="112"/>
      <c r="G159" s="114"/>
      <c r="H159" s="115" t="s">
        <v>368</v>
      </c>
      <c r="I159" s="116">
        <f>ROUND(I158,0)</f>
        <v>1775</v>
      </c>
    </row>
    <row r="160" spans="2:9" ht="14.3">
      <c r="B160" s="237"/>
      <c r="C160" s="184"/>
      <c r="D160" s="183"/>
      <c r="E160" s="185"/>
      <c r="F160" s="183"/>
      <c r="G160" s="186"/>
      <c r="H160" s="184"/>
      <c r="I160" s="187"/>
    </row>
    <row r="161" spans="1:20" ht="102.75" customHeight="1">
      <c r="A161" s="132"/>
      <c r="B161" s="626">
        <v>52</v>
      </c>
      <c r="C161" s="639" t="s">
        <v>832</v>
      </c>
      <c r="D161" s="639"/>
      <c r="E161" s="639"/>
      <c r="F161" s="639"/>
      <c r="G161" s="639"/>
      <c r="H161" s="639"/>
      <c r="I161" s="640"/>
    </row>
    <row r="162" spans="1:20" ht="18" customHeight="1">
      <c r="A162" s="132"/>
      <c r="B162" s="627"/>
      <c r="C162" s="134" t="s">
        <v>667</v>
      </c>
      <c r="D162" s="135">
        <f>1.8*1.8</f>
        <v>3.24</v>
      </c>
      <c r="E162" s="136" t="s">
        <v>4</v>
      </c>
      <c r="F162" s="135"/>
      <c r="G162" s="135"/>
      <c r="H162" s="135"/>
      <c r="I162" s="137"/>
    </row>
    <row r="163" spans="1:20" ht="18" customHeight="1">
      <c r="A163" s="132"/>
      <c r="B163" s="627"/>
      <c r="C163" s="134" t="s">
        <v>449</v>
      </c>
      <c r="D163" s="135"/>
      <c r="E163" s="136"/>
      <c r="F163" s="135"/>
      <c r="G163" s="135"/>
      <c r="H163" s="135"/>
      <c r="I163" s="137"/>
      <c r="O163" s="135">
        <f>1.8*0.9</f>
        <v>1.62</v>
      </c>
    </row>
    <row r="164" spans="1:20" ht="27" customHeight="1">
      <c r="A164" s="132"/>
      <c r="B164" s="627"/>
      <c r="C164" s="138" t="s">
        <v>450</v>
      </c>
      <c r="D164" s="641" t="s">
        <v>668</v>
      </c>
      <c r="E164" s="641"/>
      <c r="F164" s="641"/>
      <c r="G164" s="139"/>
      <c r="H164" s="140">
        <f>2*(1.8+1.8)</f>
        <v>7.2</v>
      </c>
      <c r="I164" s="139" t="s">
        <v>414</v>
      </c>
      <c r="N164" s="138" t="s">
        <v>450</v>
      </c>
      <c r="O164" s="641" t="s">
        <v>669</v>
      </c>
      <c r="P164" s="641"/>
      <c r="Q164" s="641"/>
      <c r="R164" s="139"/>
      <c r="S164" s="140">
        <f>2*(1.8+0.9)</f>
        <v>5.4</v>
      </c>
      <c r="T164" s="139" t="s">
        <v>414</v>
      </c>
    </row>
    <row r="165" spans="1:20" ht="18" customHeight="1">
      <c r="A165" s="132"/>
      <c r="B165" s="627"/>
      <c r="C165" s="138"/>
      <c r="D165" s="641" t="s">
        <v>670</v>
      </c>
      <c r="E165" s="641"/>
      <c r="F165" s="641"/>
      <c r="G165" s="139"/>
      <c r="H165" s="141">
        <f>7.2*1.8</f>
        <v>12.96</v>
      </c>
      <c r="I165" s="142" t="s">
        <v>380</v>
      </c>
      <c r="N165" s="138"/>
      <c r="O165" s="641" t="s">
        <v>670</v>
      </c>
      <c r="P165" s="641"/>
      <c r="Q165" s="641"/>
      <c r="R165" s="139"/>
      <c r="S165" s="141">
        <f>5.4*1.8</f>
        <v>9.7200000000000006</v>
      </c>
      <c r="T165" s="142" t="s">
        <v>380</v>
      </c>
    </row>
    <row r="166" spans="1:20" ht="27" customHeight="1">
      <c r="A166" s="132"/>
      <c r="B166" s="627"/>
      <c r="C166" s="143" t="s">
        <v>451</v>
      </c>
      <c r="D166" s="139"/>
      <c r="E166" s="139"/>
      <c r="F166" s="140"/>
      <c r="G166" s="139"/>
      <c r="H166" s="139"/>
      <c r="I166" s="144"/>
      <c r="N166" s="143" t="s">
        <v>451</v>
      </c>
      <c r="O166" s="139"/>
      <c r="P166" s="139"/>
      <c r="Q166" s="140"/>
      <c r="R166" s="139"/>
      <c r="S166" s="139"/>
      <c r="T166" s="144"/>
    </row>
    <row r="167" spans="1:20" ht="18" customHeight="1">
      <c r="A167" s="132"/>
      <c r="B167" s="627"/>
      <c r="C167" s="145" t="s">
        <v>671</v>
      </c>
      <c r="D167" s="634" t="s">
        <v>672</v>
      </c>
      <c r="E167" s="634"/>
      <c r="F167" s="146">
        <f>2*1.8</f>
        <v>3.6</v>
      </c>
      <c r="G167" s="139"/>
      <c r="H167" s="139"/>
      <c r="I167" s="144"/>
      <c r="N167" s="145" t="s">
        <v>671</v>
      </c>
      <c r="O167" s="634" t="s">
        <v>672</v>
      </c>
      <c r="P167" s="634"/>
      <c r="Q167" s="146">
        <f>2*1.8</f>
        <v>3.6</v>
      </c>
      <c r="R167" s="139"/>
      <c r="S167" s="139"/>
      <c r="T167" s="144"/>
    </row>
    <row r="168" spans="1:20" ht="18" customHeight="1">
      <c r="A168" s="132"/>
      <c r="B168" s="627"/>
      <c r="C168" s="145" t="s">
        <v>673</v>
      </c>
      <c r="D168" s="634" t="s">
        <v>674</v>
      </c>
      <c r="E168" s="634"/>
      <c r="F168" s="146">
        <f>16*1.8</f>
        <v>28.8</v>
      </c>
      <c r="G168" s="139"/>
      <c r="H168" s="139"/>
      <c r="I168" s="144"/>
      <c r="N168" s="145" t="s">
        <v>673</v>
      </c>
      <c r="O168" s="634" t="s">
        <v>675</v>
      </c>
      <c r="P168" s="634"/>
      <c r="Q168" s="146">
        <f>16*0.9</f>
        <v>14.4</v>
      </c>
      <c r="R168" s="139"/>
      <c r="S168" s="139"/>
      <c r="T168" s="144"/>
    </row>
    <row r="169" spans="1:20" ht="18" customHeight="1">
      <c r="A169" s="132"/>
      <c r="B169" s="627"/>
      <c r="C169" s="138"/>
      <c r="D169" s="139"/>
      <c r="E169" s="139"/>
      <c r="F169" s="135">
        <f>SUM(F167:F168)</f>
        <v>32.4</v>
      </c>
      <c r="G169" s="147" t="s">
        <v>414</v>
      </c>
      <c r="H169" s="135">
        <f>F169*0.785</f>
        <v>25.434000000000001</v>
      </c>
      <c r="I169" s="142" t="s">
        <v>380</v>
      </c>
      <c r="N169" s="138"/>
      <c r="O169" s="139"/>
      <c r="P169" s="139"/>
      <c r="Q169" s="135">
        <f>SUM(Q167:Q168)</f>
        <v>18</v>
      </c>
      <c r="R169" s="147" t="s">
        <v>414</v>
      </c>
      <c r="S169" s="135">
        <f>Q169*0.785</f>
        <v>14.13</v>
      </c>
      <c r="T169" s="142" t="s">
        <v>380</v>
      </c>
    </row>
    <row r="170" spans="1:20" ht="18" customHeight="1">
      <c r="A170" s="132"/>
      <c r="B170" s="627"/>
      <c r="C170" s="138"/>
      <c r="D170" s="139"/>
      <c r="E170" s="139"/>
      <c r="F170" s="140"/>
      <c r="G170" s="139"/>
      <c r="H170" s="148">
        <f>SUM(H165:H169)</f>
        <v>38.394000000000005</v>
      </c>
      <c r="I170" s="142" t="s">
        <v>380</v>
      </c>
      <c r="N170" s="138"/>
      <c r="O170" s="139"/>
      <c r="P170" s="139"/>
      <c r="Q170" s="140"/>
      <c r="R170" s="139"/>
      <c r="S170" s="148">
        <f>SUM(S165:S169)</f>
        <v>23.85</v>
      </c>
      <c r="T170" s="142" t="s">
        <v>380</v>
      </c>
    </row>
    <row r="171" spans="1:20" ht="18" customHeight="1">
      <c r="A171" s="132"/>
      <c r="B171" s="627"/>
      <c r="C171" s="134" t="s">
        <v>445</v>
      </c>
      <c r="D171" s="139"/>
      <c r="E171" s="139"/>
      <c r="F171" s="140"/>
      <c r="G171" s="139"/>
      <c r="H171" s="141"/>
      <c r="I171" s="135"/>
      <c r="N171" s="134" t="s">
        <v>445</v>
      </c>
      <c r="O171" s="139"/>
      <c r="P171" s="139"/>
      <c r="Q171" s="140"/>
      <c r="R171" s="139"/>
      <c r="S171" s="141"/>
      <c r="T171" s="135"/>
    </row>
    <row r="172" spans="1:20" s="132" customFormat="1" ht="27" customHeight="1">
      <c r="B172" s="627"/>
      <c r="C172" s="138" t="s">
        <v>452</v>
      </c>
      <c r="D172" s="140">
        <f>H169</f>
        <v>25.434000000000001</v>
      </c>
      <c r="E172" s="149" t="s">
        <v>380</v>
      </c>
      <c r="F172" s="140">
        <f>[159]LEAD!$N$10</f>
        <v>61000</v>
      </c>
      <c r="G172" s="150">
        <v>1000</v>
      </c>
      <c r="H172" s="149" t="s">
        <v>380</v>
      </c>
      <c r="I172" s="137">
        <f t="shared" ref="I172:I177" si="17">IF(G172="",D172*F172,(D172*F172/G172))</f>
        <v>1551.4739999999999</v>
      </c>
      <c r="N172" s="138" t="s">
        <v>452</v>
      </c>
      <c r="O172" s="140">
        <f>S169</f>
        <v>14.13</v>
      </c>
      <c r="P172" s="149" t="s">
        <v>380</v>
      </c>
      <c r="Q172" s="140">
        <f>[159]LEAD!$N$10</f>
        <v>61000</v>
      </c>
      <c r="R172" s="150">
        <v>1000</v>
      </c>
      <c r="S172" s="149" t="s">
        <v>380</v>
      </c>
      <c r="T172" s="137">
        <f t="shared" ref="T172:T177" si="18">IF(R172="",O172*Q172,(O172*Q172/R172))</f>
        <v>861.93</v>
      </c>
    </row>
    <row r="173" spans="1:20" s="132" customFormat="1" ht="27" customHeight="1">
      <c r="B173" s="627"/>
      <c r="C173" s="138" t="s">
        <v>453</v>
      </c>
      <c r="D173" s="151">
        <f>H165</f>
        <v>12.96</v>
      </c>
      <c r="E173" s="149" t="s">
        <v>380</v>
      </c>
      <c r="F173" s="140">
        <f>[159]LEAD!$N$11</f>
        <v>62000</v>
      </c>
      <c r="G173" s="150">
        <v>1000</v>
      </c>
      <c r="H173" s="149" t="s">
        <v>380</v>
      </c>
      <c r="I173" s="137">
        <f t="shared" si="17"/>
        <v>803.52</v>
      </c>
      <c r="N173" s="138" t="s">
        <v>453</v>
      </c>
      <c r="O173" s="151">
        <f>S165</f>
        <v>9.7200000000000006</v>
      </c>
      <c r="P173" s="149" t="s">
        <v>380</v>
      </c>
      <c r="Q173" s="140">
        <f>[159]LEAD!$N$11</f>
        <v>62000</v>
      </c>
      <c r="R173" s="150">
        <v>1000</v>
      </c>
      <c r="S173" s="149" t="s">
        <v>380</v>
      </c>
      <c r="T173" s="137">
        <f t="shared" si="18"/>
        <v>602.64</v>
      </c>
    </row>
    <row r="174" spans="1:20" s="132" customFormat="1" ht="18" customHeight="1">
      <c r="B174" s="627"/>
      <c r="C174" s="152" t="s">
        <v>454</v>
      </c>
      <c r="D174" s="135">
        <v>4</v>
      </c>
      <c r="E174" s="135" t="s">
        <v>128</v>
      </c>
      <c r="F174" s="140">
        <f>'[159]Civil-SOR'!$G$385</f>
        <v>37</v>
      </c>
      <c r="G174" s="135"/>
      <c r="H174" s="135" t="s">
        <v>267</v>
      </c>
      <c r="I174" s="153">
        <f t="shared" si="17"/>
        <v>148</v>
      </c>
      <c r="N174" s="152" t="s">
        <v>454</v>
      </c>
      <c r="O174" s="135">
        <v>4</v>
      </c>
      <c r="P174" s="135" t="s">
        <v>128</v>
      </c>
      <c r="Q174" s="140">
        <f>'[159]Civil-SOR'!$G$385</f>
        <v>37</v>
      </c>
      <c r="R174" s="135"/>
      <c r="S174" s="135" t="s">
        <v>267</v>
      </c>
      <c r="T174" s="153">
        <f t="shared" si="18"/>
        <v>148</v>
      </c>
    </row>
    <row r="175" spans="1:20" s="132" customFormat="1" ht="27" customHeight="1">
      <c r="B175" s="627"/>
      <c r="C175" s="138" t="s">
        <v>455</v>
      </c>
      <c r="D175" s="151">
        <f>H170</f>
        <v>38.394000000000005</v>
      </c>
      <c r="E175" s="149" t="s">
        <v>380</v>
      </c>
      <c r="F175" s="135">
        <f>'[159]Civil-SOR'!$G$202</f>
        <v>37</v>
      </c>
      <c r="G175" s="150">
        <v>1</v>
      </c>
      <c r="H175" s="149" t="s">
        <v>116</v>
      </c>
      <c r="I175" s="137">
        <f t="shared" si="17"/>
        <v>1420.5780000000002</v>
      </c>
      <c r="N175" s="138" t="s">
        <v>455</v>
      </c>
      <c r="O175" s="151">
        <f>S170</f>
        <v>23.85</v>
      </c>
      <c r="P175" s="149" t="s">
        <v>380</v>
      </c>
      <c r="Q175" s="135">
        <f>'[159]Civil-SOR'!$G$202</f>
        <v>37</v>
      </c>
      <c r="R175" s="150">
        <v>1</v>
      </c>
      <c r="S175" s="149" t="s">
        <v>116</v>
      </c>
      <c r="T175" s="137">
        <f t="shared" si="18"/>
        <v>882.45</v>
      </c>
    </row>
    <row r="176" spans="1:20" s="132" customFormat="1" ht="27" customHeight="1">
      <c r="B176" s="627"/>
      <c r="C176" s="138" t="s">
        <v>456</v>
      </c>
      <c r="D176" s="154">
        <f>H170</f>
        <v>38.394000000000005</v>
      </c>
      <c r="E176" s="149"/>
      <c r="F176" s="135">
        <f>'[159]Civil-SOR'!$G$203</f>
        <v>6</v>
      </c>
      <c r="G176" s="150"/>
      <c r="H176" s="155"/>
      <c r="I176" s="137">
        <f t="shared" si="17"/>
        <v>230.36400000000003</v>
      </c>
      <c r="N176" s="138" t="s">
        <v>456</v>
      </c>
      <c r="O176" s="154">
        <f>S170</f>
        <v>23.85</v>
      </c>
      <c r="P176" s="149"/>
      <c r="Q176" s="135">
        <f>'[159]Civil-SOR'!$G$203</f>
        <v>6</v>
      </c>
      <c r="R176" s="150"/>
      <c r="S176" s="155"/>
      <c r="T176" s="137">
        <f t="shared" si="18"/>
        <v>143.10000000000002</v>
      </c>
    </row>
    <row r="177" spans="1:20" s="132" customFormat="1" ht="18" customHeight="1">
      <c r="B177" s="627"/>
      <c r="C177" s="138" t="str">
        <f>[159]Input!$C$47</f>
        <v>Add for MA @ 40%</v>
      </c>
      <c r="D177" s="154">
        <f>[159]Input!$D$47</f>
        <v>0.4</v>
      </c>
      <c r="E177" s="156"/>
      <c r="F177" s="135">
        <f>I175*40%+I176</f>
        <v>798.59520000000009</v>
      </c>
      <c r="G177" s="157"/>
      <c r="H177" s="158"/>
      <c r="I177" s="137">
        <f t="shared" si="17"/>
        <v>319.43808000000007</v>
      </c>
      <c r="N177" s="138" t="str">
        <f>[159]Input!$C$47</f>
        <v>Add for MA @ 40%</v>
      </c>
      <c r="O177" s="154">
        <f>[159]Input!$D$47</f>
        <v>0.4</v>
      </c>
      <c r="P177" s="156"/>
      <c r="Q177" s="135">
        <f>T175*40%+T176</f>
        <v>496.08000000000004</v>
      </c>
      <c r="R177" s="157"/>
      <c r="S177" s="158"/>
      <c r="T177" s="137">
        <f t="shared" si="18"/>
        <v>198.43200000000002</v>
      </c>
    </row>
    <row r="178" spans="1:20" s="132" customFormat="1" ht="18" customHeight="1">
      <c r="B178" s="627"/>
      <c r="C178" s="133" t="s">
        <v>676</v>
      </c>
      <c r="D178" s="159"/>
      <c r="E178" s="156"/>
      <c r="F178" s="135"/>
      <c r="G178" s="150"/>
      <c r="H178" s="135"/>
      <c r="I178" s="160">
        <f>SUM(I172:I177)</f>
        <v>4473.3740799999996</v>
      </c>
      <c r="N178" s="133" t="s">
        <v>676</v>
      </c>
      <c r="O178" s="159"/>
      <c r="P178" s="156"/>
      <c r="Q178" s="135"/>
      <c r="R178" s="150"/>
      <c r="S178" s="135"/>
      <c r="T178" s="160">
        <f>SUM(T172:T177)</f>
        <v>2836.5519999999997</v>
      </c>
    </row>
    <row r="179" spans="1:20" s="132" customFormat="1" ht="18" customHeight="1">
      <c r="B179" s="627"/>
      <c r="C179" s="161"/>
      <c r="D179" s="159"/>
      <c r="E179" s="156"/>
      <c r="F179" s="135"/>
      <c r="G179" s="150"/>
      <c r="H179" s="135"/>
      <c r="I179" s="160">
        <f>I178/3.24</f>
        <v>1380.6710123456787</v>
      </c>
      <c r="N179" s="161"/>
      <c r="O179" s="159"/>
      <c r="P179" s="156"/>
      <c r="Q179" s="135"/>
      <c r="R179" s="150"/>
      <c r="S179" s="135"/>
      <c r="T179" s="160">
        <f>T178/1.62</f>
        <v>1750.9580246913577</v>
      </c>
    </row>
    <row r="180" spans="1:20" s="132" customFormat="1" ht="27.7" customHeight="1">
      <c r="B180" s="627"/>
      <c r="C180" s="138" t="str">
        <f>[159]Input!$C$48</f>
        <v>Overheads &amp; Contractors Profit @ 13.615%</v>
      </c>
      <c r="D180" s="162">
        <f>[159]Input!$D$48</f>
        <v>0.13614999999999999</v>
      </c>
      <c r="E180" s="156"/>
      <c r="F180" s="135">
        <f>I179</f>
        <v>1380.6710123456787</v>
      </c>
      <c r="G180" s="157"/>
      <c r="H180" s="158"/>
      <c r="I180" s="137">
        <f>IF(G180="",D180*F180,(D180*F180/G180))</f>
        <v>187.97835833086415</v>
      </c>
      <c r="N180" s="138" t="str">
        <f>[159]Input!$C$48</f>
        <v>Overheads &amp; Contractors Profit @ 13.615%</v>
      </c>
      <c r="O180" s="162">
        <f>[159]Input!$D$48</f>
        <v>0.13614999999999999</v>
      </c>
      <c r="P180" s="156"/>
      <c r="Q180" s="135">
        <f>T179</f>
        <v>1750.9580246913577</v>
      </c>
      <c r="R180" s="157"/>
      <c r="S180" s="158"/>
      <c r="T180" s="137">
        <f>IF(R180="",O180*Q180,(O180*Q180/R180))</f>
        <v>238.39293506172834</v>
      </c>
    </row>
    <row r="181" spans="1:20" s="132" customFormat="1" ht="18" customHeight="1">
      <c r="B181" s="627"/>
      <c r="C181" s="161"/>
      <c r="D181" s="159"/>
      <c r="E181" s="156"/>
      <c r="F181" s="135"/>
      <c r="G181" s="150"/>
      <c r="H181" s="135"/>
      <c r="I181" s="160">
        <f>SUM(I179:I180)</f>
        <v>1568.649370676543</v>
      </c>
      <c r="N181" s="161"/>
      <c r="O181" s="159"/>
      <c r="P181" s="156"/>
      <c r="Q181" s="135"/>
      <c r="R181" s="150"/>
      <c r="S181" s="135"/>
      <c r="T181" s="160">
        <f>SUM(T179:T180)</f>
        <v>1989.350959753086</v>
      </c>
    </row>
    <row r="182" spans="1:20" ht="18" customHeight="1">
      <c r="A182" s="132"/>
      <c r="B182" s="630"/>
      <c r="C182" s="163" t="s">
        <v>381</v>
      </c>
      <c r="D182" s="135"/>
      <c r="E182" s="156"/>
      <c r="F182" s="135"/>
      <c r="G182" s="635" t="s">
        <v>363</v>
      </c>
      <c r="H182" s="635"/>
      <c r="I182" s="164">
        <f>ROUND(I181,0)</f>
        <v>1569</v>
      </c>
      <c r="N182" s="163" t="s">
        <v>381</v>
      </c>
      <c r="O182" s="135"/>
      <c r="P182" s="156"/>
      <c r="Q182" s="135"/>
      <c r="R182" s="635" t="s">
        <v>363</v>
      </c>
      <c r="S182" s="635"/>
      <c r="T182" s="164">
        <f>ROUND(T181,0)</f>
        <v>1989</v>
      </c>
    </row>
    <row r="183" spans="1:20" ht="18" customHeight="1">
      <c r="A183" s="132"/>
      <c r="B183" s="174"/>
      <c r="C183" s="238"/>
      <c r="D183" s="239"/>
      <c r="E183" s="240"/>
      <c r="F183" s="239"/>
      <c r="G183" s="241"/>
      <c r="H183" s="241"/>
      <c r="I183" s="175"/>
      <c r="N183" s="238"/>
      <c r="O183" s="239"/>
      <c r="P183" s="240"/>
      <c r="Q183" s="239"/>
      <c r="R183" s="241"/>
      <c r="S183" s="241"/>
      <c r="T183" s="175"/>
    </row>
    <row r="184" spans="1:20" ht="33.799999999999997" customHeight="1">
      <c r="A184" s="132"/>
      <c r="B184" s="624">
        <v>54</v>
      </c>
      <c r="C184" s="625" t="s">
        <v>833</v>
      </c>
      <c r="D184" s="625"/>
      <c r="E184" s="625"/>
      <c r="F184" s="625"/>
      <c r="G184" s="625"/>
      <c r="H184" s="625"/>
      <c r="I184" s="625"/>
      <c r="N184" s="238"/>
      <c r="O184" s="239"/>
      <c r="P184" s="240"/>
      <c r="Q184" s="239"/>
      <c r="R184" s="241"/>
      <c r="S184" s="241"/>
      <c r="T184" s="175"/>
    </row>
    <row r="185" spans="1:20" ht="18" customHeight="1">
      <c r="A185" s="132"/>
      <c r="B185" s="624"/>
      <c r="C185" s="117" t="s">
        <v>687</v>
      </c>
      <c r="D185" s="117">
        <v>1</v>
      </c>
      <c r="E185" s="117" t="s">
        <v>4</v>
      </c>
      <c r="F185" s="118">
        <v>335</v>
      </c>
      <c r="G185" s="117">
        <v>1</v>
      </c>
      <c r="H185" s="117" t="s">
        <v>4</v>
      </c>
      <c r="I185" s="118">
        <f t="shared" ref="I185:I186" si="19">IF(G185="",D185*F185,(D185*F185/G185))</f>
        <v>335</v>
      </c>
      <c r="N185" s="238"/>
      <c r="O185" s="239"/>
      <c r="P185" s="240"/>
      <c r="Q185" s="239"/>
      <c r="R185" s="241"/>
      <c r="S185" s="241"/>
      <c r="T185" s="175"/>
    </row>
    <row r="186" spans="1:20" ht="18" customHeight="1">
      <c r="A186" s="132"/>
      <c r="B186" s="624"/>
      <c r="C186" s="117" t="str">
        <f>[159]Input!$C$48</f>
        <v>Overheads &amp; Contractors Profit @ 13.615%</v>
      </c>
      <c r="D186" s="117">
        <f>[159]Input!$D$48</f>
        <v>0.13614999999999999</v>
      </c>
      <c r="E186" s="117"/>
      <c r="F186" s="118">
        <f>I185</f>
        <v>335</v>
      </c>
      <c r="G186" s="117"/>
      <c r="H186" s="117"/>
      <c r="I186" s="118">
        <f t="shared" si="19"/>
        <v>45.610250000000001</v>
      </c>
      <c r="N186" s="238"/>
      <c r="O186" s="239"/>
      <c r="P186" s="240"/>
      <c r="Q186" s="239"/>
      <c r="R186" s="241"/>
      <c r="S186" s="241"/>
      <c r="T186" s="175"/>
    </row>
    <row r="187" spans="1:20" ht="18" customHeight="1">
      <c r="A187" s="132"/>
      <c r="B187" s="624"/>
      <c r="C187" s="117"/>
      <c r="D187" s="117"/>
      <c r="E187" s="117"/>
      <c r="F187" s="118"/>
      <c r="G187" s="117"/>
      <c r="H187" s="117"/>
      <c r="I187" s="118">
        <f>SUM(I185:I186)</f>
        <v>380.61025000000001</v>
      </c>
      <c r="N187" s="238"/>
      <c r="O187" s="239"/>
      <c r="P187" s="240"/>
      <c r="Q187" s="239"/>
      <c r="R187" s="241"/>
      <c r="S187" s="241"/>
      <c r="T187" s="175"/>
    </row>
    <row r="188" spans="1:20" ht="18" customHeight="1">
      <c r="A188" s="132"/>
      <c r="B188" s="624"/>
      <c r="C188" s="172" t="s">
        <v>688</v>
      </c>
      <c r="D188" s="172"/>
      <c r="E188" s="172"/>
      <c r="F188" s="173"/>
      <c r="G188" s="172"/>
      <c r="H188" s="172" t="s">
        <v>438</v>
      </c>
      <c r="I188" s="242">
        <f>ROUND(I187,0)</f>
        <v>381</v>
      </c>
      <c r="N188" s="238"/>
      <c r="O188" s="239"/>
      <c r="P188" s="240"/>
      <c r="Q188" s="239"/>
      <c r="R188" s="241"/>
      <c r="S188" s="241"/>
      <c r="T188" s="175"/>
    </row>
    <row r="189" spans="1:20" ht="14.3">
      <c r="B189" s="174"/>
      <c r="C189" s="243"/>
      <c r="D189" s="243"/>
      <c r="E189" s="244"/>
      <c r="F189" s="243"/>
      <c r="G189" s="241"/>
      <c r="H189" s="241"/>
      <c r="I189" s="245"/>
    </row>
    <row r="190" spans="1:20" ht="61.5" customHeight="1">
      <c r="B190" s="624">
        <v>55</v>
      </c>
      <c r="C190" s="625" t="s">
        <v>662</v>
      </c>
      <c r="D190" s="625"/>
      <c r="E190" s="625"/>
      <c r="F190" s="625"/>
      <c r="G190" s="625"/>
      <c r="H190" s="625"/>
      <c r="I190" s="625"/>
    </row>
    <row r="191" spans="1:20">
      <c r="B191" s="624"/>
      <c r="C191" s="117" t="s">
        <v>663</v>
      </c>
      <c r="D191" s="117">
        <v>1</v>
      </c>
      <c r="E191" s="117" t="s">
        <v>358</v>
      </c>
      <c r="F191" s="118">
        <f>'[159]WS-SOR'!$G$81</f>
        <v>117</v>
      </c>
      <c r="G191" s="117">
        <v>1</v>
      </c>
      <c r="H191" s="117" t="s">
        <v>267</v>
      </c>
      <c r="I191" s="118">
        <f t="shared" ref="I191:I192" si="20">IF(G191="",D191*F191,(D191*F191/G191))</f>
        <v>117</v>
      </c>
    </row>
    <row r="192" spans="1:20">
      <c r="B192" s="624"/>
      <c r="C192" s="117" t="str">
        <f>[159]Input!$C$48</f>
        <v>Overheads &amp; Contractors Profit @ 13.615%</v>
      </c>
      <c r="D192" s="117">
        <f>[159]Input!$D$48</f>
        <v>0.13614999999999999</v>
      </c>
      <c r="E192" s="117"/>
      <c r="F192" s="118">
        <f>I191</f>
        <v>117</v>
      </c>
      <c r="G192" s="117"/>
      <c r="H192" s="117"/>
      <c r="I192" s="118">
        <f t="shared" si="20"/>
        <v>15.929549999999999</v>
      </c>
    </row>
    <row r="193" spans="2:9">
      <c r="B193" s="624"/>
      <c r="C193" s="117"/>
      <c r="D193" s="117"/>
      <c r="E193" s="117"/>
      <c r="F193" s="118"/>
      <c r="G193" s="117"/>
      <c r="H193" s="117"/>
      <c r="I193" s="118">
        <f>SUM(I191:I192)</f>
        <v>132.92955000000001</v>
      </c>
    </row>
    <row r="194" spans="2:9" ht="14.3">
      <c r="B194" s="624"/>
      <c r="C194" s="172" t="s">
        <v>265</v>
      </c>
      <c r="D194" s="172"/>
      <c r="E194" s="172"/>
      <c r="F194" s="173"/>
      <c r="G194" s="172"/>
      <c r="H194" s="172" t="s">
        <v>438</v>
      </c>
      <c r="I194" s="242">
        <f>ROUND(I193,0)</f>
        <v>133</v>
      </c>
    </row>
    <row r="196" spans="2:9" ht="122.95" customHeight="1">
      <c r="B196" s="626">
        <v>56</v>
      </c>
      <c r="C196" s="628" t="s">
        <v>834</v>
      </c>
      <c r="D196" s="629"/>
      <c r="E196" s="629"/>
      <c r="F196" s="629"/>
      <c r="G196" s="629"/>
      <c r="H196" s="629"/>
      <c r="I196" s="629"/>
    </row>
    <row r="197" spans="2:9" ht="27.2">
      <c r="B197" s="627"/>
      <c r="C197" s="246" t="s">
        <v>680</v>
      </c>
      <c r="D197" s="117">
        <v>1</v>
      </c>
      <c r="E197" s="117" t="s">
        <v>414</v>
      </c>
      <c r="F197" s="118">
        <v>527</v>
      </c>
      <c r="G197" s="117">
        <v>1</v>
      </c>
      <c r="H197" s="117" t="s">
        <v>414</v>
      </c>
      <c r="I197" s="118">
        <f t="shared" ref="I197:I198" si="21">IF(G197="",D197*F197,(D197*F197/G197))</f>
        <v>527</v>
      </c>
    </row>
    <row r="198" spans="2:9">
      <c r="B198" s="627"/>
      <c r="C198" s="117" t="str">
        <f>[159]Input!$C$48</f>
        <v>Overheads &amp; Contractors Profit @ 13.615%</v>
      </c>
      <c r="D198" s="117">
        <f>[159]Input!$D$48</f>
        <v>0.13614999999999999</v>
      </c>
      <c r="E198" s="117"/>
      <c r="F198" s="118">
        <f>I197</f>
        <v>527</v>
      </c>
      <c r="G198" s="117"/>
      <c r="H198" s="117"/>
      <c r="I198" s="118">
        <f t="shared" si="21"/>
        <v>71.751049999999992</v>
      </c>
    </row>
    <row r="199" spans="2:9">
      <c r="B199" s="627"/>
      <c r="C199" s="117"/>
      <c r="D199" s="117"/>
      <c r="E199" s="117"/>
      <c r="F199" s="118"/>
      <c r="G199" s="117"/>
      <c r="H199" s="117"/>
      <c r="I199" s="118">
        <f>SUM(I197:I198)</f>
        <v>598.75104999999996</v>
      </c>
    </row>
    <row r="200" spans="2:9" ht="14.3">
      <c r="B200" s="627"/>
      <c r="C200" s="119" t="s">
        <v>407</v>
      </c>
      <c r="D200" s="119"/>
      <c r="E200" s="119"/>
      <c r="F200" s="120"/>
      <c r="G200" s="119"/>
      <c r="H200" s="119" t="s">
        <v>438</v>
      </c>
      <c r="I200" s="247">
        <f>ROUND(I199,0)</f>
        <v>599</v>
      </c>
    </row>
    <row r="201" spans="2:9" ht="14.3">
      <c r="B201" s="248"/>
      <c r="C201" s="249"/>
      <c r="D201" s="249"/>
      <c r="E201" s="249"/>
      <c r="F201" s="250"/>
      <c r="G201" s="249"/>
      <c r="H201" s="249"/>
      <c r="I201" s="251"/>
    </row>
    <row r="202" spans="2:9" ht="32.299999999999997" customHeight="1">
      <c r="B202" s="630">
        <v>31</v>
      </c>
      <c r="C202" s="631" t="s">
        <v>835</v>
      </c>
      <c r="D202" s="632"/>
      <c r="E202" s="632"/>
      <c r="F202" s="632"/>
      <c r="G202" s="632"/>
      <c r="H202" s="632"/>
      <c r="I202" s="633"/>
    </row>
    <row r="203" spans="2:9" ht="17.350000000000001" customHeight="1">
      <c r="B203" s="624"/>
      <c r="C203" s="178" t="s">
        <v>664</v>
      </c>
      <c r="D203" s="106"/>
      <c r="E203" s="106"/>
      <c r="F203" s="106"/>
      <c r="G203" s="106"/>
      <c r="H203" s="103"/>
      <c r="I203" s="100"/>
    </row>
    <row r="204" spans="2:9" ht="17.350000000000001" customHeight="1">
      <c r="B204" s="624"/>
      <c r="C204" s="188" t="s">
        <v>665</v>
      </c>
      <c r="D204" s="100">
        <v>1</v>
      </c>
      <c r="E204" s="101" t="s">
        <v>4</v>
      </c>
      <c r="F204" s="100">
        <v>1375</v>
      </c>
      <c r="G204" s="102">
        <v>1</v>
      </c>
      <c r="H204" s="103" t="s">
        <v>267</v>
      </c>
      <c r="I204" s="104">
        <f t="shared" ref="I204:I205" si="22">IF(G204="",D204*F204,(D204*F204/G204))</f>
        <v>1375</v>
      </c>
    </row>
    <row r="205" spans="2:9" ht="17.350000000000001" customHeight="1">
      <c r="B205" s="624"/>
      <c r="C205" s="179" t="str">
        <f>[159]Input!$C$47</f>
        <v>Add for MA @ 40%</v>
      </c>
      <c r="D205" s="100">
        <f>[159]Input!$D$47</f>
        <v>0.4</v>
      </c>
      <c r="E205" s="108"/>
      <c r="F205" s="100">
        <f>I204</f>
        <v>1375</v>
      </c>
      <c r="G205" s="109"/>
      <c r="H205" s="106"/>
      <c r="I205" s="104">
        <f t="shared" si="22"/>
        <v>550</v>
      </c>
    </row>
    <row r="206" spans="2:9" ht="17.350000000000001" customHeight="1">
      <c r="B206" s="624"/>
      <c r="C206" s="178" t="s">
        <v>366</v>
      </c>
      <c r="D206" s="110"/>
      <c r="E206" s="108"/>
      <c r="F206" s="110"/>
      <c r="G206" s="109"/>
      <c r="H206" s="106"/>
      <c r="I206" s="104">
        <f>SUM(I204:I205)</f>
        <v>1925</v>
      </c>
    </row>
    <row r="207" spans="2:9" ht="27" customHeight="1">
      <c r="B207" s="624"/>
      <c r="C207" s="180" t="str">
        <f>[159]Input!$C$48</f>
        <v>Overheads &amp; Contractors Profit @ 13.615%</v>
      </c>
      <c r="D207" s="105">
        <f>[159]Input!$D$48</f>
        <v>0.13614999999999999</v>
      </c>
      <c r="E207" s="101"/>
      <c r="F207" s="100">
        <f>I206</f>
        <v>1925</v>
      </c>
      <c r="G207" s="102"/>
      <c r="H207" s="103"/>
      <c r="I207" s="104">
        <f>IF(G207="",D207*F207,(D207*F207/G207))</f>
        <v>262.08875</v>
      </c>
    </row>
    <row r="208" spans="2:9" ht="17.350000000000001" customHeight="1">
      <c r="B208" s="624"/>
      <c r="C208" s="178" t="s">
        <v>381</v>
      </c>
      <c r="D208" s="110"/>
      <c r="E208" s="108"/>
      <c r="F208" s="110"/>
      <c r="G208" s="109"/>
      <c r="H208" s="104" t="s">
        <v>367</v>
      </c>
      <c r="I208" s="104">
        <f>SUM(I206:I207)</f>
        <v>2187.0887499999999</v>
      </c>
    </row>
    <row r="209" spans="2:9" ht="17.350000000000001" customHeight="1">
      <c r="B209" s="624"/>
      <c r="C209" s="106"/>
      <c r="D209" s="110"/>
      <c r="E209" s="108"/>
      <c r="F209" s="110"/>
      <c r="G209" s="109"/>
      <c r="H209" s="106" t="s">
        <v>368</v>
      </c>
      <c r="I209" s="107">
        <f>ROUND(I208,0)</f>
        <v>2187</v>
      </c>
    </row>
    <row r="211" spans="2:9" ht="199.2" customHeight="1">
      <c r="B211" s="618">
        <v>35</v>
      </c>
      <c r="C211" s="621" t="s">
        <v>841</v>
      </c>
      <c r="D211" s="622"/>
      <c r="E211" s="622"/>
      <c r="F211" s="622"/>
      <c r="G211" s="622"/>
      <c r="H211" s="622"/>
      <c r="I211" s="623"/>
    </row>
    <row r="212" spans="2:9">
      <c r="B212" s="619"/>
      <c r="C212" s="252" t="s">
        <v>343</v>
      </c>
      <c r="D212" s="253"/>
      <c r="E212" s="253"/>
      <c r="F212" s="253"/>
      <c r="G212" s="254"/>
      <c r="H212" s="254"/>
      <c r="I212" s="253"/>
    </row>
    <row r="213" spans="2:9" ht="27.2">
      <c r="B213" s="619"/>
      <c r="C213" s="252" t="s">
        <v>344</v>
      </c>
      <c r="D213" s="255" t="s">
        <v>345</v>
      </c>
      <c r="E213" s="256" t="s">
        <v>346</v>
      </c>
      <c r="F213" s="256"/>
      <c r="G213" s="254"/>
      <c r="H213" s="255">
        <f>0.8*2.1</f>
        <v>1.6800000000000002</v>
      </c>
      <c r="I213" s="257" t="s">
        <v>1</v>
      </c>
    </row>
    <row r="214" spans="2:9" ht="14.3">
      <c r="B214" s="619"/>
      <c r="C214" s="258" t="s">
        <v>347</v>
      </c>
      <c r="D214" s="259" t="s">
        <v>348</v>
      </c>
      <c r="E214" s="260"/>
      <c r="F214" s="260"/>
      <c r="G214" s="254"/>
      <c r="H214" s="254"/>
      <c r="I214" s="261"/>
    </row>
    <row r="215" spans="2:9" ht="13.95" customHeight="1">
      <c r="B215" s="619"/>
      <c r="C215" s="258"/>
      <c r="D215" s="262" t="s">
        <v>349</v>
      </c>
      <c r="E215" s="262"/>
      <c r="F215" s="262"/>
      <c r="G215" s="263">
        <f xml:space="preserve"> ROUND(4.2*0.1*0.065,5)</f>
        <v>2.7300000000000001E-2</v>
      </c>
      <c r="H215" s="263"/>
      <c r="I215" s="260" t="s">
        <v>350</v>
      </c>
    </row>
    <row r="216" spans="2:9" ht="14.3">
      <c r="B216" s="619"/>
      <c r="C216" s="258" t="s">
        <v>351</v>
      </c>
      <c r="D216" s="259" t="s">
        <v>352</v>
      </c>
      <c r="E216" s="260"/>
      <c r="F216" s="260"/>
      <c r="G216" s="264"/>
      <c r="H216" s="264"/>
      <c r="I216" s="260"/>
    </row>
    <row r="217" spans="2:9" ht="13.95" customHeight="1">
      <c r="B217" s="619"/>
      <c r="C217" s="258"/>
      <c r="D217" s="265" t="s">
        <v>353</v>
      </c>
      <c r="E217" s="262"/>
      <c r="F217" s="262"/>
      <c r="G217" s="263">
        <f xml:space="preserve"> ROUND(0.8*0.1*0.065,5)</f>
        <v>5.1999999999999998E-3</v>
      </c>
      <c r="H217" s="263"/>
      <c r="I217" s="260" t="s">
        <v>350</v>
      </c>
    </row>
    <row r="218" spans="2:9">
      <c r="B218" s="619"/>
      <c r="C218" s="258"/>
      <c r="D218" s="262"/>
      <c r="E218" s="262"/>
      <c r="F218" s="262"/>
      <c r="G218" s="266">
        <f>SUM(G215:G217)</f>
        <v>3.2500000000000001E-2</v>
      </c>
      <c r="H218" s="253"/>
      <c r="I218" s="260" t="s">
        <v>350</v>
      </c>
    </row>
    <row r="219" spans="2:9" ht="17.7" customHeight="1">
      <c r="B219" s="619"/>
      <c r="C219" s="258" t="s">
        <v>354</v>
      </c>
      <c r="D219" s="265" t="s">
        <v>689</v>
      </c>
      <c r="E219" s="262"/>
      <c r="F219" s="262"/>
      <c r="G219" s="264">
        <f>ROUND(0.8*2.1,3)</f>
        <v>1.68</v>
      </c>
      <c r="H219" s="264"/>
      <c r="I219" s="257" t="s">
        <v>1</v>
      </c>
    </row>
    <row r="220" spans="2:9">
      <c r="B220" s="619"/>
      <c r="C220" s="252" t="s">
        <v>355</v>
      </c>
      <c r="D220" s="267"/>
      <c r="E220" s="254"/>
      <c r="F220" s="267"/>
      <c r="G220" s="254"/>
      <c r="H220" s="254"/>
      <c r="I220" s="261"/>
    </row>
    <row r="221" spans="2:9" ht="42.8">
      <c r="B221" s="619"/>
      <c r="C221" s="268" t="s">
        <v>482</v>
      </c>
      <c r="D221" s="267">
        <f>2.1+2.1</f>
        <v>4.2</v>
      </c>
      <c r="E221" s="254" t="s">
        <v>356</v>
      </c>
      <c r="F221" s="267">
        <v>749</v>
      </c>
      <c r="G221" s="254">
        <v>1</v>
      </c>
      <c r="H221" s="254" t="s">
        <v>350</v>
      </c>
      <c r="I221" s="269">
        <f t="shared" ref="I221:I230" si="23">IF(G221="",D221*F221,(D221*F221/G221))</f>
        <v>3145.8</v>
      </c>
    </row>
    <row r="222" spans="2:9" ht="30.1" customHeight="1">
      <c r="B222" s="619"/>
      <c r="C222" s="268" t="s">
        <v>483</v>
      </c>
      <c r="D222" s="267">
        <v>0.8</v>
      </c>
      <c r="E222" s="254" t="s">
        <v>356</v>
      </c>
      <c r="F222" s="267">
        <v>749</v>
      </c>
      <c r="G222" s="254">
        <v>1</v>
      </c>
      <c r="H222" s="254" t="s">
        <v>350</v>
      </c>
      <c r="I222" s="269">
        <f t="shared" si="23"/>
        <v>599.20000000000005</v>
      </c>
    </row>
    <row r="223" spans="2:9" ht="25.85">
      <c r="B223" s="619"/>
      <c r="C223" s="258" t="s">
        <v>357</v>
      </c>
      <c r="D223" s="267">
        <f>G219</f>
        <v>1.68</v>
      </c>
      <c r="E223" s="254" t="s">
        <v>1</v>
      </c>
      <c r="F223" s="267">
        <v>2063</v>
      </c>
      <c r="G223" s="254">
        <v>1</v>
      </c>
      <c r="H223" s="254" t="s">
        <v>1</v>
      </c>
      <c r="I223" s="269">
        <f t="shared" si="23"/>
        <v>3465.8399999999997</v>
      </c>
    </row>
    <row r="224" spans="2:9" ht="38.75">
      <c r="B224" s="619"/>
      <c r="C224" s="258" t="s">
        <v>690</v>
      </c>
      <c r="D224" s="267">
        <v>1</v>
      </c>
      <c r="E224" s="254" t="s">
        <v>358</v>
      </c>
      <c r="F224" s="267">
        <v>166</v>
      </c>
      <c r="G224" s="254"/>
      <c r="H224" s="254" t="s">
        <v>267</v>
      </c>
      <c r="I224" s="269">
        <f t="shared" si="23"/>
        <v>166</v>
      </c>
    </row>
    <row r="225" spans="2:9" ht="38.75">
      <c r="B225" s="619"/>
      <c r="C225" s="258" t="s">
        <v>359</v>
      </c>
      <c r="D225" s="267">
        <v>3</v>
      </c>
      <c r="E225" s="254" t="s">
        <v>128</v>
      </c>
      <c r="F225" s="267">
        <v>45</v>
      </c>
      <c r="G225" s="254"/>
      <c r="H225" s="254" t="s">
        <v>267</v>
      </c>
      <c r="I225" s="269">
        <f t="shared" si="23"/>
        <v>135</v>
      </c>
    </row>
    <row r="226" spans="2:9" ht="28.55">
      <c r="B226" s="619"/>
      <c r="C226" s="268" t="s">
        <v>691</v>
      </c>
      <c r="D226" s="267">
        <v>2</v>
      </c>
      <c r="E226" s="254" t="s">
        <v>358</v>
      </c>
      <c r="F226" s="267">
        <v>312</v>
      </c>
      <c r="G226" s="254"/>
      <c r="H226" s="254" t="s">
        <v>267</v>
      </c>
      <c r="I226" s="269">
        <f t="shared" si="23"/>
        <v>624</v>
      </c>
    </row>
    <row r="227" spans="2:9" ht="38.75">
      <c r="B227" s="619"/>
      <c r="C227" s="258" t="s">
        <v>692</v>
      </c>
      <c r="D227" s="267">
        <v>2</v>
      </c>
      <c r="E227" s="254" t="s">
        <v>128</v>
      </c>
      <c r="F227" s="267">
        <v>157</v>
      </c>
      <c r="G227" s="254"/>
      <c r="H227" s="254" t="s">
        <v>267</v>
      </c>
      <c r="I227" s="269">
        <f t="shared" si="23"/>
        <v>314</v>
      </c>
    </row>
    <row r="228" spans="2:9">
      <c r="B228" s="619"/>
      <c r="C228" s="258" t="str">
        <f>[160]Input!$C$49</f>
        <v>Add for MA @ 40%</v>
      </c>
      <c r="D228" s="267">
        <v>0.4</v>
      </c>
      <c r="E228" s="254"/>
      <c r="F228" s="267">
        <v>488.41</v>
      </c>
      <c r="G228" s="254"/>
      <c r="H228" s="254"/>
      <c r="I228" s="269">
        <f t="shared" si="23"/>
        <v>195.36400000000003</v>
      </c>
    </row>
    <row r="229" spans="2:9" ht="51.65">
      <c r="B229" s="619"/>
      <c r="C229" s="270" t="s">
        <v>360</v>
      </c>
      <c r="D229" s="271">
        <f>G219</f>
        <v>1.68</v>
      </c>
      <c r="E229" s="254" t="s">
        <v>1</v>
      </c>
      <c r="F229" s="267">
        <v>550</v>
      </c>
      <c r="G229" s="254">
        <v>1</v>
      </c>
      <c r="H229" s="254" t="s">
        <v>1</v>
      </c>
      <c r="I229" s="269">
        <f t="shared" si="23"/>
        <v>924</v>
      </c>
    </row>
    <row r="230" spans="2:9">
      <c r="B230" s="619"/>
      <c r="C230" s="258" t="str">
        <f>[160]Input!$C$49</f>
        <v>Add for MA @ 40%</v>
      </c>
      <c r="D230" s="267">
        <v>0.4</v>
      </c>
      <c r="E230" s="254"/>
      <c r="F230" s="267">
        <v>971.04</v>
      </c>
      <c r="G230" s="254"/>
      <c r="H230" s="254"/>
      <c r="I230" s="269">
        <f t="shared" si="23"/>
        <v>388.416</v>
      </c>
    </row>
    <row r="231" spans="2:9">
      <c r="B231" s="619"/>
      <c r="C231" s="258" t="s">
        <v>361</v>
      </c>
      <c r="D231" s="267"/>
      <c r="E231" s="254"/>
      <c r="F231" s="267"/>
      <c r="G231" s="254"/>
      <c r="H231" s="254"/>
      <c r="I231" s="261"/>
    </row>
    <row r="232" spans="2:9">
      <c r="B232" s="619"/>
      <c r="C232" s="252" t="s">
        <v>448</v>
      </c>
      <c r="D232" s="267"/>
      <c r="E232" s="254"/>
      <c r="F232" s="267"/>
      <c r="G232" s="254"/>
      <c r="H232" s="254"/>
      <c r="I232" s="272">
        <f>SUM(I221:I231)</f>
        <v>9957.619999999999</v>
      </c>
    </row>
    <row r="233" spans="2:9" ht="25.85">
      <c r="B233" s="619"/>
      <c r="C233" s="258" t="str">
        <f>[160]Input!$C$50</f>
        <v>Overheads &amp; Contractors Profit @ 13.615%</v>
      </c>
      <c r="D233" s="273">
        <v>0.13614999999999999</v>
      </c>
      <c r="E233" s="254"/>
      <c r="F233" s="267">
        <f>I232</f>
        <v>9957.619999999999</v>
      </c>
      <c r="G233" s="254"/>
      <c r="H233" s="254"/>
      <c r="I233" s="269">
        <f>IF(G233="",D233*F233,(D233*F233/G233))</f>
        <v>1355.7299629999998</v>
      </c>
    </row>
    <row r="234" spans="2:9">
      <c r="B234" s="619"/>
      <c r="C234" s="258"/>
      <c r="D234" s="267"/>
      <c r="E234" s="254"/>
      <c r="F234" s="267"/>
      <c r="G234" s="254"/>
      <c r="H234" s="254"/>
      <c r="I234" s="261">
        <f>SUM(I232:I233)</f>
        <v>11313.349962999999</v>
      </c>
    </row>
    <row r="235" spans="2:9">
      <c r="B235" s="619"/>
      <c r="C235" s="252" t="s">
        <v>362</v>
      </c>
      <c r="D235" s="267"/>
      <c r="E235" s="254"/>
      <c r="F235" s="267"/>
      <c r="G235" s="254"/>
      <c r="H235" s="254"/>
      <c r="I235" s="261">
        <f>I234/H213</f>
        <v>6734.1368827380938</v>
      </c>
    </row>
    <row r="236" spans="2:9">
      <c r="B236" s="620"/>
      <c r="C236" s="258"/>
      <c r="D236" s="267"/>
      <c r="E236" s="254"/>
      <c r="F236" s="267"/>
      <c r="G236" s="274" t="s">
        <v>363</v>
      </c>
      <c r="H236" s="274"/>
      <c r="I236" s="275">
        <f>ROUND(I235,0)</f>
        <v>6734</v>
      </c>
    </row>
  </sheetData>
  <mergeCells count="43">
    <mergeCell ref="B29:B36"/>
    <mergeCell ref="C29:I29"/>
    <mergeCell ref="B2:I2"/>
    <mergeCell ref="B3:B18"/>
    <mergeCell ref="C3:I3"/>
    <mergeCell ref="B20:B27"/>
    <mergeCell ref="C20:I20"/>
    <mergeCell ref="B38:B49"/>
    <mergeCell ref="C38:I38"/>
    <mergeCell ref="C42:E42"/>
    <mergeCell ref="B51:B55"/>
    <mergeCell ref="C51:I51"/>
    <mergeCell ref="G55:H55"/>
    <mergeCell ref="B58:B82"/>
    <mergeCell ref="C58:I58"/>
    <mergeCell ref="B85:B113"/>
    <mergeCell ref="C85:I85"/>
    <mergeCell ref="B115:B148"/>
    <mergeCell ref="C115:I115"/>
    <mergeCell ref="O164:Q164"/>
    <mergeCell ref="D165:F165"/>
    <mergeCell ref="O165:Q165"/>
    <mergeCell ref="D167:E167"/>
    <mergeCell ref="O167:P167"/>
    <mergeCell ref="B152:B159"/>
    <mergeCell ref="C152:I152"/>
    <mergeCell ref="B161:B182"/>
    <mergeCell ref="C161:I161"/>
    <mergeCell ref="D164:F164"/>
    <mergeCell ref="D168:E168"/>
    <mergeCell ref="O168:P168"/>
    <mergeCell ref="G182:H182"/>
    <mergeCell ref="R182:S182"/>
    <mergeCell ref="B184:B188"/>
    <mergeCell ref="C184:I184"/>
    <mergeCell ref="B211:B236"/>
    <mergeCell ref="C211:I211"/>
    <mergeCell ref="B190:B194"/>
    <mergeCell ref="C190:I190"/>
    <mergeCell ref="B196:B200"/>
    <mergeCell ref="C196:I196"/>
    <mergeCell ref="B202:B209"/>
    <mergeCell ref="C202:I202"/>
  </mergeCells>
  <pageMargins left="0.59055118110236227" right="0.19685039370078741" top="0.74803149606299213" bottom="0.94488188976377963" header="0.31496062992125984" footer="0.31496062992125984"/>
  <pageSetup paperSize="9" orientation="portrait" r:id="rId1"/>
  <rowBreaks count="4" manualBreakCount="4">
    <brk id="83" min="1" max="8" man="1"/>
    <brk id="150" min="1" max="8" man="1"/>
    <brk id="182" min="1" max="8" man="1"/>
    <brk id="209" min="1"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2"/>
  <sheetViews>
    <sheetView view="pageBreakPreview" topLeftCell="A204" zoomScale="130" zoomScaleSheetLayoutView="130" workbookViewId="0">
      <selection activeCell="B208" sqref="B208:J208"/>
    </sheetView>
  </sheetViews>
  <sheetFormatPr defaultColWidth="8.42578125" defaultRowHeight="14.3"/>
  <cols>
    <col min="1" max="1" width="6.42578125" style="401" customWidth="1"/>
    <col min="2" max="2" width="9.140625" style="276" customWidth="1"/>
    <col min="3" max="3" width="7.140625" style="276" customWidth="1"/>
    <col min="4" max="4" width="31.140625" style="276" customWidth="1"/>
    <col min="5" max="5" width="11" style="276" bestFit="1" customWidth="1"/>
    <col min="6" max="6" width="5.140625" style="276" customWidth="1"/>
    <col min="7" max="7" width="6" style="276" customWidth="1"/>
    <col min="8" max="8" width="5.7109375" style="276" customWidth="1"/>
    <col min="9" max="9" width="11.7109375" style="276" bestFit="1" customWidth="1"/>
    <col min="10" max="10" width="13.140625" style="276" bestFit="1" customWidth="1"/>
    <col min="11" max="16" width="8.42578125" style="276"/>
    <col min="17" max="17" width="9" style="276" bestFit="1" customWidth="1"/>
    <col min="18" max="256" width="8.42578125" style="276"/>
    <col min="257" max="257" width="6.42578125" style="276" customWidth="1"/>
    <col min="258" max="258" width="9.140625" style="276" customWidth="1"/>
    <col min="259" max="259" width="7.140625" style="276" customWidth="1"/>
    <col min="260" max="260" width="31.140625" style="276" customWidth="1"/>
    <col min="261" max="261" width="9.42578125" style="276" customWidth="1"/>
    <col min="262" max="262" width="5.140625" style="276" customWidth="1"/>
    <col min="263" max="263" width="6" style="276" customWidth="1"/>
    <col min="264" max="264" width="5.7109375" style="276" customWidth="1"/>
    <col min="265" max="265" width="10.140625" style="276" bestFit="1" customWidth="1"/>
    <col min="266" max="266" width="11.140625" style="276" customWidth="1"/>
    <col min="267" max="272" width="8.42578125" style="276"/>
    <col min="273" max="273" width="9" style="276" bestFit="1" customWidth="1"/>
    <col min="274" max="512" width="8.42578125" style="276"/>
    <col min="513" max="513" width="6.42578125" style="276" customWidth="1"/>
    <col min="514" max="514" width="9.140625" style="276" customWidth="1"/>
    <col min="515" max="515" width="7.140625" style="276" customWidth="1"/>
    <col min="516" max="516" width="31.140625" style="276" customWidth="1"/>
    <col min="517" max="517" width="9.42578125" style="276" customWidth="1"/>
    <col min="518" max="518" width="5.140625" style="276" customWidth="1"/>
    <col min="519" max="519" width="6" style="276" customWidth="1"/>
    <col min="520" max="520" width="5.7109375" style="276" customWidth="1"/>
    <col min="521" max="521" width="10.140625" style="276" bestFit="1" customWidth="1"/>
    <col min="522" max="522" width="11.140625" style="276" customWidth="1"/>
    <col min="523" max="528" width="8.42578125" style="276"/>
    <col min="529" max="529" width="9" style="276" bestFit="1" customWidth="1"/>
    <col min="530" max="768" width="8.42578125" style="276"/>
    <col min="769" max="769" width="6.42578125" style="276" customWidth="1"/>
    <col min="770" max="770" width="9.140625" style="276" customWidth="1"/>
    <col min="771" max="771" width="7.140625" style="276" customWidth="1"/>
    <col min="772" max="772" width="31.140625" style="276" customWidth="1"/>
    <col min="773" max="773" width="9.42578125" style="276" customWidth="1"/>
    <col min="774" max="774" width="5.140625" style="276" customWidth="1"/>
    <col min="775" max="775" width="6" style="276" customWidth="1"/>
    <col min="776" max="776" width="5.7109375" style="276" customWidth="1"/>
    <col min="777" max="777" width="10.140625" style="276" bestFit="1" customWidth="1"/>
    <col min="778" max="778" width="11.140625" style="276" customWidth="1"/>
    <col min="779" max="784" width="8.42578125" style="276"/>
    <col min="785" max="785" width="9" style="276" bestFit="1" customWidth="1"/>
    <col min="786" max="1024" width="8.42578125" style="276"/>
    <col min="1025" max="1025" width="6.42578125" style="276" customWidth="1"/>
    <col min="1026" max="1026" width="9.140625" style="276" customWidth="1"/>
    <col min="1027" max="1027" width="7.140625" style="276" customWidth="1"/>
    <col min="1028" max="1028" width="31.140625" style="276" customWidth="1"/>
    <col min="1029" max="1029" width="9.42578125" style="276" customWidth="1"/>
    <col min="1030" max="1030" width="5.140625" style="276" customWidth="1"/>
    <col min="1031" max="1031" width="6" style="276" customWidth="1"/>
    <col min="1032" max="1032" width="5.7109375" style="276" customWidth="1"/>
    <col min="1033" max="1033" width="10.140625" style="276" bestFit="1" customWidth="1"/>
    <col min="1034" max="1034" width="11.140625" style="276" customWidth="1"/>
    <col min="1035" max="1040" width="8.42578125" style="276"/>
    <col min="1041" max="1041" width="9" style="276" bestFit="1" customWidth="1"/>
    <col min="1042" max="1280" width="8.42578125" style="276"/>
    <col min="1281" max="1281" width="6.42578125" style="276" customWidth="1"/>
    <col min="1282" max="1282" width="9.140625" style="276" customWidth="1"/>
    <col min="1283" max="1283" width="7.140625" style="276" customWidth="1"/>
    <col min="1284" max="1284" width="31.140625" style="276" customWidth="1"/>
    <col min="1285" max="1285" width="9.42578125" style="276" customWidth="1"/>
    <col min="1286" max="1286" width="5.140625" style="276" customWidth="1"/>
    <col min="1287" max="1287" width="6" style="276" customWidth="1"/>
    <col min="1288" max="1288" width="5.7109375" style="276" customWidth="1"/>
    <col min="1289" max="1289" width="10.140625" style="276" bestFit="1" customWidth="1"/>
    <col min="1290" max="1290" width="11.140625" style="276" customWidth="1"/>
    <col min="1291" max="1296" width="8.42578125" style="276"/>
    <col min="1297" max="1297" width="9" style="276" bestFit="1" customWidth="1"/>
    <col min="1298" max="1536" width="8.42578125" style="276"/>
    <col min="1537" max="1537" width="6.42578125" style="276" customWidth="1"/>
    <col min="1538" max="1538" width="9.140625" style="276" customWidth="1"/>
    <col min="1539" max="1539" width="7.140625" style="276" customWidth="1"/>
    <col min="1540" max="1540" width="31.140625" style="276" customWidth="1"/>
    <col min="1541" max="1541" width="9.42578125" style="276" customWidth="1"/>
    <col min="1542" max="1542" width="5.140625" style="276" customWidth="1"/>
    <col min="1543" max="1543" width="6" style="276" customWidth="1"/>
    <col min="1544" max="1544" width="5.7109375" style="276" customWidth="1"/>
    <col min="1545" max="1545" width="10.140625" style="276" bestFit="1" customWidth="1"/>
    <col min="1546" max="1546" width="11.140625" style="276" customWidth="1"/>
    <col min="1547" max="1552" width="8.42578125" style="276"/>
    <col min="1553" max="1553" width="9" style="276" bestFit="1" customWidth="1"/>
    <col min="1554" max="1792" width="8.42578125" style="276"/>
    <col min="1793" max="1793" width="6.42578125" style="276" customWidth="1"/>
    <col min="1794" max="1794" width="9.140625" style="276" customWidth="1"/>
    <col min="1795" max="1795" width="7.140625" style="276" customWidth="1"/>
    <col min="1796" max="1796" width="31.140625" style="276" customWidth="1"/>
    <col min="1797" max="1797" width="9.42578125" style="276" customWidth="1"/>
    <col min="1798" max="1798" width="5.140625" style="276" customWidth="1"/>
    <col min="1799" max="1799" width="6" style="276" customWidth="1"/>
    <col min="1800" max="1800" width="5.7109375" style="276" customWidth="1"/>
    <col min="1801" max="1801" width="10.140625" style="276" bestFit="1" customWidth="1"/>
    <col min="1802" max="1802" width="11.140625" style="276" customWidth="1"/>
    <col min="1803" max="1808" width="8.42578125" style="276"/>
    <col min="1809" max="1809" width="9" style="276" bestFit="1" customWidth="1"/>
    <col min="1810" max="2048" width="8.42578125" style="276"/>
    <col min="2049" max="2049" width="6.42578125" style="276" customWidth="1"/>
    <col min="2050" max="2050" width="9.140625" style="276" customWidth="1"/>
    <col min="2051" max="2051" width="7.140625" style="276" customWidth="1"/>
    <col min="2052" max="2052" width="31.140625" style="276" customWidth="1"/>
    <col min="2053" max="2053" width="9.42578125" style="276" customWidth="1"/>
    <col min="2054" max="2054" width="5.140625" style="276" customWidth="1"/>
    <col min="2055" max="2055" width="6" style="276" customWidth="1"/>
    <col min="2056" max="2056" width="5.7109375" style="276" customWidth="1"/>
    <col min="2057" max="2057" width="10.140625" style="276" bestFit="1" customWidth="1"/>
    <col min="2058" max="2058" width="11.140625" style="276" customWidth="1"/>
    <col min="2059" max="2064" width="8.42578125" style="276"/>
    <col min="2065" max="2065" width="9" style="276" bestFit="1" customWidth="1"/>
    <col min="2066" max="2304" width="8.42578125" style="276"/>
    <col min="2305" max="2305" width="6.42578125" style="276" customWidth="1"/>
    <col min="2306" max="2306" width="9.140625" style="276" customWidth="1"/>
    <col min="2307" max="2307" width="7.140625" style="276" customWidth="1"/>
    <col min="2308" max="2308" width="31.140625" style="276" customWidth="1"/>
    <col min="2309" max="2309" width="9.42578125" style="276" customWidth="1"/>
    <col min="2310" max="2310" width="5.140625" style="276" customWidth="1"/>
    <col min="2311" max="2311" width="6" style="276" customWidth="1"/>
    <col min="2312" max="2312" width="5.7109375" style="276" customWidth="1"/>
    <col min="2313" max="2313" width="10.140625" style="276" bestFit="1" customWidth="1"/>
    <col min="2314" max="2314" width="11.140625" style="276" customWidth="1"/>
    <col min="2315" max="2320" width="8.42578125" style="276"/>
    <col min="2321" max="2321" width="9" style="276" bestFit="1" customWidth="1"/>
    <col min="2322" max="2560" width="8.42578125" style="276"/>
    <col min="2561" max="2561" width="6.42578125" style="276" customWidth="1"/>
    <col min="2562" max="2562" width="9.140625" style="276" customWidth="1"/>
    <col min="2563" max="2563" width="7.140625" style="276" customWidth="1"/>
    <col min="2564" max="2564" width="31.140625" style="276" customWidth="1"/>
    <col min="2565" max="2565" width="9.42578125" style="276" customWidth="1"/>
    <col min="2566" max="2566" width="5.140625" style="276" customWidth="1"/>
    <col min="2567" max="2567" width="6" style="276" customWidth="1"/>
    <col min="2568" max="2568" width="5.7109375" style="276" customWidth="1"/>
    <col min="2569" max="2569" width="10.140625" style="276" bestFit="1" customWidth="1"/>
    <col min="2570" max="2570" width="11.140625" style="276" customWidth="1"/>
    <col min="2571" max="2576" width="8.42578125" style="276"/>
    <col min="2577" max="2577" width="9" style="276" bestFit="1" customWidth="1"/>
    <col min="2578" max="2816" width="8.42578125" style="276"/>
    <col min="2817" max="2817" width="6.42578125" style="276" customWidth="1"/>
    <col min="2818" max="2818" width="9.140625" style="276" customWidth="1"/>
    <col min="2819" max="2819" width="7.140625" style="276" customWidth="1"/>
    <col min="2820" max="2820" width="31.140625" style="276" customWidth="1"/>
    <col min="2821" max="2821" width="9.42578125" style="276" customWidth="1"/>
    <col min="2822" max="2822" width="5.140625" style="276" customWidth="1"/>
    <col min="2823" max="2823" width="6" style="276" customWidth="1"/>
    <col min="2824" max="2824" width="5.7109375" style="276" customWidth="1"/>
    <col min="2825" max="2825" width="10.140625" style="276" bestFit="1" customWidth="1"/>
    <col min="2826" max="2826" width="11.140625" style="276" customWidth="1"/>
    <col min="2827" max="2832" width="8.42578125" style="276"/>
    <col min="2833" max="2833" width="9" style="276" bestFit="1" customWidth="1"/>
    <col min="2834" max="3072" width="8.42578125" style="276"/>
    <col min="3073" max="3073" width="6.42578125" style="276" customWidth="1"/>
    <col min="3074" max="3074" width="9.140625" style="276" customWidth="1"/>
    <col min="3075" max="3075" width="7.140625" style="276" customWidth="1"/>
    <col min="3076" max="3076" width="31.140625" style="276" customWidth="1"/>
    <col min="3077" max="3077" width="9.42578125" style="276" customWidth="1"/>
    <col min="3078" max="3078" width="5.140625" style="276" customWidth="1"/>
    <col min="3079" max="3079" width="6" style="276" customWidth="1"/>
    <col min="3080" max="3080" width="5.7109375" style="276" customWidth="1"/>
    <col min="3081" max="3081" width="10.140625" style="276" bestFit="1" customWidth="1"/>
    <col min="3082" max="3082" width="11.140625" style="276" customWidth="1"/>
    <col min="3083" max="3088" width="8.42578125" style="276"/>
    <col min="3089" max="3089" width="9" style="276" bestFit="1" customWidth="1"/>
    <col min="3090" max="3328" width="8.42578125" style="276"/>
    <col min="3329" max="3329" width="6.42578125" style="276" customWidth="1"/>
    <col min="3330" max="3330" width="9.140625" style="276" customWidth="1"/>
    <col min="3331" max="3331" width="7.140625" style="276" customWidth="1"/>
    <col min="3332" max="3332" width="31.140625" style="276" customWidth="1"/>
    <col min="3333" max="3333" width="9.42578125" style="276" customWidth="1"/>
    <col min="3334" max="3334" width="5.140625" style="276" customWidth="1"/>
    <col min="3335" max="3335" width="6" style="276" customWidth="1"/>
    <col min="3336" max="3336" width="5.7109375" style="276" customWidth="1"/>
    <col min="3337" max="3337" width="10.140625" style="276" bestFit="1" customWidth="1"/>
    <col min="3338" max="3338" width="11.140625" style="276" customWidth="1"/>
    <col min="3339" max="3344" width="8.42578125" style="276"/>
    <col min="3345" max="3345" width="9" style="276" bestFit="1" customWidth="1"/>
    <col min="3346" max="3584" width="8.42578125" style="276"/>
    <col min="3585" max="3585" width="6.42578125" style="276" customWidth="1"/>
    <col min="3586" max="3586" width="9.140625" style="276" customWidth="1"/>
    <col min="3587" max="3587" width="7.140625" style="276" customWidth="1"/>
    <col min="3588" max="3588" width="31.140625" style="276" customWidth="1"/>
    <col min="3589" max="3589" width="9.42578125" style="276" customWidth="1"/>
    <col min="3590" max="3590" width="5.140625" style="276" customWidth="1"/>
    <col min="3591" max="3591" width="6" style="276" customWidth="1"/>
    <col min="3592" max="3592" width="5.7109375" style="276" customWidth="1"/>
    <col min="3593" max="3593" width="10.140625" style="276" bestFit="1" customWidth="1"/>
    <col min="3594" max="3594" width="11.140625" style="276" customWidth="1"/>
    <col min="3595" max="3600" width="8.42578125" style="276"/>
    <col min="3601" max="3601" width="9" style="276" bestFit="1" customWidth="1"/>
    <col min="3602" max="3840" width="8.42578125" style="276"/>
    <col min="3841" max="3841" width="6.42578125" style="276" customWidth="1"/>
    <col min="3842" max="3842" width="9.140625" style="276" customWidth="1"/>
    <col min="3843" max="3843" width="7.140625" style="276" customWidth="1"/>
    <col min="3844" max="3844" width="31.140625" style="276" customWidth="1"/>
    <col min="3845" max="3845" width="9.42578125" style="276" customWidth="1"/>
    <col min="3846" max="3846" width="5.140625" style="276" customWidth="1"/>
    <col min="3847" max="3847" width="6" style="276" customWidth="1"/>
    <col min="3848" max="3848" width="5.7109375" style="276" customWidth="1"/>
    <col min="3849" max="3849" width="10.140625" style="276" bestFit="1" customWidth="1"/>
    <col min="3850" max="3850" width="11.140625" style="276" customWidth="1"/>
    <col min="3851" max="3856" width="8.42578125" style="276"/>
    <col min="3857" max="3857" width="9" style="276" bestFit="1" customWidth="1"/>
    <col min="3858" max="4096" width="8.42578125" style="276"/>
    <col min="4097" max="4097" width="6.42578125" style="276" customWidth="1"/>
    <col min="4098" max="4098" width="9.140625" style="276" customWidth="1"/>
    <col min="4099" max="4099" width="7.140625" style="276" customWidth="1"/>
    <col min="4100" max="4100" width="31.140625" style="276" customWidth="1"/>
    <col min="4101" max="4101" width="9.42578125" style="276" customWidth="1"/>
    <col min="4102" max="4102" width="5.140625" style="276" customWidth="1"/>
    <col min="4103" max="4103" width="6" style="276" customWidth="1"/>
    <col min="4104" max="4104" width="5.7109375" style="276" customWidth="1"/>
    <col min="4105" max="4105" width="10.140625" style="276" bestFit="1" customWidth="1"/>
    <col min="4106" max="4106" width="11.140625" style="276" customWidth="1"/>
    <col min="4107" max="4112" width="8.42578125" style="276"/>
    <col min="4113" max="4113" width="9" style="276" bestFit="1" customWidth="1"/>
    <col min="4114" max="4352" width="8.42578125" style="276"/>
    <col min="4353" max="4353" width="6.42578125" style="276" customWidth="1"/>
    <col min="4354" max="4354" width="9.140625" style="276" customWidth="1"/>
    <col min="4355" max="4355" width="7.140625" style="276" customWidth="1"/>
    <col min="4356" max="4356" width="31.140625" style="276" customWidth="1"/>
    <col min="4357" max="4357" width="9.42578125" style="276" customWidth="1"/>
    <col min="4358" max="4358" width="5.140625" style="276" customWidth="1"/>
    <col min="4359" max="4359" width="6" style="276" customWidth="1"/>
    <col min="4360" max="4360" width="5.7109375" style="276" customWidth="1"/>
    <col min="4361" max="4361" width="10.140625" style="276" bestFit="1" customWidth="1"/>
    <col min="4362" max="4362" width="11.140625" style="276" customWidth="1"/>
    <col min="4363" max="4368" width="8.42578125" style="276"/>
    <col min="4369" max="4369" width="9" style="276" bestFit="1" customWidth="1"/>
    <col min="4370" max="4608" width="8.42578125" style="276"/>
    <col min="4609" max="4609" width="6.42578125" style="276" customWidth="1"/>
    <col min="4610" max="4610" width="9.140625" style="276" customWidth="1"/>
    <col min="4611" max="4611" width="7.140625" style="276" customWidth="1"/>
    <col min="4612" max="4612" width="31.140625" style="276" customWidth="1"/>
    <col min="4613" max="4613" width="9.42578125" style="276" customWidth="1"/>
    <col min="4614" max="4614" width="5.140625" style="276" customWidth="1"/>
    <col min="4615" max="4615" width="6" style="276" customWidth="1"/>
    <col min="4616" max="4616" width="5.7109375" style="276" customWidth="1"/>
    <col min="4617" max="4617" width="10.140625" style="276" bestFit="1" customWidth="1"/>
    <col min="4618" max="4618" width="11.140625" style="276" customWidth="1"/>
    <col min="4619" max="4624" width="8.42578125" style="276"/>
    <col min="4625" max="4625" width="9" style="276" bestFit="1" customWidth="1"/>
    <col min="4626" max="4864" width="8.42578125" style="276"/>
    <col min="4865" max="4865" width="6.42578125" style="276" customWidth="1"/>
    <col min="4866" max="4866" width="9.140625" style="276" customWidth="1"/>
    <col min="4867" max="4867" width="7.140625" style="276" customWidth="1"/>
    <col min="4868" max="4868" width="31.140625" style="276" customWidth="1"/>
    <col min="4869" max="4869" width="9.42578125" style="276" customWidth="1"/>
    <col min="4870" max="4870" width="5.140625" style="276" customWidth="1"/>
    <col min="4871" max="4871" width="6" style="276" customWidth="1"/>
    <col min="4872" max="4872" width="5.7109375" style="276" customWidth="1"/>
    <col min="4873" max="4873" width="10.140625" style="276" bestFit="1" customWidth="1"/>
    <col min="4874" max="4874" width="11.140625" style="276" customWidth="1"/>
    <col min="4875" max="4880" width="8.42578125" style="276"/>
    <col min="4881" max="4881" width="9" style="276" bestFit="1" customWidth="1"/>
    <col min="4882" max="5120" width="8.42578125" style="276"/>
    <col min="5121" max="5121" width="6.42578125" style="276" customWidth="1"/>
    <col min="5122" max="5122" width="9.140625" style="276" customWidth="1"/>
    <col min="5123" max="5123" width="7.140625" style="276" customWidth="1"/>
    <col min="5124" max="5124" width="31.140625" style="276" customWidth="1"/>
    <col min="5125" max="5125" width="9.42578125" style="276" customWidth="1"/>
    <col min="5126" max="5126" width="5.140625" style="276" customWidth="1"/>
    <col min="5127" max="5127" width="6" style="276" customWidth="1"/>
    <col min="5128" max="5128" width="5.7109375" style="276" customWidth="1"/>
    <col min="5129" max="5129" width="10.140625" style="276" bestFit="1" customWidth="1"/>
    <col min="5130" max="5130" width="11.140625" style="276" customWidth="1"/>
    <col min="5131" max="5136" width="8.42578125" style="276"/>
    <col min="5137" max="5137" width="9" style="276" bestFit="1" customWidth="1"/>
    <col min="5138" max="5376" width="8.42578125" style="276"/>
    <col min="5377" max="5377" width="6.42578125" style="276" customWidth="1"/>
    <col min="5378" max="5378" width="9.140625" style="276" customWidth="1"/>
    <col min="5379" max="5379" width="7.140625" style="276" customWidth="1"/>
    <col min="5380" max="5380" width="31.140625" style="276" customWidth="1"/>
    <col min="5381" max="5381" width="9.42578125" style="276" customWidth="1"/>
    <col min="5382" max="5382" width="5.140625" style="276" customWidth="1"/>
    <col min="5383" max="5383" width="6" style="276" customWidth="1"/>
    <col min="5384" max="5384" width="5.7109375" style="276" customWidth="1"/>
    <col min="5385" max="5385" width="10.140625" style="276" bestFit="1" customWidth="1"/>
    <col min="5386" max="5386" width="11.140625" style="276" customWidth="1"/>
    <col min="5387" max="5392" width="8.42578125" style="276"/>
    <col min="5393" max="5393" width="9" style="276" bestFit="1" customWidth="1"/>
    <col min="5394" max="5632" width="8.42578125" style="276"/>
    <col min="5633" max="5633" width="6.42578125" style="276" customWidth="1"/>
    <col min="5634" max="5634" width="9.140625" style="276" customWidth="1"/>
    <col min="5635" max="5635" width="7.140625" style="276" customWidth="1"/>
    <col min="5636" max="5636" width="31.140625" style="276" customWidth="1"/>
    <col min="5637" max="5637" width="9.42578125" style="276" customWidth="1"/>
    <col min="5638" max="5638" width="5.140625" style="276" customWidth="1"/>
    <col min="5639" max="5639" width="6" style="276" customWidth="1"/>
    <col min="5640" max="5640" width="5.7109375" style="276" customWidth="1"/>
    <col min="5641" max="5641" width="10.140625" style="276" bestFit="1" customWidth="1"/>
    <col min="5642" max="5642" width="11.140625" style="276" customWidth="1"/>
    <col min="5643" max="5648" width="8.42578125" style="276"/>
    <col min="5649" max="5649" width="9" style="276" bestFit="1" customWidth="1"/>
    <col min="5650" max="5888" width="8.42578125" style="276"/>
    <col min="5889" max="5889" width="6.42578125" style="276" customWidth="1"/>
    <col min="5890" max="5890" width="9.140625" style="276" customWidth="1"/>
    <col min="5891" max="5891" width="7.140625" style="276" customWidth="1"/>
    <col min="5892" max="5892" width="31.140625" style="276" customWidth="1"/>
    <col min="5893" max="5893" width="9.42578125" style="276" customWidth="1"/>
    <col min="5894" max="5894" width="5.140625" style="276" customWidth="1"/>
    <col min="5895" max="5895" width="6" style="276" customWidth="1"/>
    <col min="5896" max="5896" width="5.7109375" style="276" customWidth="1"/>
    <col min="5897" max="5897" width="10.140625" style="276" bestFit="1" customWidth="1"/>
    <col min="5898" max="5898" width="11.140625" style="276" customWidth="1"/>
    <col min="5899" max="5904" width="8.42578125" style="276"/>
    <col min="5905" max="5905" width="9" style="276" bestFit="1" customWidth="1"/>
    <col min="5906" max="6144" width="8.42578125" style="276"/>
    <col min="6145" max="6145" width="6.42578125" style="276" customWidth="1"/>
    <col min="6146" max="6146" width="9.140625" style="276" customWidth="1"/>
    <col min="6147" max="6147" width="7.140625" style="276" customWidth="1"/>
    <col min="6148" max="6148" width="31.140625" style="276" customWidth="1"/>
    <col min="6149" max="6149" width="9.42578125" style="276" customWidth="1"/>
    <col min="6150" max="6150" width="5.140625" style="276" customWidth="1"/>
    <col min="6151" max="6151" width="6" style="276" customWidth="1"/>
    <col min="6152" max="6152" width="5.7109375" style="276" customWidth="1"/>
    <col min="6153" max="6153" width="10.140625" style="276" bestFit="1" customWidth="1"/>
    <col min="6154" max="6154" width="11.140625" style="276" customWidth="1"/>
    <col min="6155" max="6160" width="8.42578125" style="276"/>
    <col min="6161" max="6161" width="9" style="276" bestFit="1" customWidth="1"/>
    <col min="6162" max="6400" width="8.42578125" style="276"/>
    <col min="6401" max="6401" width="6.42578125" style="276" customWidth="1"/>
    <col min="6402" max="6402" width="9.140625" style="276" customWidth="1"/>
    <col min="6403" max="6403" width="7.140625" style="276" customWidth="1"/>
    <col min="6404" max="6404" width="31.140625" style="276" customWidth="1"/>
    <col min="6405" max="6405" width="9.42578125" style="276" customWidth="1"/>
    <col min="6406" max="6406" width="5.140625" style="276" customWidth="1"/>
    <col min="6407" max="6407" width="6" style="276" customWidth="1"/>
    <col min="6408" max="6408" width="5.7109375" style="276" customWidth="1"/>
    <col min="6409" max="6409" width="10.140625" style="276" bestFit="1" customWidth="1"/>
    <col min="6410" max="6410" width="11.140625" style="276" customWidth="1"/>
    <col min="6411" max="6416" width="8.42578125" style="276"/>
    <col min="6417" max="6417" width="9" style="276" bestFit="1" customWidth="1"/>
    <col min="6418" max="6656" width="8.42578125" style="276"/>
    <col min="6657" max="6657" width="6.42578125" style="276" customWidth="1"/>
    <col min="6658" max="6658" width="9.140625" style="276" customWidth="1"/>
    <col min="6659" max="6659" width="7.140625" style="276" customWidth="1"/>
    <col min="6660" max="6660" width="31.140625" style="276" customWidth="1"/>
    <col min="6661" max="6661" width="9.42578125" style="276" customWidth="1"/>
    <col min="6662" max="6662" width="5.140625" style="276" customWidth="1"/>
    <col min="6663" max="6663" width="6" style="276" customWidth="1"/>
    <col min="6664" max="6664" width="5.7109375" style="276" customWidth="1"/>
    <col min="6665" max="6665" width="10.140625" style="276" bestFit="1" customWidth="1"/>
    <col min="6666" max="6666" width="11.140625" style="276" customWidth="1"/>
    <col min="6667" max="6672" width="8.42578125" style="276"/>
    <col min="6673" max="6673" width="9" style="276" bestFit="1" customWidth="1"/>
    <col min="6674" max="6912" width="8.42578125" style="276"/>
    <col min="6913" max="6913" width="6.42578125" style="276" customWidth="1"/>
    <col min="6914" max="6914" width="9.140625" style="276" customWidth="1"/>
    <col min="6915" max="6915" width="7.140625" style="276" customWidth="1"/>
    <col min="6916" max="6916" width="31.140625" style="276" customWidth="1"/>
    <col min="6917" max="6917" width="9.42578125" style="276" customWidth="1"/>
    <col min="6918" max="6918" width="5.140625" style="276" customWidth="1"/>
    <col min="6919" max="6919" width="6" style="276" customWidth="1"/>
    <col min="6920" max="6920" width="5.7109375" style="276" customWidth="1"/>
    <col min="6921" max="6921" width="10.140625" style="276" bestFit="1" customWidth="1"/>
    <col min="6922" max="6922" width="11.140625" style="276" customWidth="1"/>
    <col min="6923" max="6928" width="8.42578125" style="276"/>
    <col min="6929" max="6929" width="9" style="276" bestFit="1" customWidth="1"/>
    <col min="6930" max="7168" width="8.42578125" style="276"/>
    <col min="7169" max="7169" width="6.42578125" style="276" customWidth="1"/>
    <col min="7170" max="7170" width="9.140625" style="276" customWidth="1"/>
    <col min="7171" max="7171" width="7.140625" style="276" customWidth="1"/>
    <col min="7172" max="7172" width="31.140625" style="276" customWidth="1"/>
    <col min="7173" max="7173" width="9.42578125" style="276" customWidth="1"/>
    <col min="7174" max="7174" width="5.140625" style="276" customWidth="1"/>
    <col min="7175" max="7175" width="6" style="276" customWidth="1"/>
    <col min="7176" max="7176" width="5.7109375" style="276" customWidth="1"/>
    <col min="7177" max="7177" width="10.140625" style="276" bestFit="1" customWidth="1"/>
    <col min="7178" max="7178" width="11.140625" style="276" customWidth="1"/>
    <col min="7179" max="7184" width="8.42578125" style="276"/>
    <col min="7185" max="7185" width="9" style="276" bestFit="1" customWidth="1"/>
    <col min="7186" max="7424" width="8.42578125" style="276"/>
    <col min="7425" max="7425" width="6.42578125" style="276" customWidth="1"/>
    <col min="7426" max="7426" width="9.140625" style="276" customWidth="1"/>
    <col min="7427" max="7427" width="7.140625" style="276" customWidth="1"/>
    <col min="7428" max="7428" width="31.140625" style="276" customWidth="1"/>
    <col min="7429" max="7429" width="9.42578125" style="276" customWidth="1"/>
    <col min="7430" max="7430" width="5.140625" style="276" customWidth="1"/>
    <col min="7431" max="7431" width="6" style="276" customWidth="1"/>
    <col min="7432" max="7432" width="5.7109375" style="276" customWidth="1"/>
    <col min="7433" max="7433" width="10.140625" style="276" bestFit="1" customWidth="1"/>
    <col min="7434" max="7434" width="11.140625" style="276" customWidth="1"/>
    <col min="7435" max="7440" width="8.42578125" style="276"/>
    <col min="7441" max="7441" width="9" style="276" bestFit="1" customWidth="1"/>
    <col min="7442" max="7680" width="8.42578125" style="276"/>
    <col min="7681" max="7681" width="6.42578125" style="276" customWidth="1"/>
    <col min="7682" max="7682" width="9.140625" style="276" customWidth="1"/>
    <col min="7683" max="7683" width="7.140625" style="276" customWidth="1"/>
    <col min="7684" max="7684" width="31.140625" style="276" customWidth="1"/>
    <col min="7685" max="7685" width="9.42578125" style="276" customWidth="1"/>
    <col min="7686" max="7686" width="5.140625" style="276" customWidth="1"/>
    <col min="7687" max="7687" width="6" style="276" customWidth="1"/>
    <col min="7688" max="7688" width="5.7109375" style="276" customWidth="1"/>
    <col min="7689" max="7689" width="10.140625" style="276" bestFit="1" customWidth="1"/>
    <col min="7690" max="7690" width="11.140625" style="276" customWidth="1"/>
    <col min="7691" max="7696" width="8.42578125" style="276"/>
    <col min="7697" max="7697" width="9" style="276" bestFit="1" customWidth="1"/>
    <col min="7698" max="7936" width="8.42578125" style="276"/>
    <col min="7937" max="7937" width="6.42578125" style="276" customWidth="1"/>
    <col min="7938" max="7938" width="9.140625" style="276" customWidth="1"/>
    <col min="7939" max="7939" width="7.140625" style="276" customWidth="1"/>
    <col min="7940" max="7940" width="31.140625" style="276" customWidth="1"/>
    <col min="7941" max="7941" width="9.42578125" style="276" customWidth="1"/>
    <col min="7942" max="7942" width="5.140625" style="276" customWidth="1"/>
    <col min="7943" max="7943" width="6" style="276" customWidth="1"/>
    <col min="7944" max="7944" width="5.7109375" style="276" customWidth="1"/>
    <col min="7945" max="7945" width="10.140625" style="276" bestFit="1" customWidth="1"/>
    <col min="7946" max="7946" width="11.140625" style="276" customWidth="1"/>
    <col min="7947" max="7952" width="8.42578125" style="276"/>
    <col min="7953" max="7953" width="9" style="276" bestFit="1" customWidth="1"/>
    <col min="7954" max="8192" width="8.42578125" style="276"/>
    <col min="8193" max="8193" width="6.42578125" style="276" customWidth="1"/>
    <col min="8194" max="8194" width="9.140625" style="276" customWidth="1"/>
    <col min="8195" max="8195" width="7.140625" style="276" customWidth="1"/>
    <col min="8196" max="8196" width="31.140625" style="276" customWidth="1"/>
    <col min="8197" max="8197" width="9.42578125" style="276" customWidth="1"/>
    <col min="8198" max="8198" width="5.140625" style="276" customWidth="1"/>
    <col min="8199" max="8199" width="6" style="276" customWidth="1"/>
    <col min="8200" max="8200" width="5.7109375" style="276" customWidth="1"/>
    <col min="8201" max="8201" width="10.140625" style="276" bestFit="1" customWidth="1"/>
    <col min="8202" max="8202" width="11.140625" style="276" customWidth="1"/>
    <col min="8203" max="8208" width="8.42578125" style="276"/>
    <col min="8209" max="8209" width="9" style="276" bestFit="1" customWidth="1"/>
    <col min="8210" max="8448" width="8.42578125" style="276"/>
    <col min="8449" max="8449" width="6.42578125" style="276" customWidth="1"/>
    <col min="8450" max="8450" width="9.140625" style="276" customWidth="1"/>
    <col min="8451" max="8451" width="7.140625" style="276" customWidth="1"/>
    <col min="8452" max="8452" width="31.140625" style="276" customWidth="1"/>
    <col min="8453" max="8453" width="9.42578125" style="276" customWidth="1"/>
    <col min="8454" max="8454" width="5.140625" style="276" customWidth="1"/>
    <col min="8455" max="8455" width="6" style="276" customWidth="1"/>
    <col min="8456" max="8456" width="5.7109375" style="276" customWidth="1"/>
    <col min="8457" max="8457" width="10.140625" style="276" bestFit="1" customWidth="1"/>
    <col min="8458" max="8458" width="11.140625" style="276" customWidth="1"/>
    <col min="8459" max="8464" width="8.42578125" style="276"/>
    <col min="8465" max="8465" width="9" style="276" bestFit="1" customWidth="1"/>
    <col min="8466" max="8704" width="8.42578125" style="276"/>
    <col min="8705" max="8705" width="6.42578125" style="276" customWidth="1"/>
    <col min="8706" max="8706" width="9.140625" style="276" customWidth="1"/>
    <col min="8707" max="8707" width="7.140625" style="276" customWidth="1"/>
    <col min="8708" max="8708" width="31.140625" style="276" customWidth="1"/>
    <col min="8709" max="8709" width="9.42578125" style="276" customWidth="1"/>
    <col min="8710" max="8710" width="5.140625" style="276" customWidth="1"/>
    <col min="8711" max="8711" width="6" style="276" customWidth="1"/>
    <col min="8712" max="8712" width="5.7109375" style="276" customWidth="1"/>
    <col min="8713" max="8713" width="10.140625" style="276" bestFit="1" customWidth="1"/>
    <col min="8714" max="8714" width="11.140625" style="276" customWidth="1"/>
    <col min="8715" max="8720" width="8.42578125" style="276"/>
    <col min="8721" max="8721" width="9" style="276" bestFit="1" customWidth="1"/>
    <col min="8722" max="8960" width="8.42578125" style="276"/>
    <col min="8961" max="8961" width="6.42578125" style="276" customWidth="1"/>
    <col min="8962" max="8962" width="9.140625" style="276" customWidth="1"/>
    <col min="8963" max="8963" width="7.140625" style="276" customWidth="1"/>
    <col min="8964" max="8964" width="31.140625" style="276" customWidth="1"/>
    <col min="8965" max="8965" width="9.42578125" style="276" customWidth="1"/>
    <col min="8966" max="8966" width="5.140625" style="276" customWidth="1"/>
    <col min="8967" max="8967" width="6" style="276" customWidth="1"/>
    <col min="8968" max="8968" width="5.7109375" style="276" customWidth="1"/>
    <col min="8969" max="8969" width="10.140625" style="276" bestFit="1" customWidth="1"/>
    <col min="8970" max="8970" width="11.140625" style="276" customWidth="1"/>
    <col min="8971" max="8976" width="8.42578125" style="276"/>
    <col min="8977" max="8977" width="9" style="276" bestFit="1" customWidth="1"/>
    <col min="8978" max="9216" width="8.42578125" style="276"/>
    <col min="9217" max="9217" width="6.42578125" style="276" customWidth="1"/>
    <col min="9218" max="9218" width="9.140625" style="276" customWidth="1"/>
    <col min="9219" max="9219" width="7.140625" style="276" customWidth="1"/>
    <col min="9220" max="9220" width="31.140625" style="276" customWidth="1"/>
    <col min="9221" max="9221" width="9.42578125" style="276" customWidth="1"/>
    <col min="9222" max="9222" width="5.140625" style="276" customWidth="1"/>
    <col min="9223" max="9223" width="6" style="276" customWidth="1"/>
    <col min="9224" max="9224" width="5.7109375" style="276" customWidth="1"/>
    <col min="9225" max="9225" width="10.140625" style="276" bestFit="1" customWidth="1"/>
    <col min="9226" max="9226" width="11.140625" style="276" customWidth="1"/>
    <col min="9227" max="9232" width="8.42578125" style="276"/>
    <col min="9233" max="9233" width="9" style="276" bestFit="1" customWidth="1"/>
    <col min="9234" max="9472" width="8.42578125" style="276"/>
    <col min="9473" max="9473" width="6.42578125" style="276" customWidth="1"/>
    <col min="9474" max="9474" width="9.140625" style="276" customWidth="1"/>
    <col min="9475" max="9475" width="7.140625" style="276" customWidth="1"/>
    <col min="9476" max="9476" width="31.140625" style="276" customWidth="1"/>
    <col min="9477" max="9477" width="9.42578125" style="276" customWidth="1"/>
    <col min="9478" max="9478" width="5.140625" style="276" customWidth="1"/>
    <col min="9479" max="9479" width="6" style="276" customWidth="1"/>
    <col min="9480" max="9480" width="5.7109375" style="276" customWidth="1"/>
    <col min="9481" max="9481" width="10.140625" style="276" bestFit="1" customWidth="1"/>
    <col min="9482" max="9482" width="11.140625" style="276" customWidth="1"/>
    <col min="9483" max="9488" width="8.42578125" style="276"/>
    <col min="9489" max="9489" width="9" style="276" bestFit="1" customWidth="1"/>
    <col min="9490" max="9728" width="8.42578125" style="276"/>
    <col min="9729" max="9729" width="6.42578125" style="276" customWidth="1"/>
    <col min="9730" max="9730" width="9.140625" style="276" customWidth="1"/>
    <col min="9731" max="9731" width="7.140625" style="276" customWidth="1"/>
    <col min="9732" max="9732" width="31.140625" style="276" customWidth="1"/>
    <col min="9733" max="9733" width="9.42578125" style="276" customWidth="1"/>
    <col min="9734" max="9734" width="5.140625" style="276" customWidth="1"/>
    <col min="9735" max="9735" width="6" style="276" customWidth="1"/>
    <col min="9736" max="9736" width="5.7109375" style="276" customWidth="1"/>
    <col min="9737" max="9737" width="10.140625" style="276" bestFit="1" customWidth="1"/>
    <col min="9738" max="9738" width="11.140625" style="276" customWidth="1"/>
    <col min="9739" max="9744" width="8.42578125" style="276"/>
    <col min="9745" max="9745" width="9" style="276" bestFit="1" customWidth="1"/>
    <col min="9746" max="9984" width="8.42578125" style="276"/>
    <col min="9985" max="9985" width="6.42578125" style="276" customWidth="1"/>
    <col min="9986" max="9986" width="9.140625" style="276" customWidth="1"/>
    <col min="9987" max="9987" width="7.140625" style="276" customWidth="1"/>
    <col min="9988" max="9988" width="31.140625" style="276" customWidth="1"/>
    <col min="9989" max="9989" width="9.42578125" style="276" customWidth="1"/>
    <col min="9990" max="9990" width="5.140625" style="276" customWidth="1"/>
    <col min="9991" max="9991" width="6" style="276" customWidth="1"/>
    <col min="9992" max="9992" width="5.7109375" style="276" customWidth="1"/>
    <col min="9993" max="9993" width="10.140625" style="276" bestFit="1" customWidth="1"/>
    <col min="9994" max="9994" width="11.140625" style="276" customWidth="1"/>
    <col min="9995" max="10000" width="8.42578125" style="276"/>
    <col min="10001" max="10001" width="9" style="276" bestFit="1" customWidth="1"/>
    <col min="10002" max="10240" width="8.42578125" style="276"/>
    <col min="10241" max="10241" width="6.42578125" style="276" customWidth="1"/>
    <col min="10242" max="10242" width="9.140625" style="276" customWidth="1"/>
    <col min="10243" max="10243" width="7.140625" style="276" customWidth="1"/>
    <col min="10244" max="10244" width="31.140625" style="276" customWidth="1"/>
    <col min="10245" max="10245" width="9.42578125" style="276" customWidth="1"/>
    <col min="10246" max="10246" width="5.140625" style="276" customWidth="1"/>
    <col min="10247" max="10247" width="6" style="276" customWidth="1"/>
    <col min="10248" max="10248" width="5.7109375" style="276" customWidth="1"/>
    <col min="10249" max="10249" width="10.140625" style="276" bestFit="1" customWidth="1"/>
    <col min="10250" max="10250" width="11.140625" style="276" customWidth="1"/>
    <col min="10251" max="10256" width="8.42578125" style="276"/>
    <col min="10257" max="10257" width="9" style="276" bestFit="1" customWidth="1"/>
    <col min="10258" max="10496" width="8.42578125" style="276"/>
    <col min="10497" max="10497" width="6.42578125" style="276" customWidth="1"/>
    <col min="10498" max="10498" width="9.140625" style="276" customWidth="1"/>
    <col min="10499" max="10499" width="7.140625" style="276" customWidth="1"/>
    <col min="10500" max="10500" width="31.140625" style="276" customWidth="1"/>
    <col min="10501" max="10501" width="9.42578125" style="276" customWidth="1"/>
    <col min="10502" max="10502" width="5.140625" style="276" customWidth="1"/>
    <col min="10503" max="10503" width="6" style="276" customWidth="1"/>
    <col min="10504" max="10504" width="5.7109375" style="276" customWidth="1"/>
    <col min="10505" max="10505" width="10.140625" style="276" bestFit="1" customWidth="1"/>
    <col min="10506" max="10506" width="11.140625" style="276" customWidth="1"/>
    <col min="10507" max="10512" width="8.42578125" style="276"/>
    <col min="10513" max="10513" width="9" style="276" bestFit="1" customWidth="1"/>
    <col min="10514" max="10752" width="8.42578125" style="276"/>
    <col min="10753" max="10753" width="6.42578125" style="276" customWidth="1"/>
    <col min="10754" max="10754" width="9.140625" style="276" customWidth="1"/>
    <col min="10755" max="10755" width="7.140625" style="276" customWidth="1"/>
    <col min="10756" max="10756" width="31.140625" style="276" customWidth="1"/>
    <col min="10757" max="10757" width="9.42578125" style="276" customWidth="1"/>
    <col min="10758" max="10758" width="5.140625" style="276" customWidth="1"/>
    <col min="10759" max="10759" width="6" style="276" customWidth="1"/>
    <col min="10760" max="10760" width="5.7109375" style="276" customWidth="1"/>
    <col min="10761" max="10761" width="10.140625" style="276" bestFit="1" customWidth="1"/>
    <col min="10762" max="10762" width="11.140625" style="276" customWidth="1"/>
    <col min="10763" max="10768" width="8.42578125" style="276"/>
    <col min="10769" max="10769" width="9" style="276" bestFit="1" customWidth="1"/>
    <col min="10770" max="11008" width="8.42578125" style="276"/>
    <col min="11009" max="11009" width="6.42578125" style="276" customWidth="1"/>
    <col min="11010" max="11010" width="9.140625" style="276" customWidth="1"/>
    <col min="11011" max="11011" width="7.140625" style="276" customWidth="1"/>
    <col min="11012" max="11012" width="31.140625" style="276" customWidth="1"/>
    <col min="11013" max="11013" width="9.42578125" style="276" customWidth="1"/>
    <col min="11014" max="11014" width="5.140625" style="276" customWidth="1"/>
    <col min="11015" max="11015" width="6" style="276" customWidth="1"/>
    <col min="11016" max="11016" width="5.7109375" style="276" customWidth="1"/>
    <col min="11017" max="11017" width="10.140625" style="276" bestFit="1" customWidth="1"/>
    <col min="11018" max="11018" width="11.140625" style="276" customWidth="1"/>
    <col min="11019" max="11024" width="8.42578125" style="276"/>
    <col min="11025" max="11025" width="9" style="276" bestFit="1" customWidth="1"/>
    <col min="11026" max="11264" width="8.42578125" style="276"/>
    <col min="11265" max="11265" width="6.42578125" style="276" customWidth="1"/>
    <col min="11266" max="11266" width="9.140625" style="276" customWidth="1"/>
    <col min="11267" max="11267" width="7.140625" style="276" customWidth="1"/>
    <col min="11268" max="11268" width="31.140625" style="276" customWidth="1"/>
    <col min="11269" max="11269" width="9.42578125" style="276" customWidth="1"/>
    <col min="11270" max="11270" width="5.140625" style="276" customWidth="1"/>
    <col min="11271" max="11271" width="6" style="276" customWidth="1"/>
    <col min="11272" max="11272" width="5.7109375" style="276" customWidth="1"/>
    <col min="11273" max="11273" width="10.140625" style="276" bestFit="1" customWidth="1"/>
    <col min="11274" max="11274" width="11.140625" style="276" customWidth="1"/>
    <col min="11275" max="11280" width="8.42578125" style="276"/>
    <col min="11281" max="11281" width="9" style="276" bestFit="1" customWidth="1"/>
    <col min="11282" max="11520" width="8.42578125" style="276"/>
    <col min="11521" max="11521" width="6.42578125" style="276" customWidth="1"/>
    <col min="11522" max="11522" width="9.140625" style="276" customWidth="1"/>
    <col min="11523" max="11523" width="7.140625" style="276" customWidth="1"/>
    <col min="11524" max="11524" width="31.140625" style="276" customWidth="1"/>
    <col min="11525" max="11525" width="9.42578125" style="276" customWidth="1"/>
    <col min="11526" max="11526" width="5.140625" style="276" customWidth="1"/>
    <col min="11527" max="11527" width="6" style="276" customWidth="1"/>
    <col min="11528" max="11528" width="5.7109375" style="276" customWidth="1"/>
    <col min="11529" max="11529" width="10.140625" style="276" bestFit="1" customWidth="1"/>
    <col min="11530" max="11530" width="11.140625" style="276" customWidth="1"/>
    <col min="11531" max="11536" width="8.42578125" style="276"/>
    <col min="11537" max="11537" width="9" style="276" bestFit="1" customWidth="1"/>
    <col min="11538" max="11776" width="8.42578125" style="276"/>
    <col min="11777" max="11777" width="6.42578125" style="276" customWidth="1"/>
    <col min="11778" max="11778" width="9.140625" style="276" customWidth="1"/>
    <col min="11779" max="11779" width="7.140625" style="276" customWidth="1"/>
    <col min="11780" max="11780" width="31.140625" style="276" customWidth="1"/>
    <col min="11781" max="11781" width="9.42578125" style="276" customWidth="1"/>
    <col min="11782" max="11782" width="5.140625" style="276" customWidth="1"/>
    <col min="11783" max="11783" width="6" style="276" customWidth="1"/>
    <col min="11784" max="11784" width="5.7109375" style="276" customWidth="1"/>
    <col min="11785" max="11785" width="10.140625" style="276" bestFit="1" customWidth="1"/>
    <col min="11786" max="11786" width="11.140625" style="276" customWidth="1"/>
    <col min="11787" max="11792" width="8.42578125" style="276"/>
    <col min="11793" max="11793" width="9" style="276" bestFit="1" customWidth="1"/>
    <col min="11794" max="12032" width="8.42578125" style="276"/>
    <col min="12033" max="12033" width="6.42578125" style="276" customWidth="1"/>
    <col min="12034" max="12034" width="9.140625" style="276" customWidth="1"/>
    <col min="12035" max="12035" width="7.140625" style="276" customWidth="1"/>
    <col min="12036" max="12036" width="31.140625" style="276" customWidth="1"/>
    <col min="12037" max="12037" width="9.42578125" style="276" customWidth="1"/>
    <col min="12038" max="12038" width="5.140625" style="276" customWidth="1"/>
    <col min="12039" max="12039" width="6" style="276" customWidth="1"/>
    <col min="12040" max="12040" width="5.7109375" style="276" customWidth="1"/>
    <col min="12041" max="12041" width="10.140625" style="276" bestFit="1" customWidth="1"/>
    <col min="12042" max="12042" width="11.140625" style="276" customWidth="1"/>
    <col min="12043" max="12048" width="8.42578125" style="276"/>
    <col min="12049" max="12049" width="9" style="276" bestFit="1" customWidth="1"/>
    <col min="12050" max="12288" width="8.42578125" style="276"/>
    <col min="12289" max="12289" width="6.42578125" style="276" customWidth="1"/>
    <col min="12290" max="12290" width="9.140625" style="276" customWidth="1"/>
    <col min="12291" max="12291" width="7.140625" style="276" customWidth="1"/>
    <col min="12292" max="12292" width="31.140625" style="276" customWidth="1"/>
    <col min="12293" max="12293" width="9.42578125" style="276" customWidth="1"/>
    <col min="12294" max="12294" width="5.140625" style="276" customWidth="1"/>
    <col min="12295" max="12295" width="6" style="276" customWidth="1"/>
    <col min="12296" max="12296" width="5.7109375" style="276" customWidth="1"/>
    <col min="12297" max="12297" width="10.140625" style="276" bestFit="1" customWidth="1"/>
    <col min="12298" max="12298" width="11.140625" style="276" customWidth="1"/>
    <col min="12299" max="12304" width="8.42578125" style="276"/>
    <col min="12305" max="12305" width="9" style="276" bestFit="1" customWidth="1"/>
    <col min="12306" max="12544" width="8.42578125" style="276"/>
    <col min="12545" max="12545" width="6.42578125" style="276" customWidth="1"/>
    <col min="12546" max="12546" width="9.140625" style="276" customWidth="1"/>
    <col min="12547" max="12547" width="7.140625" style="276" customWidth="1"/>
    <col min="12548" max="12548" width="31.140625" style="276" customWidth="1"/>
    <col min="12549" max="12549" width="9.42578125" style="276" customWidth="1"/>
    <col min="12550" max="12550" width="5.140625" style="276" customWidth="1"/>
    <col min="12551" max="12551" width="6" style="276" customWidth="1"/>
    <col min="12552" max="12552" width="5.7109375" style="276" customWidth="1"/>
    <col min="12553" max="12553" width="10.140625" style="276" bestFit="1" customWidth="1"/>
    <col min="12554" max="12554" width="11.140625" style="276" customWidth="1"/>
    <col min="12555" max="12560" width="8.42578125" style="276"/>
    <col min="12561" max="12561" width="9" style="276" bestFit="1" customWidth="1"/>
    <col min="12562" max="12800" width="8.42578125" style="276"/>
    <col min="12801" max="12801" width="6.42578125" style="276" customWidth="1"/>
    <col min="12802" max="12802" width="9.140625" style="276" customWidth="1"/>
    <col min="12803" max="12803" width="7.140625" style="276" customWidth="1"/>
    <col min="12804" max="12804" width="31.140625" style="276" customWidth="1"/>
    <col min="12805" max="12805" width="9.42578125" style="276" customWidth="1"/>
    <col min="12806" max="12806" width="5.140625" style="276" customWidth="1"/>
    <col min="12807" max="12807" width="6" style="276" customWidth="1"/>
    <col min="12808" max="12808" width="5.7109375" style="276" customWidth="1"/>
    <col min="12809" max="12809" width="10.140625" style="276" bestFit="1" customWidth="1"/>
    <col min="12810" max="12810" width="11.140625" style="276" customWidth="1"/>
    <col min="12811" max="12816" width="8.42578125" style="276"/>
    <col min="12817" max="12817" width="9" style="276" bestFit="1" customWidth="1"/>
    <col min="12818" max="13056" width="8.42578125" style="276"/>
    <col min="13057" max="13057" width="6.42578125" style="276" customWidth="1"/>
    <col min="13058" max="13058" width="9.140625" style="276" customWidth="1"/>
    <col min="13059" max="13059" width="7.140625" style="276" customWidth="1"/>
    <col min="13060" max="13060" width="31.140625" style="276" customWidth="1"/>
    <col min="13061" max="13061" width="9.42578125" style="276" customWidth="1"/>
    <col min="13062" max="13062" width="5.140625" style="276" customWidth="1"/>
    <col min="13063" max="13063" width="6" style="276" customWidth="1"/>
    <col min="13064" max="13064" width="5.7109375" style="276" customWidth="1"/>
    <col min="13065" max="13065" width="10.140625" style="276" bestFit="1" customWidth="1"/>
    <col min="13066" max="13066" width="11.140625" style="276" customWidth="1"/>
    <col min="13067" max="13072" width="8.42578125" style="276"/>
    <col min="13073" max="13073" width="9" style="276" bestFit="1" customWidth="1"/>
    <col min="13074" max="13312" width="8.42578125" style="276"/>
    <col min="13313" max="13313" width="6.42578125" style="276" customWidth="1"/>
    <col min="13314" max="13314" width="9.140625" style="276" customWidth="1"/>
    <col min="13315" max="13315" width="7.140625" style="276" customWidth="1"/>
    <col min="13316" max="13316" width="31.140625" style="276" customWidth="1"/>
    <col min="13317" max="13317" width="9.42578125" style="276" customWidth="1"/>
    <col min="13318" max="13318" width="5.140625" style="276" customWidth="1"/>
    <col min="13319" max="13319" width="6" style="276" customWidth="1"/>
    <col min="13320" max="13320" width="5.7109375" style="276" customWidth="1"/>
    <col min="13321" max="13321" width="10.140625" style="276" bestFit="1" customWidth="1"/>
    <col min="13322" max="13322" width="11.140625" style="276" customWidth="1"/>
    <col min="13323" max="13328" width="8.42578125" style="276"/>
    <col min="13329" max="13329" width="9" style="276" bestFit="1" customWidth="1"/>
    <col min="13330" max="13568" width="8.42578125" style="276"/>
    <col min="13569" max="13569" width="6.42578125" style="276" customWidth="1"/>
    <col min="13570" max="13570" width="9.140625" style="276" customWidth="1"/>
    <col min="13571" max="13571" width="7.140625" style="276" customWidth="1"/>
    <col min="13572" max="13572" width="31.140625" style="276" customWidth="1"/>
    <col min="13573" max="13573" width="9.42578125" style="276" customWidth="1"/>
    <col min="13574" max="13574" width="5.140625" style="276" customWidth="1"/>
    <col min="13575" max="13575" width="6" style="276" customWidth="1"/>
    <col min="13576" max="13576" width="5.7109375" style="276" customWidth="1"/>
    <col min="13577" max="13577" width="10.140625" style="276" bestFit="1" customWidth="1"/>
    <col min="13578" max="13578" width="11.140625" style="276" customWidth="1"/>
    <col min="13579" max="13584" width="8.42578125" style="276"/>
    <col min="13585" max="13585" width="9" style="276" bestFit="1" customWidth="1"/>
    <col min="13586" max="13824" width="8.42578125" style="276"/>
    <col min="13825" max="13825" width="6.42578125" style="276" customWidth="1"/>
    <col min="13826" max="13826" width="9.140625" style="276" customWidth="1"/>
    <col min="13827" max="13827" width="7.140625" style="276" customWidth="1"/>
    <col min="13828" max="13828" width="31.140625" style="276" customWidth="1"/>
    <col min="13829" max="13829" width="9.42578125" style="276" customWidth="1"/>
    <col min="13830" max="13830" width="5.140625" style="276" customWidth="1"/>
    <col min="13831" max="13831" width="6" style="276" customWidth="1"/>
    <col min="13832" max="13832" width="5.7109375" style="276" customWidth="1"/>
    <col min="13833" max="13833" width="10.140625" style="276" bestFit="1" customWidth="1"/>
    <col min="13834" max="13834" width="11.140625" style="276" customWidth="1"/>
    <col min="13835" max="13840" width="8.42578125" style="276"/>
    <col min="13841" max="13841" width="9" style="276" bestFit="1" customWidth="1"/>
    <col min="13842" max="14080" width="8.42578125" style="276"/>
    <col min="14081" max="14081" width="6.42578125" style="276" customWidth="1"/>
    <col min="14082" max="14082" width="9.140625" style="276" customWidth="1"/>
    <col min="14083" max="14083" width="7.140625" style="276" customWidth="1"/>
    <col min="14084" max="14084" width="31.140625" style="276" customWidth="1"/>
    <col min="14085" max="14085" width="9.42578125" style="276" customWidth="1"/>
    <col min="14086" max="14086" width="5.140625" style="276" customWidth="1"/>
    <col min="14087" max="14087" width="6" style="276" customWidth="1"/>
    <col min="14088" max="14088" width="5.7109375" style="276" customWidth="1"/>
    <col min="14089" max="14089" width="10.140625" style="276" bestFit="1" customWidth="1"/>
    <col min="14090" max="14090" width="11.140625" style="276" customWidth="1"/>
    <col min="14091" max="14096" width="8.42578125" style="276"/>
    <col min="14097" max="14097" width="9" style="276" bestFit="1" customWidth="1"/>
    <col min="14098" max="14336" width="8.42578125" style="276"/>
    <col min="14337" max="14337" width="6.42578125" style="276" customWidth="1"/>
    <col min="14338" max="14338" width="9.140625" style="276" customWidth="1"/>
    <col min="14339" max="14339" width="7.140625" style="276" customWidth="1"/>
    <col min="14340" max="14340" width="31.140625" style="276" customWidth="1"/>
    <col min="14341" max="14341" width="9.42578125" style="276" customWidth="1"/>
    <col min="14342" max="14342" width="5.140625" style="276" customWidth="1"/>
    <col min="14343" max="14343" width="6" style="276" customWidth="1"/>
    <col min="14344" max="14344" width="5.7109375" style="276" customWidth="1"/>
    <col min="14345" max="14345" width="10.140625" style="276" bestFit="1" customWidth="1"/>
    <col min="14346" max="14346" width="11.140625" style="276" customWidth="1"/>
    <col min="14347" max="14352" width="8.42578125" style="276"/>
    <col min="14353" max="14353" width="9" style="276" bestFit="1" customWidth="1"/>
    <col min="14354" max="14592" width="8.42578125" style="276"/>
    <col min="14593" max="14593" width="6.42578125" style="276" customWidth="1"/>
    <col min="14594" max="14594" width="9.140625" style="276" customWidth="1"/>
    <col min="14595" max="14595" width="7.140625" style="276" customWidth="1"/>
    <col min="14596" max="14596" width="31.140625" style="276" customWidth="1"/>
    <col min="14597" max="14597" width="9.42578125" style="276" customWidth="1"/>
    <col min="14598" max="14598" width="5.140625" style="276" customWidth="1"/>
    <col min="14599" max="14599" width="6" style="276" customWidth="1"/>
    <col min="14600" max="14600" width="5.7109375" style="276" customWidth="1"/>
    <col min="14601" max="14601" width="10.140625" style="276" bestFit="1" customWidth="1"/>
    <col min="14602" max="14602" width="11.140625" style="276" customWidth="1"/>
    <col min="14603" max="14608" width="8.42578125" style="276"/>
    <col min="14609" max="14609" width="9" style="276" bestFit="1" customWidth="1"/>
    <col min="14610" max="14848" width="8.42578125" style="276"/>
    <col min="14849" max="14849" width="6.42578125" style="276" customWidth="1"/>
    <col min="14850" max="14850" width="9.140625" style="276" customWidth="1"/>
    <col min="14851" max="14851" width="7.140625" style="276" customWidth="1"/>
    <col min="14852" max="14852" width="31.140625" style="276" customWidth="1"/>
    <col min="14853" max="14853" width="9.42578125" style="276" customWidth="1"/>
    <col min="14854" max="14854" width="5.140625" style="276" customWidth="1"/>
    <col min="14855" max="14855" width="6" style="276" customWidth="1"/>
    <col min="14856" max="14856" width="5.7109375" style="276" customWidth="1"/>
    <col min="14857" max="14857" width="10.140625" style="276" bestFit="1" customWidth="1"/>
    <col min="14858" max="14858" width="11.140625" style="276" customWidth="1"/>
    <col min="14859" max="14864" width="8.42578125" style="276"/>
    <col min="14865" max="14865" width="9" style="276" bestFit="1" customWidth="1"/>
    <col min="14866" max="15104" width="8.42578125" style="276"/>
    <col min="15105" max="15105" width="6.42578125" style="276" customWidth="1"/>
    <col min="15106" max="15106" width="9.140625" style="276" customWidth="1"/>
    <col min="15107" max="15107" width="7.140625" style="276" customWidth="1"/>
    <col min="15108" max="15108" width="31.140625" style="276" customWidth="1"/>
    <col min="15109" max="15109" width="9.42578125" style="276" customWidth="1"/>
    <col min="15110" max="15110" width="5.140625" style="276" customWidth="1"/>
    <col min="15111" max="15111" width="6" style="276" customWidth="1"/>
    <col min="15112" max="15112" width="5.7109375" style="276" customWidth="1"/>
    <col min="15113" max="15113" width="10.140625" style="276" bestFit="1" customWidth="1"/>
    <col min="15114" max="15114" width="11.140625" style="276" customWidth="1"/>
    <col min="15115" max="15120" width="8.42578125" style="276"/>
    <col min="15121" max="15121" width="9" style="276" bestFit="1" customWidth="1"/>
    <col min="15122" max="15360" width="8.42578125" style="276"/>
    <col min="15361" max="15361" width="6.42578125" style="276" customWidth="1"/>
    <col min="15362" max="15362" width="9.140625" style="276" customWidth="1"/>
    <col min="15363" max="15363" width="7.140625" style="276" customWidth="1"/>
    <col min="15364" max="15364" width="31.140625" style="276" customWidth="1"/>
    <col min="15365" max="15365" width="9.42578125" style="276" customWidth="1"/>
    <col min="15366" max="15366" width="5.140625" style="276" customWidth="1"/>
    <col min="15367" max="15367" width="6" style="276" customWidth="1"/>
    <col min="15368" max="15368" width="5.7109375" style="276" customWidth="1"/>
    <col min="15369" max="15369" width="10.140625" style="276" bestFit="1" customWidth="1"/>
    <col min="15370" max="15370" width="11.140625" style="276" customWidth="1"/>
    <col min="15371" max="15376" width="8.42578125" style="276"/>
    <col min="15377" max="15377" width="9" style="276" bestFit="1" customWidth="1"/>
    <col min="15378" max="15616" width="8.42578125" style="276"/>
    <col min="15617" max="15617" width="6.42578125" style="276" customWidth="1"/>
    <col min="15618" max="15618" width="9.140625" style="276" customWidth="1"/>
    <col min="15619" max="15619" width="7.140625" style="276" customWidth="1"/>
    <col min="15620" max="15620" width="31.140625" style="276" customWidth="1"/>
    <col min="15621" max="15621" width="9.42578125" style="276" customWidth="1"/>
    <col min="15622" max="15622" width="5.140625" style="276" customWidth="1"/>
    <col min="15623" max="15623" width="6" style="276" customWidth="1"/>
    <col min="15624" max="15624" width="5.7109375" style="276" customWidth="1"/>
    <col min="15625" max="15625" width="10.140625" style="276" bestFit="1" customWidth="1"/>
    <col min="15626" max="15626" width="11.140625" style="276" customWidth="1"/>
    <col min="15627" max="15632" width="8.42578125" style="276"/>
    <col min="15633" max="15633" width="9" style="276" bestFit="1" customWidth="1"/>
    <col min="15634" max="15872" width="8.42578125" style="276"/>
    <col min="15873" max="15873" width="6.42578125" style="276" customWidth="1"/>
    <col min="15874" max="15874" width="9.140625" style="276" customWidth="1"/>
    <col min="15875" max="15875" width="7.140625" style="276" customWidth="1"/>
    <col min="15876" max="15876" width="31.140625" style="276" customWidth="1"/>
    <col min="15877" max="15877" width="9.42578125" style="276" customWidth="1"/>
    <col min="15878" max="15878" width="5.140625" style="276" customWidth="1"/>
    <col min="15879" max="15879" width="6" style="276" customWidth="1"/>
    <col min="15880" max="15880" width="5.7109375" style="276" customWidth="1"/>
    <col min="15881" max="15881" width="10.140625" style="276" bestFit="1" customWidth="1"/>
    <col min="15882" max="15882" width="11.140625" style="276" customWidth="1"/>
    <col min="15883" max="15888" width="8.42578125" style="276"/>
    <col min="15889" max="15889" width="9" style="276" bestFit="1" customWidth="1"/>
    <col min="15890" max="16128" width="8.42578125" style="276"/>
    <col min="16129" max="16129" width="6.42578125" style="276" customWidth="1"/>
    <col min="16130" max="16130" width="9.140625" style="276" customWidth="1"/>
    <col min="16131" max="16131" width="7.140625" style="276" customWidth="1"/>
    <col min="16132" max="16132" width="31.140625" style="276" customWidth="1"/>
    <col min="16133" max="16133" width="9.42578125" style="276" customWidth="1"/>
    <col min="16134" max="16134" width="5.140625" style="276" customWidth="1"/>
    <col min="16135" max="16135" width="6" style="276" customWidth="1"/>
    <col min="16136" max="16136" width="5.7109375" style="276" customWidth="1"/>
    <col min="16137" max="16137" width="10.140625" style="276" bestFit="1" customWidth="1"/>
    <col min="16138" max="16138" width="11.140625" style="276" customWidth="1"/>
    <col min="16139" max="16144" width="8.42578125" style="276"/>
    <col min="16145" max="16145" width="9" style="276" bestFit="1" customWidth="1"/>
    <col min="16146" max="16384" width="8.42578125" style="276"/>
  </cols>
  <sheetData>
    <row r="1" spans="1:10" ht="18.350000000000001">
      <c r="A1" s="686" t="s">
        <v>693</v>
      </c>
      <c r="B1" s="686"/>
      <c r="C1" s="686"/>
      <c r="D1" s="686"/>
      <c r="E1" s="686"/>
      <c r="F1" s="686"/>
      <c r="G1" s="686"/>
      <c r="H1" s="686"/>
      <c r="I1" s="686"/>
      <c r="J1" s="686"/>
    </row>
    <row r="2" spans="1:10" ht="42.8">
      <c r="A2" s="277" t="s">
        <v>130</v>
      </c>
      <c r="B2" s="277" t="s">
        <v>245</v>
      </c>
      <c r="C2" s="277" t="s">
        <v>200</v>
      </c>
      <c r="D2" s="277" t="s">
        <v>164</v>
      </c>
      <c r="E2" s="278" t="s">
        <v>246</v>
      </c>
      <c r="F2" s="277"/>
      <c r="G2" s="277" t="s">
        <v>247</v>
      </c>
      <c r="H2" s="277"/>
      <c r="I2" s="279" t="s">
        <v>129</v>
      </c>
      <c r="J2" s="277" t="s">
        <v>204</v>
      </c>
    </row>
    <row r="3" spans="1:10" ht="106.5" customHeight="1">
      <c r="A3" s="676">
        <v>57</v>
      </c>
      <c r="B3" s="277"/>
      <c r="C3" s="277"/>
      <c r="D3" s="679" t="s">
        <v>783</v>
      </c>
      <c r="E3" s="679"/>
      <c r="F3" s="679"/>
      <c r="G3" s="679"/>
      <c r="H3" s="679"/>
      <c r="I3" s="679"/>
      <c r="J3" s="679"/>
    </row>
    <row r="4" spans="1:10" ht="14.95" customHeight="1">
      <c r="A4" s="677"/>
      <c r="B4" s="281"/>
      <c r="C4" s="281"/>
      <c r="D4" s="282" t="s">
        <v>248</v>
      </c>
      <c r="E4" s="283"/>
      <c r="F4" s="280"/>
      <c r="G4" s="284"/>
      <c r="H4" s="280"/>
      <c r="I4" s="285"/>
      <c r="J4" s="286"/>
    </row>
    <row r="5" spans="1:10" ht="14.95" customHeight="1">
      <c r="A5" s="677"/>
      <c r="B5" s="281">
        <v>1</v>
      </c>
      <c r="C5" s="281"/>
      <c r="D5" s="280" t="s">
        <v>249</v>
      </c>
      <c r="E5" s="287">
        <v>0.05</v>
      </c>
      <c r="F5" s="288" t="s">
        <v>250</v>
      </c>
      <c r="G5" s="284">
        <v>1</v>
      </c>
      <c r="H5" s="288" t="s">
        <v>250</v>
      </c>
      <c r="I5" s="285">
        <v>660</v>
      </c>
      <c r="J5" s="286">
        <f>SUM(E5*I5/G5)</f>
        <v>33</v>
      </c>
    </row>
    <row r="6" spans="1:10" ht="14.95" customHeight="1">
      <c r="A6" s="677"/>
      <c r="B6" s="281">
        <v>3</v>
      </c>
      <c r="C6" s="281"/>
      <c r="D6" s="280" t="s">
        <v>251</v>
      </c>
      <c r="E6" s="287">
        <v>0.125</v>
      </c>
      <c r="F6" s="280" t="s">
        <v>250</v>
      </c>
      <c r="G6" s="284">
        <v>1</v>
      </c>
      <c r="H6" s="280" t="s">
        <v>250</v>
      </c>
      <c r="I6" s="285">
        <v>550</v>
      </c>
      <c r="J6" s="286">
        <f>SUM(E6*I6/G6)</f>
        <v>68.75</v>
      </c>
    </row>
    <row r="7" spans="1:10" ht="14.95" customHeight="1">
      <c r="A7" s="677"/>
      <c r="B7" s="281"/>
      <c r="C7" s="281"/>
      <c r="D7" s="282" t="s">
        <v>252</v>
      </c>
      <c r="E7" s="283"/>
      <c r="F7" s="288"/>
      <c r="G7" s="284"/>
      <c r="H7" s="288"/>
      <c r="I7" s="285"/>
      <c r="J7" s="286">
        <f>SUM(J5:J6)</f>
        <v>101.75</v>
      </c>
    </row>
    <row r="8" spans="1:10" ht="14.95" customHeight="1">
      <c r="A8" s="677"/>
      <c r="B8" s="281"/>
      <c r="C8" s="281"/>
      <c r="D8" s="282" t="s">
        <v>253</v>
      </c>
      <c r="E8" s="283"/>
      <c r="F8" s="288"/>
      <c r="G8" s="284"/>
      <c r="H8" s="288"/>
      <c r="I8" s="285"/>
      <c r="J8" s="286"/>
    </row>
    <row r="9" spans="1:10" ht="32.299999999999997" customHeight="1">
      <c r="A9" s="677"/>
      <c r="B9" s="281" t="s">
        <v>254</v>
      </c>
      <c r="C9" s="281"/>
      <c r="D9" s="282" t="s">
        <v>255</v>
      </c>
      <c r="E9" s="283">
        <v>2</v>
      </c>
      <c r="F9" s="280" t="s">
        <v>256</v>
      </c>
      <c r="G9" s="284">
        <v>100</v>
      </c>
      <c r="H9" s="280" t="s">
        <v>257</v>
      </c>
      <c r="I9" s="285">
        <v>1200</v>
      </c>
      <c r="J9" s="286">
        <f>SUM(E9*I9/G9)</f>
        <v>24</v>
      </c>
    </row>
    <row r="10" spans="1:10" ht="27.2">
      <c r="A10" s="677"/>
      <c r="B10" s="278"/>
      <c r="C10" s="278"/>
      <c r="D10" s="289" t="s">
        <v>258</v>
      </c>
      <c r="E10" s="290"/>
      <c r="F10" s="291"/>
      <c r="G10" s="292"/>
      <c r="H10" s="291"/>
      <c r="I10" s="293"/>
      <c r="J10" s="294">
        <v>50</v>
      </c>
    </row>
    <row r="11" spans="1:10" ht="54.35">
      <c r="A11" s="677"/>
      <c r="B11" s="281" t="s">
        <v>259</v>
      </c>
      <c r="C11" s="284" t="s">
        <v>260</v>
      </c>
      <c r="D11" s="282" t="s">
        <v>261</v>
      </c>
      <c r="E11" s="295">
        <v>1</v>
      </c>
      <c r="F11" s="280" t="s">
        <v>0</v>
      </c>
      <c r="G11" s="284">
        <v>1</v>
      </c>
      <c r="H11" s="280" t="s">
        <v>0</v>
      </c>
      <c r="I11" s="285">
        <v>15000</v>
      </c>
      <c r="J11" s="286">
        <f>SUM(E11*I11/G11)</f>
        <v>15000</v>
      </c>
    </row>
    <row r="12" spans="1:10" ht="14.95" customHeight="1">
      <c r="A12" s="677"/>
      <c r="B12" s="281"/>
      <c r="C12" s="281"/>
      <c r="D12" s="282" t="s">
        <v>262</v>
      </c>
      <c r="E12" s="283"/>
      <c r="F12" s="282"/>
      <c r="G12" s="284"/>
      <c r="H12" s="280"/>
      <c r="I12" s="285"/>
      <c r="J12" s="286">
        <f>SUM(J9:J11)</f>
        <v>15074</v>
      </c>
    </row>
    <row r="13" spans="1:10" ht="28.55">
      <c r="A13" s="677"/>
      <c r="B13" s="281"/>
      <c r="C13" s="281"/>
      <c r="D13" s="296" t="s">
        <v>263</v>
      </c>
      <c r="E13" s="297"/>
      <c r="F13" s="297"/>
      <c r="G13" s="281"/>
      <c r="H13" s="297"/>
      <c r="I13" s="298"/>
      <c r="J13" s="299">
        <f>ROUNDDOWN(J7+J12,0)</f>
        <v>15175</v>
      </c>
    </row>
    <row r="14" spans="1:10">
      <c r="A14" s="677"/>
      <c r="B14" s="300"/>
      <c r="C14" s="300"/>
      <c r="D14" s="301" t="s">
        <v>264</v>
      </c>
      <c r="E14" s="302">
        <v>0.13614999999999999</v>
      </c>
      <c r="F14" s="303"/>
      <c r="G14" s="304"/>
      <c r="H14" s="303"/>
      <c r="I14" s="298"/>
      <c r="J14" s="305">
        <f>J13*$E14</f>
        <v>2066.0762500000001</v>
      </c>
    </row>
    <row r="15" spans="1:10">
      <c r="A15" s="677"/>
      <c r="B15" s="300"/>
      <c r="C15" s="300"/>
      <c r="D15" s="306"/>
      <c r="E15" s="283"/>
      <c r="F15" s="303"/>
      <c r="G15" s="304"/>
      <c r="H15" s="303"/>
      <c r="I15" s="298"/>
      <c r="J15" s="305">
        <f>SUM(J13:J14)</f>
        <v>17241.076249999998</v>
      </c>
    </row>
    <row r="16" spans="1:10">
      <c r="A16" s="677"/>
      <c r="B16" s="307"/>
      <c r="C16" s="307"/>
      <c r="D16" s="308" t="s">
        <v>265</v>
      </c>
      <c r="E16" s="309"/>
      <c r="F16" s="310"/>
      <c r="G16" s="311"/>
      <c r="H16" s="310"/>
      <c r="I16" s="312"/>
      <c r="J16" s="313">
        <f>ROUND(J15,0)</f>
        <v>17241</v>
      </c>
    </row>
    <row r="17" spans="1:10">
      <c r="A17" s="314"/>
      <c r="B17" s="315"/>
      <c r="C17" s="315"/>
      <c r="D17" s="316"/>
      <c r="E17" s="317"/>
      <c r="F17" s="318"/>
      <c r="G17" s="319"/>
      <c r="H17" s="318"/>
      <c r="I17" s="320"/>
      <c r="J17" s="321"/>
    </row>
    <row r="18" spans="1:10" ht="30.75" customHeight="1">
      <c r="A18" s="676">
        <v>58</v>
      </c>
      <c r="B18" s="300"/>
      <c r="C18" s="300"/>
      <c r="D18" s="679" t="s">
        <v>111</v>
      </c>
      <c r="E18" s="679"/>
      <c r="F18" s="679"/>
      <c r="G18" s="679"/>
      <c r="H18" s="679"/>
      <c r="I18" s="679"/>
      <c r="J18" s="679"/>
    </row>
    <row r="19" spans="1:10" ht="72.7" customHeight="1">
      <c r="A19" s="677"/>
      <c r="B19" s="300" t="s">
        <v>266</v>
      </c>
      <c r="C19" s="300"/>
      <c r="D19" s="280" t="s">
        <v>111</v>
      </c>
      <c r="E19" s="322" t="s">
        <v>267</v>
      </c>
      <c r="F19" s="323">
        <v>1</v>
      </c>
      <c r="G19" s="284">
        <v>1</v>
      </c>
      <c r="H19" s="280" t="s">
        <v>0</v>
      </c>
      <c r="I19" s="285">
        <v>3800</v>
      </c>
      <c r="J19" s="324">
        <f>I19*F19</f>
        <v>3800</v>
      </c>
    </row>
    <row r="20" spans="1:10">
      <c r="A20" s="677"/>
      <c r="B20" s="300"/>
      <c r="C20" s="300"/>
      <c r="D20" s="301" t="s">
        <v>264</v>
      </c>
      <c r="E20" s="302">
        <v>0.13614999999999999</v>
      </c>
      <c r="F20" s="303"/>
      <c r="G20" s="304"/>
      <c r="H20" s="303"/>
      <c r="I20" s="325"/>
      <c r="J20" s="305">
        <f>J19*E20</f>
        <v>517.37</v>
      </c>
    </row>
    <row r="21" spans="1:10">
      <c r="A21" s="677"/>
      <c r="B21" s="300"/>
      <c r="C21" s="300"/>
      <c r="D21" s="306"/>
      <c r="E21" s="283"/>
      <c r="F21" s="303"/>
      <c r="G21" s="304"/>
      <c r="H21" s="303"/>
      <c r="I21" s="325"/>
      <c r="J21" s="305">
        <f>SUM(J19:J20)</f>
        <v>4317.37</v>
      </c>
    </row>
    <row r="22" spans="1:10">
      <c r="A22" s="678"/>
      <c r="B22" s="300"/>
      <c r="C22" s="300"/>
      <c r="D22" s="326" t="s">
        <v>265</v>
      </c>
      <c r="E22" s="283"/>
      <c r="F22" s="303"/>
      <c r="G22" s="304"/>
      <c r="H22" s="303"/>
      <c r="I22" s="325"/>
      <c r="J22" s="327">
        <f>ROUND(J21,0)</f>
        <v>4317</v>
      </c>
    </row>
    <row r="23" spans="1:10">
      <c r="A23" s="314"/>
      <c r="B23" s="315"/>
      <c r="C23" s="315"/>
      <c r="D23" s="316"/>
      <c r="E23" s="317"/>
      <c r="F23" s="318"/>
      <c r="G23" s="319"/>
      <c r="H23" s="318"/>
      <c r="I23" s="320"/>
      <c r="J23" s="321"/>
    </row>
    <row r="24" spans="1:10" ht="63.7" customHeight="1">
      <c r="A24" s="676">
        <v>59</v>
      </c>
      <c r="B24" s="328"/>
      <c r="C24" s="328"/>
      <c r="D24" s="679" t="s">
        <v>242</v>
      </c>
      <c r="E24" s="679"/>
      <c r="F24" s="679"/>
      <c r="G24" s="679"/>
      <c r="H24" s="679"/>
      <c r="I24" s="679"/>
      <c r="J24" s="679"/>
    </row>
    <row r="25" spans="1:10" ht="14.95" customHeight="1">
      <c r="A25" s="677"/>
      <c r="B25" s="281"/>
      <c r="C25" s="281"/>
      <c r="D25" s="329" t="s">
        <v>248</v>
      </c>
      <c r="E25" s="283"/>
      <c r="F25" s="280"/>
      <c r="G25" s="284"/>
      <c r="H25" s="280"/>
      <c r="I25" s="285"/>
      <c r="J25" s="286"/>
    </row>
    <row r="26" spans="1:10" ht="14.95" customHeight="1">
      <c r="A26" s="677"/>
      <c r="B26" s="281">
        <v>1</v>
      </c>
      <c r="C26" s="281"/>
      <c r="D26" s="280" t="s">
        <v>249</v>
      </c>
      <c r="E26" s="287">
        <v>0.125</v>
      </c>
      <c r="F26" s="288" t="s">
        <v>250</v>
      </c>
      <c r="G26" s="284">
        <v>1</v>
      </c>
      <c r="H26" s="288" t="s">
        <v>250</v>
      </c>
      <c r="I26" s="285">
        <v>660</v>
      </c>
      <c r="J26" s="286">
        <f>SUM(E26*I26/G26)</f>
        <v>82.5</v>
      </c>
    </row>
    <row r="27" spans="1:10" ht="14.95" customHeight="1">
      <c r="A27" s="677"/>
      <c r="B27" s="281">
        <v>2</v>
      </c>
      <c r="C27" s="281"/>
      <c r="D27" s="280" t="s">
        <v>251</v>
      </c>
      <c r="E27" s="287">
        <v>0.125</v>
      </c>
      <c r="F27" s="288" t="s">
        <v>250</v>
      </c>
      <c r="G27" s="284">
        <v>1</v>
      </c>
      <c r="H27" s="288" t="s">
        <v>250</v>
      </c>
      <c r="I27" s="285">
        <v>550</v>
      </c>
      <c r="J27" s="285">
        <f>SUM(E27*I27/G27)</f>
        <v>68.75</v>
      </c>
    </row>
    <row r="28" spans="1:10">
      <c r="A28" s="677"/>
      <c r="B28" s="281"/>
      <c r="C28" s="281"/>
      <c r="D28" s="282" t="s">
        <v>252</v>
      </c>
      <c r="E28" s="283"/>
      <c r="F28" s="288"/>
      <c r="G28" s="284"/>
      <c r="H28" s="288"/>
      <c r="I28" s="285"/>
      <c r="J28" s="305">
        <f>SUM(J26:J27)</f>
        <v>151.25</v>
      </c>
    </row>
    <row r="29" spans="1:10" ht="14.95" customHeight="1">
      <c r="A29" s="677"/>
      <c r="B29" s="281"/>
      <c r="C29" s="281"/>
      <c r="D29" s="282" t="s">
        <v>268</v>
      </c>
      <c r="E29" s="283"/>
      <c r="F29" s="288"/>
      <c r="G29" s="284"/>
      <c r="H29" s="288"/>
      <c r="I29" s="285"/>
      <c r="J29" s="286"/>
    </row>
    <row r="30" spans="1:10" ht="32.299999999999997" customHeight="1">
      <c r="A30" s="677"/>
      <c r="B30" s="281" t="s">
        <v>269</v>
      </c>
      <c r="C30" s="284"/>
      <c r="D30" s="282" t="s">
        <v>255</v>
      </c>
      <c r="E30" s="283">
        <v>1</v>
      </c>
      <c r="F30" s="280" t="s">
        <v>257</v>
      </c>
      <c r="G30" s="284">
        <v>100</v>
      </c>
      <c r="H30" s="280" t="s">
        <v>257</v>
      </c>
      <c r="I30" s="285">
        <v>1200</v>
      </c>
      <c r="J30" s="286">
        <f>SUM(E30*I30/G30)</f>
        <v>12</v>
      </c>
    </row>
    <row r="31" spans="1:10" ht="14.95" customHeight="1">
      <c r="A31" s="677"/>
      <c r="B31" s="281"/>
      <c r="C31" s="281"/>
      <c r="D31" s="282" t="s">
        <v>270</v>
      </c>
      <c r="E31" s="283"/>
      <c r="F31" s="288"/>
      <c r="G31" s="284"/>
      <c r="H31" s="288"/>
      <c r="I31" s="285"/>
      <c r="J31" s="286">
        <f>SUM(J30:J30)</f>
        <v>12</v>
      </c>
    </row>
    <row r="32" spans="1:10" ht="28.55">
      <c r="A32" s="677"/>
      <c r="B32" s="281"/>
      <c r="C32" s="281"/>
      <c r="D32" s="296" t="s">
        <v>263</v>
      </c>
      <c r="E32" s="297"/>
      <c r="F32" s="297"/>
      <c r="G32" s="281"/>
      <c r="H32" s="297"/>
      <c r="I32" s="325"/>
      <c r="J32" s="324">
        <f>ROUNDDOWN(J28+J31,0)</f>
        <v>163</v>
      </c>
    </row>
    <row r="33" spans="1:10">
      <c r="A33" s="677"/>
      <c r="B33" s="300"/>
      <c r="C33" s="300"/>
      <c r="D33" s="301" t="s">
        <v>264</v>
      </c>
      <c r="E33" s="302">
        <v>0.13614999999999999</v>
      </c>
      <c r="F33" s="303"/>
      <c r="G33" s="304"/>
      <c r="H33" s="303"/>
      <c r="I33" s="325"/>
      <c r="J33" s="305">
        <f>J32*E33</f>
        <v>22.192449999999997</v>
      </c>
    </row>
    <row r="34" spans="1:10">
      <c r="A34" s="677"/>
      <c r="B34" s="300"/>
      <c r="C34" s="300"/>
      <c r="D34" s="306"/>
      <c r="E34" s="283"/>
      <c r="F34" s="303"/>
      <c r="G34" s="304"/>
      <c r="H34" s="303"/>
      <c r="I34" s="325"/>
      <c r="J34" s="305">
        <f>SUM(J32:J33)</f>
        <v>185.19245000000001</v>
      </c>
    </row>
    <row r="35" spans="1:10">
      <c r="A35" s="678"/>
      <c r="B35" s="300"/>
      <c r="C35" s="300"/>
      <c r="D35" s="326" t="s">
        <v>265</v>
      </c>
      <c r="E35" s="283"/>
      <c r="F35" s="303"/>
      <c r="G35" s="304"/>
      <c r="H35" s="303"/>
      <c r="I35" s="325"/>
      <c r="J35" s="327">
        <f>ROUND(J34,0)</f>
        <v>185</v>
      </c>
    </row>
    <row r="36" spans="1:10">
      <c r="A36" s="330"/>
      <c r="B36" s="331"/>
      <c r="C36" s="331"/>
      <c r="D36" s="332"/>
      <c r="E36" s="333"/>
      <c r="F36" s="334"/>
      <c r="G36" s="335"/>
      <c r="H36" s="334"/>
      <c r="I36" s="336"/>
      <c r="J36" s="337"/>
    </row>
    <row r="37" spans="1:10" ht="31.25" customHeight="1">
      <c r="A37" s="676">
        <v>60</v>
      </c>
      <c r="B37" s="300"/>
      <c r="C37" s="300"/>
      <c r="D37" s="679" t="s">
        <v>339</v>
      </c>
      <c r="E37" s="679"/>
      <c r="F37" s="679"/>
      <c r="G37" s="679"/>
      <c r="H37" s="679"/>
      <c r="I37" s="679"/>
      <c r="J37" s="679"/>
    </row>
    <row r="38" spans="1:10" ht="62.35" customHeight="1">
      <c r="A38" s="677"/>
      <c r="B38" s="300" t="s">
        <v>271</v>
      </c>
      <c r="C38" s="300"/>
      <c r="D38" s="280" t="s">
        <v>339</v>
      </c>
      <c r="E38" s="322" t="s">
        <v>267</v>
      </c>
      <c r="F38" s="328">
        <v>1</v>
      </c>
      <c r="G38" s="284">
        <v>1</v>
      </c>
      <c r="H38" s="280" t="s">
        <v>0</v>
      </c>
      <c r="I38" s="285">
        <v>107</v>
      </c>
      <c r="J38" s="338">
        <f>I38*F38</f>
        <v>107</v>
      </c>
    </row>
    <row r="39" spans="1:10" ht="15.8" customHeight="1">
      <c r="A39" s="677"/>
      <c r="B39" s="300"/>
      <c r="C39" s="300"/>
      <c r="D39" s="301" t="s">
        <v>264</v>
      </c>
      <c r="E39" s="302">
        <v>0.13614999999999999</v>
      </c>
      <c r="F39" s="303"/>
      <c r="G39" s="304"/>
      <c r="H39" s="303"/>
      <c r="I39" s="325"/>
      <c r="J39" s="305">
        <f>J38*E39</f>
        <v>14.568049999999999</v>
      </c>
    </row>
    <row r="40" spans="1:10" ht="15.8" customHeight="1">
      <c r="A40" s="677"/>
      <c r="B40" s="300"/>
      <c r="C40" s="300"/>
      <c r="D40" s="306"/>
      <c r="E40" s="283"/>
      <c r="F40" s="303"/>
      <c r="G40" s="304"/>
      <c r="H40" s="303"/>
      <c r="I40" s="325"/>
      <c r="J40" s="305">
        <f>SUM(J38:J39)</f>
        <v>121.56805</v>
      </c>
    </row>
    <row r="41" spans="1:10" ht="15.8" customHeight="1">
      <c r="A41" s="678"/>
      <c r="B41" s="300"/>
      <c r="C41" s="300"/>
      <c r="D41" s="326" t="s">
        <v>265</v>
      </c>
      <c r="E41" s="283"/>
      <c r="F41" s="303"/>
      <c r="G41" s="304"/>
      <c r="H41" s="303"/>
      <c r="I41" s="325"/>
      <c r="J41" s="327">
        <f>ROUND(J40,0)</f>
        <v>122</v>
      </c>
    </row>
    <row r="42" spans="1:10" ht="15.8" customHeight="1">
      <c r="A42" s="330"/>
      <c r="B42" s="331"/>
      <c r="C42" s="331"/>
      <c r="D42" s="339"/>
      <c r="E42" s="333"/>
      <c r="F42" s="334"/>
      <c r="G42" s="335"/>
      <c r="H42" s="334"/>
      <c r="I42" s="340"/>
      <c r="J42" s="337"/>
    </row>
    <row r="43" spans="1:10" ht="46.55" customHeight="1">
      <c r="A43" s="676">
        <v>61</v>
      </c>
      <c r="B43" s="300"/>
      <c r="C43" s="300"/>
      <c r="D43" s="679" t="s">
        <v>112</v>
      </c>
      <c r="E43" s="679"/>
      <c r="F43" s="679"/>
      <c r="G43" s="679"/>
      <c r="H43" s="679"/>
      <c r="I43" s="679"/>
      <c r="J43" s="679"/>
    </row>
    <row r="44" spans="1:10" ht="15.8" customHeight="1">
      <c r="A44" s="677"/>
      <c r="B44" s="300"/>
      <c r="C44" s="300"/>
      <c r="D44" s="296" t="s">
        <v>272</v>
      </c>
      <c r="E44" s="283"/>
      <c r="F44" s="280"/>
      <c r="G44" s="284"/>
      <c r="H44" s="280"/>
      <c r="I44" s="338"/>
      <c r="J44" s="286"/>
    </row>
    <row r="45" spans="1:10" ht="15.8" customHeight="1">
      <c r="A45" s="677"/>
      <c r="B45" s="281">
        <v>1</v>
      </c>
      <c r="C45" s="300"/>
      <c r="D45" s="280" t="s">
        <v>249</v>
      </c>
      <c r="E45" s="283">
        <v>0.1</v>
      </c>
      <c r="F45" s="288" t="s">
        <v>250</v>
      </c>
      <c r="G45" s="284">
        <v>1</v>
      </c>
      <c r="H45" s="288" t="s">
        <v>250</v>
      </c>
      <c r="I45" s="285">
        <v>660</v>
      </c>
      <c r="J45" s="286">
        <f>SUM(E45*I45/G45)</f>
        <v>66</v>
      </c>
    </row>
    <row r="46" spans="1:10" ht="15.8" customHeight="1">
      <c r="A46" s="677"/>
      <c r="B46" s="281">
        <v>2</v>
      </c>
      <c r="C46" s="300"/>
      <c r="D46" s="280" t="s">
        <v>251</v>
      </c>
      <c r="E46" s="283">
        <v>0.1</v>
      </c>
      <c r="F46" s="288" t="s">
        <v>250</v>
      </c>
      <c r="G46" s="284">
        <v>1</v>
      </c>
      <c r="H46" s="288" t="s">
        <v>250</v>
      </c>
      <c r="I46" s="285">
        <v>550</v>
      </c>
      <c r="J46" s="285">
        <f>SUM(E46*I46/G46)</f>
        <v>55</v>
      </c>
    </row>
    <row r="47" spans="1:10" ht="30.1" customHeight="1">
      <c r="A47" s="677"/>
      <c r="B47" s="300"/>
      <c r="C47" s="300"/>
      <c r="D47" s="341" t="s">
        <v>252</v>
      </c>
      <c r="E47" s="283"/>
      <c r="F47" s="288"/>
      <c r="G47" s="284"/>
      <c r="H47" s="288"/>
      <c r="I47" s="338"/>
      <c r="J47" s="305">
        <f>SUM(J45:J46)</f>
        <v>121</v>
      </c>
    </row>
    <row r="48" spans="1:10" ht="15.8" customHeight="1">
      <c r="A48" s="677"/>
      <c r="B48" s="300"/>
      <c r="C48" s="300"/>
      <c r="D48" s="296" t="s">
        <v>253</v>
      </c>
      <c r="E48" s="283"/>
      <c r="F48" s="288"/>
      <c r="G48" s="284"/>
      <c r="H48" s="288"/>
      <c r="I48" s="338"/>
      <c r="J48" s="286"/>
    </row>
    <row r="49" spans="1:10" ht="15.8" customHeight="1">
      <c r="A49" s="677"/>
      <c r="B49" s="281" t="s">
        <v>273</v>
      </c>
      <c r="C49" s="281" t="s">
        <v>274</v>
      </c>
      <c r="D49" s="282" t="s">
        <v>275</v>
      </c>
      <c r="E49" s="295">
        <v>1</v>
      </c>
      <c r="F49" s="280" t="s">
        <v>6</v>
      </c>
      <c r="G49" s="284">
        <v>1</v>
      </c>
      <c r="H49" s="280" t="s">
        <v>6</v>
      </c>
      <c r="I49" s="342">
        <v>164</v>
      </c>
      <c r="J49" s="286">
        <f>SUM(E49*I49/G49)</f>
        <v>164</v>
      </c>
    </row>
    <row r="50" spans="1:10" ht="15.8" customHeight="1">
      <c r="A50" s="677"/>
      <c r="B50" s="281" t="s">
        <v>276</v>
      </c>
      <c r="C50" s="281" t="s">
        <v>274</v>
      </c>
      <c r="D50" s="282" t="s">
        <v>277</v>
      </c>
      <c r="E50" s="295">
        <v>1</v>
      </c>
      <c r="F50" s="280" t="s">
        <v>0</v>
      </c>
      <c r="G50" s="284">
        <v>1</v>
      </c>
      <c r="H50" s="280" t="s">
        <v>6</v>
      </c>
      <c r="I50" s="342">
        <v>164</v>
      </c>
      <c r="J50" s="286">
        <f>SUM(E50*I50/G50)</f>
        <v>164</v>
      </c>
    </row>
    <row r="51" spans="1:10" ht="15.8" customHeight="1">
      <c r="A51" s="677"/>
      <c r="B51" s="281" t="s">
        <v>278</v>
      </c>
      <c r="C51" s="281" t="s">
        <v>260</v>
      </c>
      <c r="D51" s="282" t="s">
        <v>279</v>
      </c>
      <c r="E51" s="295">
        <v>2</v>
      </c>
      <c r="F51" s="280" t="s">
        <v>0</v>
      </c>
      <c r="G51" s="284">
        <v>1</v>
      </c>
      <c r="H51" s="280" t="s">
        <v>6</v>
      </c>
      <c r="I51" s="342">
        <v>116</v>
      </c>
      <c r="J51" s="286">
        <f>SUM(E51*I51/G51)</f>
        <v>232</v>
      </c>
    </row>
    <row r="52" spans="1:10" ht="25.15" customHeight="1">
      <c r="A52" s="677"/>
      <c r="B52" s="281" t="s">
        <v>278</v>
      </c>
      <c r="C52" s="284" t="s">
        <v>274</v>
      </c>
      <c r="D52" s="291" t="s">
        <v>280</v>
      </c>
      <c r="E52" s="295">
        <v>2</v>
      </c>
      <c r="F52" s="280" t="s">
        <v>0</v>
      </c>
      <c r="G52" s="284">
        <v>1</v>
      </c>
      <c r="H52" s="280" t="s">
        <v>6</v>
      </c>
      <c r="I52" s="342">
        <v>178</v>
      </c>
      <c r="J52" s="286">
        <f>SUM(E52*I52/G52)</f>
        <v>356</v>
      </c>
    </row>
    <row r="53" spans="1:10">
      <c r="A53" s="677"/>
      <c r="B53" s="300"/>
      <c r="C53" s="300"/>
      <c r="D53" s="282" t="s">
        <v>281</v>
      </c>
      <c r="E53" s="283"/>
      <c r="F53" s="280"/>
      <c r="G53" s="284"/>
      <c r="H53" s="280"/>
      <c r="I53" s="338"/>
      <c r="J53" s="305">
        <f>SUM(J49:J52)</f>
        <v>916</v>
      </c>
    </row>
    <row r="54" spans="1:10" ht="33.450000000000003" customHeight="1">
      <c r="A54" s="677"/>
      <c r="B54" s="300"/>
      <c r="C54" s="300"/>
      <c r="D54" s="296" t="s">
        <v>263</v>
      </c>
      <c r="E54" s="343"/>
      <c r="F54" s="280"/>
      <c r="G54" s="344"/>
      <c r="H54" s="345"/>
      <c r="I54" s="338"/>
      <c r="J54" s="324">
        <f>ROUNDDOWN(J47+J53,0)</f>
        <v>1037</v>
      </c>
    </row>
    <row r="55" spans="1:10" ht="14.95" customHeight="1">
      <c r="A55" s="677"/>
      <c r="B55" s="300"/>
      <c r="C55" s="300"/>
      <c r="D55" s="301" t="s">
        <v>264</v>
      </c>
      <c r="E55" s="302">
        <v>0.13614999999999999</v>
      </c>
      <c r="F55" s="303"/>
      <c r="G55" s="304"/>
      <c r="H55" s="303"/>
      <c r="I55" s="324"/>
      <c r="J55" s="305">
        <f>J54*E55</f>
        <v>141.18754999999999</v>
      </c>
    </row>
    <row r="56" spans="1:10" ht="14.95" customHeight="1">
      <c r="A56" s="677"/>
      <c r="B56" s="300"/>
      <c r="C56" s="300"/>
      <c r="D56" s="346"/>
      <c r="E56" s="283"/>
      <c r="F56" s="303"/>
      <c r="G56" s="304"/>
      <c r="H56" s="303"/>
      <c r="I56" s="324"/>
      <c r="J56" s="305">
        <f>SUM(J54:J55)</f>
        <v>1178.1875500000001</v>
      </c>
    </row>
    <row r="57" spans="1:10" ht="14.95" customHeight="1">
      <c r="A57" s="678"/>
      <c r="B57" s="300"/>
      <c r="C57" s="300"/>
      <c r="D57" s="347" t="s">
        <v>265</v>
      </c>
      <c r="E57" s="283"/>
      <c r="F57" s="303"/>
      <c r="G57" s="304"/>
      <c r="H57" s="303"/>
      <c r="I57" s="348"/>
      <c r="J57" s="327">
        <f>ROUND(J56,0)</f>
        <v>1178</v>
      </c>
    </row>
    <row r="58" spans="1:10" ht="14.95" customHeight="1">
      <c r="A58" s="314"/>
      <c r="B58" s="315"/>
      <c r="C58" s="315"/>
      <c r="D58" s="316"/>
      <c r="E58" s="317"/>
      <c r="F58" s="318"/>
      <c r="G58" s="319"/>
      <c r="H58" s="318"/>
      <c r="I58" s="320"/>
      <c r="J58" s="321"/>
    </row>
    <row r="59" spans="1:10" ht="44.7" customHeight="1">
      <c r="A59" s="676">
        <v>63</v>
      </c>
      <c r="B59" s="328"/>
      <c r="C59" s="328"/>
      <c r="D59" s="679" t="s">
        <v>694</v>
      </c>
      <c r="E59" s="679"/>
      <c r="F59" s="679"/>
      <c r="G59" s="679"/>
      <c r="H59" s="679"/>
      <c r="I59" s="679"/>
      <c r="J59" s="679"/>
    </row>
    <row r="60" spans="1:10" ht="17" customHeight="1">
      <c r="A60" s="677"/>
      <c r="B60" s="281"/>
      <c r="C60" s="281"/>
      <c r="D60" s="329" t="s">
        <v>248</v>
      </c>
      <c r="E60" s="283"/>
      <c r="F60" s="280"/>
      <c r="G60" s="284"/>
      <c r="H60" s="280"/>
      <c r="I60" s="285"/>
      <c r="J60" s="286"/>
    </row>
    <row r="61" spans="1:10" ht="14.95" customHeight="1">
      <c r="A61" s="677"/>
      <c r="B61" s="281">
        <v>1</v>
      </c>
      <c r="C61" s="281"/>
      <c r="D61" s="280" t="s">
        <v>249</v>
      </c>
      <c r="E61" s="287">
        <v>0.25</v>
      </c>
      <c r="F61" s="288" t="s">
        <v>250</v>
      </c>
      <c r="G61" s="284">
        <v>1</v>
      </c>
      <c r="H61" s="288" t="s">
        <v>250</v>
      </c>
      <c r="I61" s="285">
        <v>660</v>
      </c>
      <c r="J61" s="286">
        <f>SUM(E61*I61/G61)</f>
        <v>165</v>
      </c>
    </row>
    <row r="62" spans="1:10" ht="13.6">
      <c r="A62" s="677"/>
      <c r="B62" s="281">
        <v>2</v>
      </c>
      <c r="C62" s="281"/>
      <c r="D62" s="280" t="s">
        <v>286</v>
      </c>
      <c r="E62" s="287">
        <v>0.25</v>
      </c>
      <c r="F62" s="288" t="s">
        <v>250</v>
      </c>
      <c r="G62" s="284">
        <v>1</v>
      </c>
      <c r="H62" s="288" t="s">
        <v>250</v>
      </c>
      <c r="I62" s="285">
        <v>550</v>
      </c>
      <c r="J62" s="286">
        <f>SUM(E62*I62/G62)</f>
        <v>137.5</v>
      </c>
    </row>
    <row r="63" spans="1:10" ht="14.95" customHeight="1">
      <c r="A63" s="677"/>
      <c r="B63" s="281">
        <v>4</v>
      </c>
      <c r="C63" s="281"/>
      <c r="D63" s="291" t="s">
        <v>287</v>
      </c>
      <c r="E63" s="287">
        <v>0.25</v>
      </c>
      <c r="F63" s="288" t="s">
        <v>250</v>
      </c>
      <c r="G63" s="284">
        <v>1</v>
      </c>
      <c r="H63" s="288" t="s">
        <v>250</v>
      </c>
      <c r="I63" s="285">
        <v>580</v>
      </c>
      <c r="J63" s="286">
        <f>SUM(E63*I63/G63)</f>
        <v>145</v>
      </c>
    </row>
    <row r="64" spans="1:10" ht="13.6">
      <c r="A64" s="677"/>
      <c r="B64" s="281"/>
      <c r="C64" s="281"/>
      <c r="D64" s="282" t="s">
        <v>252</v>
      </c>
      <c r="E64" s="283"/>
      <c r="F64" s="288"/>
      <c r="G64" s="284"/>
      <c r="H64" s="288"/>
      <c r="I64" s="285"/>
      <c r="J64" s="286">
        <f>SUM(J61:J63)</f>
        <v>447.5</v>
      </c>
    </row>
    <row r="65" spans="1:10" ht="40.75">
      <c r="A65" s="677"/>
      <c r="B65" s="338" t="s">
        <v>269</v>
      </c>
      <c r="C65" s="284"/>
      <c r="D65" s="282" t="s">
        <v>288</v>
      </c>
      <c r="E65" s="283">
        <v>1</v>
      </c>
      <c r="F65" s="280" t="s">
        <v>257</v>
      </c>
      <c r="G65" s="284">
        <v>100</v>
      </c>
      <c r="H65" s="280" t="s">
        <v>257</v>
      </c>
      <c r="I65" s="285">
        <v>1200</v>
      </c>
      <c r="J65" s="286">
        <f>SUM(E65*I65/G65)</f>
        <v>12</v>
      </c>
    </row>
    <row r="66" spans="1:10" ht="13.6">
      <c r="A66" s="677"/>
      <c r="B66" s="281" t="s">
        <v>289</v>
      </c>
      <c r="C66" s="281"/>
      <c r="D66" s="280" t="s">
        <v>290</v>
      </c>
      <c r="E66" s="295">
        <v>25</v>
      </c>
      <c r="F66" s="280" t="s">
        <v>116</v>
      </c>
      <c r="G66" s="284">
        <v>1</v>
      </c>
      <c r="H66" s="280" t="s">
        <v>116</v>
      </c>
      <c r="I66" s="341">
        <v>9</v>
      </c>
      <c r="J66" s="286">
        <f>SUM(E66*I66/G66)</f>
        <v>225</v>
      </c>
    </row>
    <row r="67" spans="1:10" ht="27.2">
      <c r="A67" s="677"/>
      <c r="B67" s="281"/>
      <c r="C67" s="281"/>
      <c r="D67" s="282" t="s">
        <v>291</v>
      </c>
      <c r="E67" s="295">
        <v>1</v>
      </c>
      <c r="F67" s="280" t="s">
        <v>68</v>
      </c>
      <c r="G67" s="284">
        <v>1</v>
      </c>
      <c r="H67" s="280" t="s">
        <v>68</v>
      </c>
      <c r="I67" s="285">
        <v>10</v>
      </c>
      <c r="J67" s="286">
        <f>SUM(E67*I67/G67)</f>
        <v>10</v>
      </c>
    </row>
    <row r="68" spans="1:10" ht="16.5" customHeight="1">
      <c r="A68" s="677"/>
      <c r="B68" s="281"/>
      <c r="C68" s="281"/>
      <c r="D68" s="282" t="s">
        <v>270</v>
      </c>
      <c r="E68" s="283"/>
      <c r="F68" s="288"/>
      <c r="G68" s="284"/>
      <c r="H68" s="288"/>
      <c r="I68" s="285"/>
      <c r="J68" s="286">
        <f>SUM(J65:J67)</f>
        <v>247</v>
      </c>
    </row>
    <row r="69" spans="1:10" ht="44.35" customHeight="1">
      <c r="A69" s="677"/>
      <c r="B69" s="281"/>
      <c r="C69" s="281"/>
      <c r="D69" s="296" t="s">
        <v>263</v>
      </c>
      <c r="E69" s="297"/>
      <c r="F69" s="297"/>
      <c r="G69" s="281"/>
      <c r="H69" s="297"/>
      <c r="I69" s="325"/>
      <c r="J69" s="324">
        <f>ROUNDDOWN(J64+J68,0)</f>
        <v>694</v>
      </c>
    </row>
    <row r="70" spans="1:10" ht="33.799999999999997" customHeight="1">
      <c r="A70" s="677"/>
      <c r="B70" s="300"/>
      <c r="C70" s="300"/>
      <c r="D70" s="301" t="s">
        <v>264</v>
      </c>
      <c r="E70" s="302">
        <v>0.13614999999999999</v>
      </c>
      <c r="F70" s="303"/>
      <c r="G70" s="304"/>
      <c r="H70" s="303"/>
      <c r="I70" s="325"/>
      <c r="J70" s="305">
        <f>J69*E70</f>
        <v>94.488099999999989</v>
      </c>
    </row>
    <row r="71" spans="1:10" ht="15.8" customHeight="1">
      <c r="A71" s="677"/>
      <c r="B71" s="300"/>
      <c r="C71" s="300"/>
      <c r="D71" s="306"/>
      <c r="E71" s="283"/>
      <c r="F71" s="303"/>
      <c r="G71" s="304"/>
      <c r="H71" s="303"/>
      <c r="I71" s="325"/>
      <c r="J71" s="305">
        <f>SUM(J69:J70)</f>
        <v>788.48810000000003</v>
      </c>
    </row>
    <row r="72" spans="1:10">
      <c r="A72" s="678"/>
      <c r="B72" s="300"/>
      <c r="C72" s="300"/>
      <c r="D72" s="326" t="s">
        <v>265</v>
      </c>
      <c r="E72" s="283"/>
      <c r="F72" s="303"/>
      <c r="G72" s="304"/>
      <c r="H72" s="303"/>
      <c r="I72" s="325"/>
      <c r="J72" s="327">
        <f>ROUND(J71,0)</f>
        <v>788</v>
      </c>
    </row>
    <row r="73" spans="1:10">
      <c r="A73" s="330"/>
      <c r="B73" s="331"/>
      <c r="C73" s="331"/>
      <c r="D73" s="332"/>
      <c r="E73" s="333"/>
      <c r="F73" s="334"/>
      <c r="G73" s="335"/>
      <c r="H73" s="334"/>
      <c r="I73" s="336"/>
      <c r="J73" s="337"/>
    </row>
    <row r="74" spans="1:10">
      <c r="A74" s="330"/>
      <c r="B74" s="331"/>
      <c r="C74" s="331"/>
      <c r="D74" s="339"/>
      <c r="E74" s="333"/>
      <c r="F74" s="334"/>
      <c r="G74" s="335"/>
      <c r="H74" s="334"/>
      <c r="I74" s="340"/>
      <c r="J74" s="337"/>
    </row>
    <row r="75" spans="1:10" ht="40.950000000000003" customHeight="1">
      <c r="A75" s="676">
        <v>62</v>
      </c>
      <c r="B75" s="349"/>
      <c r="C75" s="349"/>
      <c r="D75" s="679" t="s">
        <v>243</v>
      </c>
      <c r="E75" s="679"/>
      <c r="F75" s="679"/>
      <c r="G75" s="679"/>
      <c r="H75" s="679"/>
      <c r="I75" s="679"/>
      <c r="J75" s="679"/>
    </row>
    <row r="76" spans="1:10" ht="40.75">
      <c r="A76" s="677"/>
      <c r="B76" s="300" t="s">
        <v>282</v>
      </c>
      <c r="C76" s="304" t="s">
        <v>283</v>
      </c>
      <c r="D76" s="297" t="s">
        <v>284</v>
      </c>
      <c r="E76" s="322" t="s">
        <v>267</v>
      </c>
      <c r="F76" s="323">
        <v>1</v>
      </c>
      <c r="G76" s="284">
        <v>1</v>
      </c>
      <c r="H76" s="280" t="s">
        <v>0</v>
      </c>
      <c r="I76" s="285">
        <v>3756</v>
      </c>
      <c r="J76" s="324">
        <f>I76*F76</f>
        <v>3756</v>
      </c>
    </row>
    <row r="77" spans="1:10">
      <c r="A77" s="677"/>
      <c r="B77" s="300"/>
      <c r="C77" s="300"/>
      <c r="D77" s="350" t="s">
        <v>285</v>
      </c>
      <c r="E77" s="338">
        <v>0.01</v>
      </c>
      <c r="F77" s="323"/>
      <c r="G77" s="284"/>
      <c r="H77" s="280"/>
      <c r="I77" s="325"/>
      <c r="J77" s="324">
        <f>J76*E77</f>
        <v>37.56</v>
      </c>
    </row>
    <row r="78" spans="1:10" ht="31.6" customHeight="1">
      <c r="A78" s="677"/>
      <c r="B78" s="300"/>
      <c r="C78" s="300"/>
      <c r="D78" s="350"/>
      <c r="E78" s="322"/>
      <c r="F78" s="323"/>
      <c r="G78" s="284"/>
      <c r="H78" s="280"/>
      <c r="I78" s="285"/>
      <c r="J78" s="324">
        <f>SUM(J76:J77)</f>
        <v>3793.56</v>
      </c>
    </row>
    <row r="79" spans="1:10">
      <c r="A79" s="677"/>
      <c r="B79" s="300"/>
      <c r="C79" s="300"/>
      <c r="D79" s="301" t="s">
        <v>264</v>
      </c>
      <c r="E79" s="302">
        <v>0.13614999999999999</v>
      </c>
      <c r="F79" s="303"/>
      <c r="G79" s="304"/>
      <c r="H79" s="303"/>
      <c r="I79" s="325"/>
      <c r="J79" s="305">
        <f>J78*E79</f>
        <v>516.49319400000002</v>
      </c>
    </row>
    <row r="80" spans="1:10">
      <c r="A80" s="677"/>
      <c r="B80" s="300"/>
      <c r="C80" s="300"/>
      <c r="D80" s="306"/>
      <c r="E80" s="283"/>
      <c r="F80" s="303"/>
      <c r="G80" s="304"/>
      <c r="H80" s="303"/>
      <c r="I80" s="325"/>
      <c r="J80" s="305">
        <f>SUM(J78:J79)</f>
        <v>4310.0531940000001</v>
      </c>
    </row>
    <row r="81" spans="1:10">
      <c r="A81" s="678"/>
      <c r="B81" s="300"/>
      <c r="C81" s="300"/>
      <c r="D81" s="326" t="s">
        <v>265</v>
      </c>
      <c r="E81" s="283"/>
      <c r="F81" s="303"/>
      <c r="G81" s="304"/>
      <c r="H81" s="303"/>
      <c r="I81" s="325"/>
      <c r="J81" s="327">
        <f>ROUND(J80,0)</f>
        <v>4310</v>
      </c>
    </row>
    <row r="82" spans="1:10" ht="9" customHeight="1">
      <c r="A82" s="330"/>
      <c r="B82" s="331"/>
      <c r="C82" s="331"/>
      <c r="D82" s="339"/>
      <c r="E82" s="333"/>
      <c r="F82" s="334"/>
      <c r="G82" s="335"/>
      <c r="H82" s="334"/>
      <c r="I82" s="340"/>
      <c r="J82" s="337"/>
    </row>
    <row r="83" spans="1:10" ht="9" customHeight="1">
      <c r="A83" s="330"/>
      <c r="B83" s="331"/>
      <c r="C83" s="331"/>
      <c r="D83" s="339"/>
      <c r="E83" s="333"/>
      <c r="F83" s="334"/>
      <c r="G83" s="335"/>
      <c r="H83" s="334"/>
      <c r="I83" s="340"/>
      <c r="J83" s="337"/>
    </row>
    <row r="84" spans="1:10" ht="36.700000000000003" customHeight="1">
      <c r="A84" s="674">
        <v>64</v>
      </c>
      <c r="B84" s="328"/>
      <c r="C84" s="328"/>
      <c r="D84" s="679" t="s">
        <v>113</v>
      </c>
      <c r="E84" s="679"/>
      <c r="F84" s="679"/>
      <c r="G84" s="679"/>
      <c r="H84" s="679"/>
      <c r="I84" s="679"/>
      <c r="J84" s="679"/>
    </row>
    <row r="85" spans="1:10" ht="14.95" customHeight="1">
      <c r="A85" s="669"/>
      <c r="B85" s="281"/>
      <c r="C85" s="281"/>
      <c r="D85" s="329" t="s">
        <v>248</v>
      </c>
      <c r="E85" s="283"/>
      <c r="F85" s="280"/>
      <c r="G85" s="284"/>
      <c r="H85" s="280"/>
      <c r="I85" s="285"/>
      <c r="J85" s="286"/>
    </row>
    <row r="86" spans="1:10" ht="14.95" customHeight="1">
      <c r="A86" s="669"/>
      <c r="B86" s="281">
        <v>3</v>
      </c>
      <c r="C86" s="281"/>
      <c r="D86" s="280" t="s">
        <v>251</v>
      </c>
      <c r="E86" s="287">
        <v>0.1</v>
      </c>
      <c r="F86" s="288" t="s">
        <v>250</v>
      </c>
      <c r="G86" s="284">
        <v>1</v>
      </c>
      <c r="H86" s="288" t="s">
        <v>250</v>
      </c>
      <c r="I86" s="285">
        <v>550</v>
      </c>
      <c r="J86" s="285">
        <f>SUM(E86*I86/G86)</f>
        <v>55</v>
      </c>
    </row>
    <row r="87" spans="1:10">
      <c r="A87" s="669"/>
      <c r="B87" s="281"/>
      <c r="C87" s="281"/>
      <c r="D87" s="282" t="s">
        <v>252</v>
      </c>
      <c r="E87" s="283"/>
      <c r="F87" s="288"/>
      <c r="G87" s="284"/>
      <c r="H87" s="288"/>
      <c r="I87" s="285"/>
      <c r="J87" s="305">
        <f>SUM(J86:J86)</f>
        <v>55</v>
      </c>
    </row>
    <row r="88" spans="1:10" ht="14.95" customHeight="1">
      <c r="A88" s="669"/>
      <c r="B88" s="281"/>
      <c r="C88" s="281"/>
      <c r="D88" s="282" t="s">
        <v>268</v>
      </c>
      <c r="E88" s="283"/>
      <c r="F88" s="288"/>
      <c r="G88" s="284"/>
      <c r="H88" s="288"/>
      <c r="I88" s="285"/>
      <c r="J88" s="286"/>
    </row>
    <row r="89" spans="1:10" ht="40.75">
      <c r="A89" s="669"/>
      <c r="B89" s="281" t="s">
        <v>306</v>
      </c>
      <c r="C89" s="284"/>
      <c r="D89" s="282" t="s">
        <v>307</v>
      </c>
      <c r="E89" s="283">
        <v>1</v>
      </c>
      <c r="F89" s="280" t="s">
        <v>257</v>
      </c>
      <c r="G89" s="284">
        <v>1</v>
      </c>
      <c r="H89" s="280" t="s">
        <v>257</v>
      </c>
      <c r="I89" s="285">
        <v>110</v>
      </c>
      <c r="J89" s="286">
        <f>SUM(E89*I89/G89)</f>
        <v>110</v>
      </c>
    </row>
    <row r="90" spans="1:10" ht="28.55">
      <c r="A90" s="669"/>
      <c r="B90" s="281"/>
      <c r="C90" s="281"/>
      <c r="D90" s="296" t="s">
        <v>263</v>
      </c>
      <c r="E90" s="297"/>
      <c r="F90" s="297"/>
      <c r="G90" s="281"/>
      <c r="H90" s="297"/>
      <c r="I90" s="298"/>
      <c r="J90" s="299">
        <f>SUM(J87:J89)</f>
        <v>165</v>
      </c>
    </row>
    <row r="91" spans="1:10" ht="54.35">
      <c r="A91" s="669"/>
      <c r="B91" s="281"/>
      <c r="C91" s="281"/>
      <c r="D91" s="282" t="s">
        <v>308</v>
      </c>
      <c r="E91" s="283">
        <v>0.23</v>
      </c>
      <c r="F91" s="280" t="s">
        <v>257</v>
      </c>
      <c r="G91" s="284">
        <v>1</v>
      </c>
      <c r="H91" s="280" t="s">
        <v>257</v>
      </c>
      <c r="I91" s="285">
        <f>I89</f>
        <v>110</v>
      </c>
      <c r="J91" s="286">
        <f>SUM(E91*I91/G91)</f>
        <v>25.3</v>
      </c>
    </row>
    <row r="92" spans="1:10" ht="14.95" customHeight="1">
      <c r="A92" s="669"/>
      <c r="B92" s="281"/>
      <c r="C92" s="281"/>
      <c r="D92" s="282"/>
      <c r="E92" s="283"/>
      <c r="F92" s="280"/>
      <c r="G92" s="284"/>
      <c r="H92" s="280"/>
      <c r="I92" s="325"/>
      <c r="J92" s="338">
        <f>J90-J91</f>
        <v>139.69999999999999</v>
      </c>
    </row>
    <row r="93" spans="1:10">
      <c r="A93" s="669"/>
      <c r="B93" s="300"/>
      <c r="C93" s="300"/>
      <c r="D93" s="301" t="s">
        <v>264</v>
      </c>
      <c r="E93" s="302">
        <v>0.13614999999999999</v>
      </c>
      <c r="F93" s="303"/>
      <c r="G93" s="304"/>
      <c r="H93" s="303"/>
      <c r="I93" s="325"/>
      <c r="J93" s="324">
        <f>J90*E93</f>
        <v>22.464749999999999</v>
      </c>
    </row>
    <row r="94" spans="1:10">
      <c r="A94" s="669"/>
      <c r="B94" s="300"/>
      <c r="C94" s="300"/>
      <c r="D94" s="301"/>
      <c r="E94" s="302"/>
      <c r="F94" s="303"/>
      <c r="G94" s="304"/>
      <c r="H94" s="303"/>
      <c r="I94" s="325"/>
      <c r="J94" s="324">
        <f>SUM(J92:J93)</f>
        <v>162.16475</v>
      </c>
    </row>
    <row r="95" spans="1:10">
      <c r="A95" s="670"/>
      <c r="B95" s="300"/>
      <c r="C95" s="300"/>
      <c r="D95" s="326" t="s">
        <v>265</v>
      </c>
      <c r="E95" s="283"/>
      <c r="F95" s="303"/>
      <c r="G95" s="304"/>
      <c r="H95" s="303"/>
      <c r="I95" s="325"/>
      <c r="J95" s="327">
        <f>ROUND(J94,0)</f>
        <v>162</v>
      </c>
    </row>
    <row r="96" spans="1:10" ht="6.8" customHeight="1">
      <c r="A96" s="351"/>
      <c r="B96" s="331"/>
      <c r="C96" s="331"/>
      <c r="D96" s="332"/>
      <c r="E96" s="333"/>
      <c r="F96" s="334"/>
      <c r="G96" s="335"/>
      <c r="H96" s="334"/>
      <c r="I96" s="336"/>
      <c r="J96" s="337"/>
    </row>
    <row r="97" spans="1:10" ht="6.8" customHeight="1">
      <c r="A97" s="351"/>
      <c r="B97" s="331"/>
      <c r="C97" s="331"/>
      <c r="D97" s="332"/>
      <c r="E97" s="333"/>
      <c r="F97" s="334"/>
      <c r="G97" s="335"/>
      <c r="H97" s="334"/>
      <c r="I97" s="336"/>
      <c r="J97" s="337"/>
    </row>
    <row r="98" spans="1:10" ht="70.5" customHeight="1">
      <c r="A98" s="680">
        <v>65</v>
      </c>
      <c r="B98" s="328"/>
      <c r="C98" s="328"/>
      <c r="D98" s="679" t="s">
        <v>292</v>
      </c>
      <c r="E98" s="679"/>
      <c r="F98" s="679"/>
      <c r="G98" s="679"/>
      <c r="H98" s="679"/>
      <c r="I98" s="679"/>
      <c r="J98" s="679"/>
    </row>
    <row r="99" spans="1:10">
      <c r="A99" s="680"/>
      <c r="B99" s="300"/>
      <c r="C99" s="300"/>
      <c r="D99" s="296" t="s">
        <v>293</v>
      </c>
      <c r="E99" s="283"/>
      <c r="F99" s="345"/>
      <c r="G99" s="304"/>
      <c r="H99" s="345"/>
      <c r="I99" s="298"/>
      <c r="J99" s="305"/>
    </row>
    <row r="100" spans="1:10" ht="14.95" customHeight="1">
      <c r="A100" s="680"/>
      <c r="B100" s="281">
        <v>1</v>
      </c>
      <c r="C100" s="281"/>
      <c r="D100" s="280" t="s">
        <v>249</v>
      </c>
      <c r="E100" s="283">
        <v>0.5</v>
      </c>
      <c r="F100" s="288" t="s">
        <v>250</v>
      </c>
      <c r="G100" s="284">
        <v>1</v>
      </c>
      <c r="H100" s="288" t="s">
        <v>250</v>
      </c>
      <c r="I100" s="285">
        <v>660</v>
      </c>
      <c r="J100" s="286">
        <f>SUM(E100*I100/G100)</f>
        <v>330</v>
      </c>
    </row>
    <row r="101" spans="1:10" ht="14.95" customHeight="1">
      <c r="A101" s="680"/>
      <c r="B101" s="281">
        <v>2</v>
      </c>
      <c r="C101" s="281"/>
      <c r="D101" s="280" t="s">
        <v>286</v>
      </c>
      <c r="E101" s="283">
        <v>0.5</v>
      </c>
      <c r="F101" s="288" t="s">
        <v>250</v>
      </c>
      <c r="G101" s="284">
        <v>1</v>
      </c>
      <c r="H101" s="288" t="s">
        <v>250</v>
      </c>
      <c r="I101" s="285">
        <v>550</v>
      </c>
      <c r="J101" s="286">
        <f>SUM(E101*I101/G101)</f>
        <v>275</v>
      </c>
    </row>
    <row r="102" spans="1:10" ht="14.95" customHeight="1">
      <c r="A102" s="680"/>
      <c r="B102" s="281">
        <v>3</v>
      </c>
      <c r="C102" s="281"/>
      <c r="D102" s="291" t="s">
        <v>287</v>
      </c>
      <c r="E102" s="283">
        <v>0.5</v>
      </c>
      <c r="F102" s="288" t="s">
        <v>250</v>
      </c>
      <c r="G102" s="284">
        <v>1</v>
      </c>
      <c r="H102" s="288" t="s">
        <v>250</v>
      </c>
      <c r="I102" s="285">
        <v>580</v>
      </c>
      <c r="J102" s="286">
        <f>SUM(E102*I102/G102)</f>
        <v>290</v>
      </c>
    </row>
    <row r="103" spans="1:10">
      <c r="A103" s="680"/>
      <c r="B103" s="300"/>
      <c r="C103" s="300"/>
      <c r="D103" s="352"/>
      <c r="E103" s="283"/>
      <c r="F103" s="303"/>
      <c r="G103" s="304"/>
      <c r="H103" s="303"/>
      <c r="I103" s="298"/>
      <c r="J103" s="298">
        <f>SUM(J100:J102)</f>
        <v>895</v>
      </c>
    </row>
    <row r="104" spans="1:10">
      <c r="A104" s="680"/>
      <c r="B104" s="281"/>
      <c r="C104" s="281"/>
      <c r="D104" s="296" t="s">
        <v>294</v>
      </c>
      <c r="E104" s="283"/>
      <c r="F104" s="280"/>
      <c r="G104" s="284"/>
      <c r="H104" s="280"/>
      <c r="I104" s="285"/>
      <c r="J104" s="286"/>
    </row>
    <row r="105" spans="1:10" ht="23.95" customHeight="1">
      <c r="A105" s="680"/>
      <c r="B105" s="328" t="s">
        <v>295</v>
      </c>
      <c r="C105" s="284" t="s">
        <v>296</v>
      </c>
      <c r="D105" s="282" t="s">
        <v>297</v>
      </c>
      <c r="E105" s="295">
        <v>1</v>
      </c>
      <c r="F105" s="280" t="s">
        <v>0</v>
      </c>
      <c r="G105" s="284">
        <v>1</v>
      </c>
      <c r="H105" s="280" t="s">
        <v>6</v>
      </c>
      <c r="I105" s="285">
        <v>2302</v>
      </c>
      <c r="J105" s="286">
        <f>SUM(E105*I105/G105)</f>
        <v>2302</v>
      </c>
    </row>
    <row r="106" spans="1:10" ht="34.5" customHeight="1">
      <c r="A106" s="680"/>
      <c r="B106" s="281" t="s">
        <v>298</v>
      </c>
      <c r="C106" s="292" t="s">
        <v>299</v>
      </c>
      <c r="D106" s="282" t="s">
        <v>300</v>
      </c>
      <c r="E106" s="295">
        <v>1</v>
      </c>
      <c r="F106" s="280" t="s">
        <v>6</v>
      </c>
      <c r="G106" s="284">
        <v>1</v>
      </c>
      <c r="H106" s="280" t="s">
        <v>6</v>
      </c>
      <c r="I106" s="285">
        <v>2651</v>
      </c>
      <c r="J106" s="286">
        <f>SUM(E106*I106/G106)</f>
        <v>2651</v>
      </c>
    </row>
    <row r="107" spans="1:10" ht="31.6" customHeight="1">
      <c r="A107" s="680"/>
      <c r="B107" s="278" t="s">
        <v>298</v>
      </c>
      <c r="C107" s="292" t="s">
        <v>260</v>
      </c>
      <c r="D107" s="289" t="s">
        <v>301</v>
      </c>
      <c r="E107" s="295">
        <v>8</v>
      </c>
      <c r="F107" s="280" t="s">
        <v>0</v>
      </c>
      <c r="G107" s="284">
        <v>1</v>
      </c>
      <c r="H107" s="280" t="s">
        <v>6</v>
      </c>
      <c r="I107" s="285">
        <v>294</v>
      </c>
      <c r="J107" s="286">
        <f>SUM(E107*I107/G107)</f>
        <v>2352</v>
      </c>
    </row>
    <row r="108" spans="1:10" ht="27.2">
      <c r="A108" s="680"/>
      <c r="B108" s="281" t="s">
        <v>302</v>
      </c>
      <c r="C108" s="284"/>
      <c r="D108" s="291" t="s">
        <v>303</v>
      </c>
      <c r="E108" s="283">
        <v>12.5</v>
      </c>
      <c r="F108" s="280" t="s">
        <v>116</v>
      </c>
      <c r="G108" s="284">
        <v>1</v>
      </c>
      <c r="H108" s="280" t="s">
        <v>116</v>
      </c>
      <c r="I108" s="285">
        <v>9</v>
      </c>
      <c r="J108" s="286">
        <f>SUM(E108*I108/G108)</f>
        <v>112.5</v>
      </c>
    </row>
    <row r="109" spans="1:10">
      <c r="A109" s="680"/>
      <c r="B109" s="277"/>
      <c r="C109" s="277"/>
      <c r="D109" s="353"/>
      <c r="E109" s="354"/>
      <c r="F109" s="355"/>
      <c r="G109" s="356"/>
      <c r="H109" s="355"/>
      <c r="I109" s="279"/>
      <c r="J109" s="357">
        <f>SUM(J105:J108)</f>
        <v>7417.5</v>
      </c>
    </row>
    <row r="110" spans="1:10" ht="42.8">
      <c r="A110" s="680"/>
      <c r="B110" s="281"/>
      <c r="C110" s="281"/>
      <c r="D110" s="296" t="s">
        <v>304</v>
      </c>
      <c r="E110" s="358" t="s">
        <v>305</v>
      </c>
      <c r="F110" s="296"/>
      <c r="G110" s="304"/>
      <c r="H110" s="345"/>
      <c r="I110" s="325"/>
      <c r="J110" s="324">
        <f>J109+J103</f>
        <v>8312.5</v>
      </c>
    </row>
    <row r="111" spans="1:10">
      <c r="A111" s="680"/>
      <c r="B111" s="300"/>
      <c r="C111" s="300"/>
      <c r="D111" s="301" t="s">
        <v>264</v>
      </c>
      <c r="E111" s="359">
        <v>0.13614999999999999</v>
      </c>
      <c r="F111" s="303"/>
      <c r="G111" s="304"/>
      <c r="H111" s="303"/>
      <c r="I111" s="325"/>
      <c r="J111" s="305">
        <f>J110*E111</f>
        <v>1131.746875</v>
      </c>
    </row>
    <row r="112" spans="1:10">
      <c r="A112" s="680"/>
      <c r="B112" s="300"/>
      <c r="C112" s="300"/>
      <c r="D112" s="306"/>
      <c r="E112" s="283"/>
      <c r="F112" s="303"/>
      <c r="G112" s="304"/>
      <c r="H112" s="303"/>
      <c r="I112" s="325"/>
      <c r="J112" s="305">
        <f>SUM(J110:J111)</f>
        <v>9444.2468750000007</v>
      </c>
    </row>
    <row r="113" spans="1:10">
      <c r="A113" s="680"/>
      <c r="B113" s="300"/>
      <c r="C113" s="300"/>
      <c r="D113" s="301" t="s">
        <v>265</v>
      </c>
      <c r="E113" s="283"/>
      <c r="F113" s="303"/>
      <c r="G113" s="304"/>
      <c r="H113" s="303"/>
      <c r="I113" s="325"/>
      <c r="J113" s="327">
        <f>ROUND(J112,0)</f>
        <v>9444</v>
      </c>
    </row>
    <row r="114" spans="1:10" ht="5.8" customHeight="1">
      <c r="A114" s="330"/>
      <c r="B114" s="331"/>
      <c r="C114" s="331"/>
      <c r="D114" s="339"/>
      <c r="E114" s="333"/>
      <c r="F114" s="334"/>
      <c r="G114" s="335"/>
      <c r="H114" s="334"/>
      <c r="I114" s="340"/>
      <c r="J114" s="337"/>
    </row>
    <row r="115" spans="1:10" ht="31.6" customHeight="1">
      <c r="A115" s="674">
        <v>66</v>
      </c>
      <c r="B115" s="360"/>
      <c r="C115" s="360"/>
      <c r="D115" s="681" t="s">
        <v>738</v>
      </c>
      <c r="E115" s="681"/>
      <c r="F115" s="681"/>
      <c r="G115" s="681"/>
      <c r="H115" s="681"/>
      <c r="I115" s="681"/>
      <c r="J115" s="681"/>
    </row>
    <row r="116" spans="1:10" ht="52.15" customHeight="1">
      <c r="A116" s="669"/>
      <c r="B116" s="682" t="s">
        <v>309</v>
      </c>
      <c r="C116" s="683"/>
      <c r="D116" s="361" t="s">
        <v>244</v>
      </c>
      <c r="E116" s="362">
        <v>1</v>
      </c>
      <c r="F116" s="362" t="s">
        <v>267</v>
      </c>
      <c r="G116" s="363">
        <v>1</v>
      </c>
      <c r="H116" s="364" t="s">
        <v>0</v>
      </c>
      <c r="I116" s="365">
        <v>5085</v>
      </c>
      <c r="J116" s="366">
        <f>I116*G116</f>
        <v>5085</v>
      </c>
    </row>
    <row r="117" spans="1:10">
      <c r="A117" s="670"/>
      <c r="B117" s="367"/>
      <c r="C117" s="367"/>
      <c r="D117" s="367"/>
      <c r="E117" s="367"/>
      <c r="F117" s="367"/>
      <c r="G117" s="367"/>
      <c r="H117" s="367"/>
      <c r="I117" s="367"/>
      <c r="J117" s="368">
        <f>SUM(J116)</f>
        <v>5085</v>
      </c>
    </row>
    <row r="118" spans="1:10" ht="12.1" customHeight="1">
      <c r="A118" s="330"/>
      <c r="B118" s="331"/>
      <c r="C118" s="331"/>
      <c r="D118" s="339"/>
      <c r="E118" s="333"/>
      <c r="F118" s="334"/>
      <c r="G118" s="335"/>
      <c r="H118" s="334"/>
      <c r="I118" s="340"/>
      <c r="J118" s="337"/>
    </row>
    <row r="119" spans="1:10" ht="34.5" customHeight="1">
      <c r="A119" s="684">
        <v>67</v>
      </c>
      <c r="B119" s="369"/>
      <c r="C119" s="369"/>
      <c r="D119" s="685" t="s">
        <v>102</v>
      </c>
      <c r="E119" s="685"/>
      <c r="F119" s="685"/>
      <c r="G119" s="685"/>
      <c r="H119" s="685"/>
      <c r="I119" s="685"/>
      <c r="J119" s="685"/>
    </row>
    <row r="120" spans="1:10" ht="14.95" customHeight="1">
      <c r="A120" s="684"/>
      <c r="B120" s="370"/>
      <c r="C120" s="370"/>
      <c r="D120" s="371" t="s">
        <v>310</v>
      </c>
      <c r="E120" s="372"/>
      <c r="F120" s="373"/>
      <c r="G120" s="374"/>
      <c r="H120" s="373"/>
      <c r="I120" s="375"/>
      <c r="J120" s="376"/>
    </row>
    <row r="121" spans="1:10" ht="14.95" customHeight="1">
      <c r="A121" s="684"/>
      <c r="B121" s="370">
        <v>1</v>
      </c>
      <c r="C121" s="370"/>
      <c r="D121" s="373" t="s">
        <v>249</v>
      </c>
      <c r="E121" s="372">
        <v>0.7</v>
      </c>
      <c r="F121" s="377" t="s">
        <v>250</v>
      </c>
      <c r="G121" s="374">
        <v>1</v>
      </c>
      <c r="H121" s="377" t="s">
        <v>250</v>
      </c>
      <c r="I121" s="375">
        <v>660</v>
      </c>
      <c r="J121" s="376">
        <f>SUM(E121*I121/G121)</f>
        <v>461.99999999999994</v>
      </c>
    </row>
    <row r="122" spans="1:10" ht="14.95" customHeight="1">
      <c r="A122" s="684"/>
      <c r="B122" s="370">
        <v>2</v>
      </c>
      <c r="C122" s="370"/>
      <c r="D122" s="373" t="s">
        <v>286</v>
      </c>
      <c r="E122" s="372">
        <v>1</v>
      </c>
      <c r="F122" s="377" t="s">
        <v>250</v>
      </c>
      <c r="G122" s="374">
        <v>1</v>
      </c>
      <c r="H122" s="377" t="s">
        <v>250</v>
      </c>
      <c r="I122" s="375">
        <v>550</v>
      </c>
      <c r="J122" s="376">
        <f>SUM(E122*I122/G122)</f>
        <v>550</v>
      </c>
    </row>
    <row r="123" spans="1:10" ht="14.95" customHeight="1">
      <c r="A123" s="684"/>
      <c r="B123" s="370">
        <v>3</v>
      </c>
      <c r="C123" s="370"/>
      <c r="D123" s="373" t="s">
        <v>251</v>
      </c>
      <c r="E123" s="372">
        <v>1</v>
      </c>
      <c r="F123" s="377" t="s">
        <v>250</v>
      </c>
      <c r="G123" s="374">
        <v>1</v>
      </c>
      <c r="H123" s="377" t="s">
        <v>250</v>
      </c>
      <c r="I123" s="375">
        <v>550</v>
      </c>
      <c r="J123" s="375">
        <f>SUM(E123*I123/G123)</f>
        <v>550</v>
      </c>
    </row>
    <row r="124" spans="1:10" ht="14.95" customHeight="1">
      <c r="A124" s="684"/>
      <c r="B124" s="370"/>
      <c r="C124" s="370"/>
      <c r="D124" s="378" t="s">
        <v>311</v>
      </c>
      <c r="E124" s="372"/>
      <c r="F124" s="377"/>
      <c r="G124" s="374"/>
      <c r="H124" s="377"/>
      <c r="I124" s="375"/>
      <c r="J124" s="376">
        <f>SUM(J121:J123)</f>
        <v>1562</v>
      </c>
    </row>
    <row r="125" spans="1:10" ht="14.95" customHeight="1">
      <c r="A125" s="684"/>
      <c r="B125" s="370"/>
      <c r="C125" s="370"/>
      <c r="D125" s="378" t="s">
        <v>312</v>
      </c>
      <c r="E125" s="372"/>
      <c r="F125" s="377"/>
      <c r="G125" s="374"/>
      <c r="H125" s="377"/>
      <c r="I125" s="375"/>
      <c r="J125" s="379">
        <f>SUM(J124/100)</f>
        <v>15.62</v>
      </c>
    </row>
    <row r="126" spans="1:10" ht="14.95" customHeight="1">
      <c r="A126" s="684"/>
      <c r="B126" s="370"/>
      <c r="C126" s="370"/>
      <c r="D126" s="378" t="s">
        <v>313</v>
      </c>
      <c r="E126" s="372"/>
      <c r="F126" s="377"/>
      <c r="G126" s="374"/>
      <c r="H126" s="377"/>
      <c r="I126" s="375"/>
      <c r="J126" s="376"/>
    </row>
    <row r="127" spans="1:10" ht="98.7" customHeight="1">
      <c r="A127" s="684"/>
      <c r="B127" s="370" t="s">
        <v>314</v>
      </c>
      <c r="C127" s="374" t="s">
        <v>315</v>
      </c>
      <c r="D127" s="378" t="s">
        <v>695</v>
      </c>
      <c r="E127" s="372">
        <v>1</v>
      </c>
      <c r="F127" s="373" t="s">
        <v>257</v>
      </c>
      <c r="G127" s="374">
        <v>1</v>
      </c>
      <c r="H127" s="373" t="s">
        <v>257</v>
      </c>
      <c r="I127" s="375">
        <v>158</v>
      </c>
      <c r="J127" s="376">
        <f>SUM(E127*I127/G127)</f>
        <v>158</v>
      </c>
    </row>
    <row r="128" spans="1:10" ht="15.8" customHeight="1">
      <c r="A128" s="684"/>
      <c r="B128" s="370"/>
      <c r="C128" s="370"/>
      <c r="D128" s="378" t="s">
        <v>316</v>
      </c>
      <c r="E128" s="372"/>
      <c r="F128" s="373"/>
      <c r="G128" s="374"/>
      <c r="H128" s="373"/>
      <c r="I128" s="375"/>
      <c r="J128" s="376">
        <f>SUM(J127:J127)</f>
        <v>158</v>
      </c>
    </row>
    <row r="129" spans="1:10" ht="27.2">
      <c r="A129" s="684"/>
      <c r="B129" s="370"/>
      <c r="C129" s="370"/>
      <c r="D129" s="380" t="s">
        <v>263</v>
      </c>
      <c r="E129" s="378"/>
      <c r="F129" s="381"/>
      <c r="G129" s="370"/>
      <c r="H129" s="382"/>
      <c r="I129" s="365"/>
      <c r="J129" s="376">
        <f>ROUNDDOWN(J125+J128,1)</f>
        <v>173.6</v>
      </c>
    </row>
    <row r="130" spans="1:10" ht="15.8" customHeight="1">
      <c r="A130" s="684"/>
      <c r="B130" s="383"/>
      <c r="C130" s="383"/>
      <c r="D130" s="384" t="s">
        <v>264</v>
      </c>
      <c r="E130" s="359">
        <v>0.13614999999999999</v>
      </c>
      <c r="F130" s="385"/>
      <c r="G130" s="363"/>
      <c r="H130" s="385"/>
      <c r="I130" s="365"/>
      <c r="J130" s="379">
        <f>J129*$E130</f>
        <v>23.635639999999999</v>
      </c>
    </row>
    <row r="131" spans="1:10" ht="15.8" customHeight="1">
      <c r="A131" s="684"/>
      <c r="B131" s="383"/>
      <c r="C131" s="383"/>
      <c r="D131" s="386"/>
      <c r="E131" s="372"/>
      <c r="F131" s="385"/>
      <c r="G131" s="363"/>
      <c r="H131" s="385"/>
      <c r="I131" s="365"/>
      <c r="J131" s="379">
        <f>SUM(J129:J130)</f>
        <v>197.23563999999999</v>
      </c>
    </row>
    <row r="132" spans="1:10" ht="15.8" customHeight="1">
      <c r="A132" s="684"/>
      <c r="B132" s="383"/>
      <c r="C132" s="383"/>
      <c r="D132" s="384" t="s">
        <v>696</v>
      </c>
      <c r="E132" s="372"/>
      <c r="F132" s="385"/>
      <c r="G132" s="363"/>
      <c r="H132" s="385"/>
      <c r="I132" s="387"/>
      <c r="J132" s="388">
        <f>ROUND(J131,0)</f>
        <v>197</v>
      </c>
    </row>
    <row r="133" spans="1:10" ht="15.8" customHeight="1">
      <c r="A133" s="684"/>
      <c r="B133" s="383"/>
      <c r="C133" s="383"/>
      <c r="D133" s="384" t="s">
        <v>697</v>
      </c>
      <c r="E133" s="372"/>
      <c r="F133" s="385"/>
      <c r="G133" s="363"/>
      <c r="H133" s="385"/>
      <c r="I133" s="387"/>
      <c r="J133" s="388">
        <f>J174</f>
        <v>92</v>
      </c>
    </row>
    <row r="134" spans="1:10" ht="15.8" customHeight="1">
      <c r="A134" s="684"/>
      <c r="B134" s="383"/>
      <c r="C134" s="383"/>
      <c r="D134" s="384" t="s">
        <v>698</v>
      </c>
      <c r="E134" s="372"/>
      <c r="F134" s="385"/>
      <c r="G134" s="363"/>
      <c r="H134" s="385"/>
      <c r="I134" s="387"/>
      <c r="J134" s="388">
        <f>J132+J133</f>
        <v>289</v>
      </c>
    </row>
    <row r="135" spans="1:10" ht="13.6" customHeight="1">
      <c r="A135" s="314"/>
      <c r="B135" s="315"/>
      <c r="C135" s="315"/>
      <c r="D135" s="316"/>
      <c r="E135" s="317"/>
      <c r="F135" s="318"/>
      <c r="G135" s="319"/>
      <c r="H135" s="318"/>
      <c r="I135" s="320"/>
      <c r="J135" s="321"/>
    </row>
    <row r="136" spans="1:10" ht="37.200000000000003" customHeight="1">
      <c r="A136" s="674">
        <v>68</v>
      </c>
      <c r="B136" s="369"/>
      <c r="C136" s="369"/>
      <c r="D136" s="675" t="s">
        <v>699</v>
      </c>
      <c r="E136" s="675"/>
      <c r="F136" s="675"/>
      <c r="G136" s="675"/>
      <c r="H136" s="675"/>
      <c r="I136" s="675"/>
      <c r="J136" s="675"/>
    </row>
    <row r="137" spans="1:10" ht="14.95" customHeight="1">
      <c r="A137" s="669"/>
      <c r="B137" s="370"/>
      <c r="C137" s="370"/>
      <c r="D137" s="371" t="s">
        <v>310</v>
      </c>
      <c r="E137" s="372"/>
      <c r="F137" s="373"/>
      <c r="G137" s="374"/>
      <c r="H137" s="373"/>
      <c r="I137" s="375"/>
      <c r="J137" s="376"/>
    </row>
    <row r="138" spans="1:10" ht="14.95" customHeight="1">
      <c r="A138" s="669"/>
      <c r="B138" s="370">
        <v>1</v>
      </c>
      <c r="C138" s="370"/>
      <c r="D138" s="373" t="s">
        <v>249</v>
      </c>
      <c r="E138" s="372">
        <v>0.7</v>
      </c>
      <c r="F138" s="377" t="s">
        <v>250</v>
      </c>
      <c r="G138" s="374">
        <v>1</v>
      </c>
      <c r="H138" s="377" t="s">
        <v>250</v>
      </c>
      <c r="I138" s="375">
        <v>660</v>
      </c>
      <c r="J138" s="376">
        <f>SUM(E138*I138/G138)</f>
        <v>461.99999999999994</v>
      </c>
    </row>
    <row r="139" spans="1:10" ht="14.95" customHeight="1">
      <c r="A139" s="669"/>
      <c r="B139" s="370">
        <v>2</v>
      </c>
      <c r="C139" s="370"/>
      <c r="D139" s="373" t="s">
        <v>286</v>
      </c>
      <c r="E139" s="372">
        <v>1</v>
      </c>
      <c r="F139" s="377" t="s">
        <v>250</v>
      </c>
      <c r="G139" s="374">
        <v>1</v>
      </c>
      <c r="H139" s="377" t="s">
        <v>250</v>
      </c>
      <c r="I139" s="375">
        <v>550</v>
      </c>
      <c r="J139" s="376">
        <f>SUM(E139*I139/G139)</f>
        <v>550</v>
      </c>
    </row>
    <row r="140" spans="1:10" ht="14.95" customHeight="1">
      <c r="A140" s="669"/>
      <c r="B140" s="370">
        <v>3</v>
      </c>
      <c r="C140" s="370"/>
      <c r="D140" s="373" t="s">
        <v>251</v>
      </c>
      <c r="E140" s="372">
        <v>1</v>
      </c>
      <c r="F140" s="377" t="s">
        <v>250</v>
      </c>
      <c r="G140" s="374">
        <v>1</v>
      </c>
      <c r="H140" s="377" t="s">
        <v>250</v>
      </c>
      <c r="I140" s="375">
        <v>550</v>
      </c>
      <c r="J140" s="375">
        <f>SUM(E140*I140/G140)</f>
        <v>550</v>
      </c>
    </row>
    <row r="141" spans="1:10" ht="14.95" customHeight="1">
      <c r="A141" s="669"/>
      <c r="B141" s="370"/>
      <c r="C141" s="370"/>
      <c r="D141" s="378" t="s">
        <v>311</v>
      </c>
      <c r="E141" s="372"/>
      <c r="F141" s="377"/>
      <c r="G141" s="374"/>
      <c r="H141" s="377"/>
      <c r="I141" s="375"/>
      <c r="J141" s="376">
        <f>SUM(J138:J140)</f>
        <v>1562</v>
      </c>
    </row>
    <row r="142" spans="1:10" ht="14.95" customHeight="1">
      <c r="A142" s="669"/>
      <c r="B142" s="370"/>
      <c r="C142" s="370"/>
      <c r="D142" s="378" t="s">
        <v>312</v>
      </c>
      <c r="E142" s="372"/>
      <c r="F142" s="377"/>
      <c r="G142" s="374"/>
      <c r="H142" s="377"/>
      <c r="I142" s="375"/>
      <c r="J142" s="379">
        <f>SUM(J141/100)</f>
        <v>15.62</v>
      </c>
    </row>
    <row r="143" spans="1:10" ht="14.95" customHeight="1">
      <c r="A143" s="669"/>
      <c r="B143" s="370"/>
      <c r="C143" s="370"/>
      <c r="D143" s="378" t="s">
        <v>313</v>
      </c>
      <c r="E143" s="372"/>
      <c r="F143" s="377"/>
      <c r="G143" s="374"/>
      <c r="H143" s="377"/>
      <c r="I143" s="375"/>
      <c r="J143" s="376"/>
    </row>
    <row r="144" spans="1:10" ht="99.7" customHeight="1">
      <c r="A144" s="669"/>
      <c r="B144" s="370" t="s">
        <v>314</v>
      </c>
      <c r="C144" s="374" t="s">
        <v>318</v>
      </c>
      <c r="D144" s="378" t="s">
        <v>700</v>
      </c>
      <c r="E144" s="372">
        <v>1</v>
      </c>
      <c r="F144" s="373" t="s">
        <v>257</v>
      </c>
      <c r="G144" s="374">
        <v>1</v>
      </c>
      <c r="H144" s="373" t="s">
        <v>257</v>
      </c>
      <c r="I144" s="375">
        <v>56</v>
      </c>
      <c r="J144" s="376">
        <f>SUM(E144*I144/G144)</f>
        <v>56</v>
      </c>
    </row>
    <row r="145" spans="1:10" ht="14.95" customHeight="1">
      <c r="A145" s="669"/>
      <c r="B145" s="370"/>
      <c r="C145" s="370"/>
      <c r="D145" s="378" t="s">
        <v>316</v>
      </c>
      <c r="E145" s="372"/>
      <c r="F145" s="373"/>
      <c r="G145" s="374"/>
      <c r="H145" s="373"/>
      <c r="I145" s="375"/>
      <c r="J145" s="376">
        <f>SUM(J144:J144)</f>
        <v>56</v>
      </c>
    </row>
    <row r="146" spans="1:10" ht="27.2">
      <c r="A146" s="669"/>
      <c r="B146" s="370"/>
      <c r="C146" s="370"/>
      <c r="D146" s="380" t="s">
        <v>263</v>
      </c>
      <c r="E146" s="378"/>
      <c r="F146" s="381"/>
      <c r="G146" s="370"/>
      <c r="H146" s="382"/>
      <c r="I146" s="365"/>
      <c r="J146" s="376">
        <f>ROUNDDOWN(J142+J145,1)</f>
        <v>71.599999999999994</v>
      </c>
    </row>
    <row r="147" spans="1:10" ht="14.95" customHeight="1">
      <c r="A147" s="669"/>
      <c r="B147" s="383"/>
      <c r="C147" s="383"/>
      <c r="D147" s="384" t="s">
        <v>264</v>
      </c>
      <c r="E147" s="359">
        <v>0.13614999999999999</v>
      </c>
      <c r="F147" s="385"/>
      <c r="G147" s="363"/>
      <c r="H147" s="385"/>
      <c r="I147" s="365"/>
      <c r="J147" s="379">
        <f>J146*$E147</f>
        <v>9.7483399999999989</v>
      </c>
    </row>
    <row r="148" spans="1:10" ht="14.95" customHeight="1">
      <c r="A148" s="669"/>
      <c r="B148" s="383"/>
      <c r="C148" s="383"/>
      <c r="D148" s="386"/>
      <c r="E148" s="372"/>
      <c r="F148" s="385"/>
      <c r="G148" s="363"/>
      <c r="H148" s="385"/>
      <c r="I148" s="365"/>
      <c r="J148" s="379">
        <f>SUM(J146:J147)</f>
        <v>81.348339999999993</v>
      </c>
    </row>
    <row r="149" spans="1:10" ht="14.95" customHeight="1">
      <c r="A149" s="669"/>
      <c r="B149" s="383"/>
      <c r="C149" s="383"/>
      <c r="D149" s="384" t="s">
        <v>696</v>
      </c>
      <c r="E149" s="372"/>
      <c r="F149" s="385"/>
      <c r="G149" s="363"/>
      <c r="H149" s="385"/>
      <c r="I149" s="387"/>
      <c r="J149" s="388">
        <f>ROUND(J148,0)</f>
        <v>81</v>
      </c>
    </row>
    <row r="150" spans="1:10" ht="14.95" customHeight="1">
      <c r="A150" s="669"/>
      <c r="B150" s="383"/>
      <c r="C150" s="383"/>
      <c r="D150" s="384" t="s">
        <v>697</v>
      </c>
      <c r="E150" s="372"/>
      <c r="F150" s="385"/>
      <c r="G150" s="363"/>
      <c r="H150" s="385"/>
      <c r="I150" s="387"/>
      <c r="J150" s="388">
        <f>J174</f>
        <v>92</v>
      </c>
    </row>
    <row r="151" spans="1:10" ht="14.95" customHeight="1">
      <c r="A151" s="670"/>
      <c r="B151" s="383"/>
      <c r="C151" s="383"/>
      <c r="D151" s="384" t="s">
        <v>698</v>
      </c>
      <c r="E151" s="372"/>
      <c r="F151" s="385"/>
      <c r="G151" s="363"/>
      <c r="H151" s="385"/>
      <c r="I151" s="387"/>
      <c r="J151" s="388">
        <f>J149+J150</f>
        <v>173</v>
      </c>
    </row>
    <row r="152" spans="1:10">
      <c r="A152" s="389"/>
      <c r="B152" s="390"/>
      <c r="C152" s="390"/>
      <c r="D152" s="391"/>
      <c r="E152" s="392"/>
      <c r="F152" s="393"/>
      <c r="G152" s="394"/>
      <c r="H152" s="393"/>
      <c r="I152" s="395"/>
      <c r="J152" s="396"/>
    </row>
    <row r="153" spans="1:10" ht="58.6" customHeight="1">
      <c r="A153" s="669" t="s">
        <v>701</v>
      </c>
      <c r="B153" s="397"/>
      <c r="C153" s="397"/>
      <c r="D153" s="671" t="s">
        <v>320</v>
      </c>
      <c r="E153" s="671"/>
      <c r="F153" s="671"/>
      <c r="G153" s="671"/>
      <c r="H153" s="671"/>
      <c r="I153" s="671"/>
      <c r="J153" s="671"/>
    </row>
    <row r="154" spans="1:10" ht="16.5" customHeight="1">
      <c r="A154" s="669"/>
      <c r="B154" s="370"/>
      <c r="C154" s="370"/>
      <c r="D154" s="380" t="s">
        <v>272</v>
      </c>
      <c r="E154" s="672"/>
      <c r="F154" s="672"/>
      <c r="G154" s="673"/>
      <c r="H154" s="673"/>
      <c r="I154" s="375"/>
      <c r="J154" s="375"/>
    </row>
    <row r="155" spans="1:10" ht="16.5" customHeight="1">
      <c r="A155" s="669"/>
      <c r="B155" s="370">
        <v>1</v>
      </c>
      <c r="C155" s="370"/>
      <c r="D155" s="373" t="s">
        <v>249</v>
      </c>
      <c r="E155" s="372">
        <v>2</v>
      </c>
      <c r="F155" s="377" t="s">
        <v>250</v>
      </c>
      <c r="G155" s="374">
        <v>1</v>
      </c>
      <c r="H155" s="377" t="s">
        <v>250</v>
      </c>
      <c r="I155" s="375">
        <v>660</v>
      </c>
      <c r="J155" s="375">
        <f>SUM(E155*I155/G155)</f>
        <v>1320</v>
      </c>
    </row>
    <row r="156" spans="1:10" ht="16.5" customHeight="1">
      <c r="A156" s="669"/>
      <c r="B156" s="370">
        <v>2</v>
      </c>
      <c r="C156" s="370"/>
      <c r="D156" s="373" t="s">
        <v>286</v>
      </c>
      <c r="E156" s="372">
        <v>2</v>
      </c>
      <c r="F156" s="377" t="s">
        <v>250</v>
      </c>
      <c r="G156" s="374">
        <v>1</v>
      </c>
      <c r="H156" s="377" t="s">
        <v>250</v>
      </c>
      <c r="I156" s="375">
        <v>550</v>
      </c>
      <c r="J156" s="375">
        <f>SUM(E156*I156/G156)</f>
        <v>1100</v>
      </c>
    </row>
    <row r="157" spans="1:10" ht="16.5" customHeight="1">
      <c r="A157" s="669"/>
      <c r="B157" s="370">
        <v>3</v>
      </c>
      <c r="C157" s="370"/>
      <c r="D157" s="373" t="s">
        <v>251</v>
      </c>
      <c r="E157" s="372">
        <v>2</v>
      </c>
      <c r="F157" s="377" t="s">
        <v>250</v>
      </c>
      <c r="G157" s="374">
        <v>1</v>
      </c>
      <c r="H157" s="377" t="s">
        <v>250</v>
      </c>
      <c r="I157" s="375">
        <v>550</v>
      </c>
      <c r="J157" s="375">
        <f>SUM(E157*I157/G157)</f>
        <v>1100</v>
      </c>
    </row>
    <row r="158" spans="1:10" ht="16.5" customHeight="1">
      <c r="A158" s="669"/>
      <c r="B158" s="370">
        <v>4</v>
      </c>
      <c r="C158" s="370"/>
      <c r="D158" s="398" t="s">
        <v>287</v>
      </c>
      <c r="E158" s="372"/>
      <c r="F158" s="377" t="s">
        <v>250</v>
      </c>
      <c r="G158" s="374">
        <v>1</v>
      </c>
      <c r="H158" s="377" t="s">
        <v>250</v>
      </c>
      <c r="I158" s="375">
        <v>580</v>
      </c>
      <c r="J158" s="375">
        <f>SUM(E158*I158/G158)</f>
        <v>0</v>
      </c>
    </row>
    <row r="159" spans="1:10" ht="16.5" customHeight="1">
      <c r="A159" s="669"/>
      <c r="B159" s="383"/>
      <c r="C159" s="383"/>
      <c r="D159" s="399" t="s">
        <v>321</v>
      </c>
      <c r="E159" s="372"/>
      <c r="F159" s="373"/>
      <c r="G159" s="363"/>
      <c r="H159" s="373"/>
      <c r="I159" s="375"/>
      <c r="J159" s="365">
        <f>SUM(J155:J158)</f>
        <v>3520</v>
      </c>
    </row>
    <row r="160" spans="1:10" ht="16.5" customHeight="1">
      <c r="A160" s="669"/>
      <c r="B160" s="370"/>
      <c r="C160" s="370"/>
      <c r="D160" s="399" t="s">
        <v>322</v>
      </c>
      <c r="E160" s="382"/>
      <c r="F160" s="373"/>
      <c r="G160" s="363"/>
      <c r="H160" s="373"/>
      <c r="I160" s="375"/>
      <c r="J160" s="365">
        <f>SUM(J159/100)</f>
        <v>35.200000000000003</v>
      </c>
    </row>
    <row r="161" spans="1:10" ht="16.5" customHeight="1">
      <c r="A161" s="669"/>
      <c r="B161" s="370"/>
      <c r="C161" s="370"/>
      <c r="D161" s="380" t="s">
        <v>253</v>
      </c>
      <c r="E161" s="372"/>
      <c r="F161" s="373"/>
      <c r="G161" s="363"/>
      <c r="H161" s="373"/>
      <c r="I161" s="375"/>
      <c r="J161" s="365"/>
    </row>
    <row r="162" spans="1:10" ht="16.5" customHeight="1">
      <c r="A162" s="669"/>
      <c r="B162" s="370" t="s">
        <v>289</v>
      </c>
      <c r="C162" s="370"/>
      <c r="D162" s="373" t="s">
        <v>303</v>
      </c>
      <c r="E162" s="372">
        <v>25</v>
      </c>
      <c r="F162" s="377" t="s">
        <v>323</v>
      </c>
      <c r="G162" s="374">
        <v>1</v>
      </c>
      <c r="H162" s="377" t="s">
        <v>116</v>
      </c>
      <c r="I162" s="375">
        <v>9</v>
      </c>
      <c r="J162" s="375">
        <f t="shared" ref="J162:J168" si="0">SUM(E162*I162/G162)</f>
        <v>225</v>
      </c>
    </row>
    <row r="163" spans="1:10" ht="16.5" customHeight="1">
      <c r="A163" s="669"/>
      <c r="B163" s="370" t="s">
        <v>324</v>
      </c>
      <c r="C163" s="370"/>
      <c r="D163" s="378" t="s">
        <v>325</v>
      </c>
      <c r="E163" s="372">
        <v>200</v>
      </c>
      <c r="F163" s="377" t="s">
        <v>0</v>
      </c>
      <c r="G163" s="374">
        <v>100</v>
      </c>
      <c r="H163" s="377" t="s">
        <v>0</v>
      </c>
      <c r="I163" s="375">
        <v>43</v>
      </c>
      <c r="J163" s="375">
        <f t="shared" si="0"/>
        <v>86</v>
      </c>
    </row>
    <row r="164" spans="1:10" ht="16.5" customHeight="1">
      <c r="A164" s="669"/>
      <c r="B164" s="370" t="s">
        <v>326</v>
      </c>
      <c r="C164" s="370" t="s">
        <v>274</v>
      </c>
      <c r="D164" s="378" t="s">
        <v>327</v>
      </c>
      <c r="E164" s="372">
        <v>200</v>
      </c>
      <c r="F164" s="377" t="s">
        <v>0</v>
      </c>
      <c r="G164" s="374">
        <v>100</v>
      </c>
      <c r="H164" s="377" t="s">
        <v>0</v>
      </c>
      <c r="I164" s="375">
        <v>128</v>
      </c>
      <c r="J164" s="375">
        <f t="shared" si="0"/>
        <v>256</v>
      </c>
    </row>
    <row r="165" spans="1:10" ht="25.85">
      <c r="A165" s="669"/>
      <c r="B165" s="370" t="s">
        <v>328</v>
      </c>
      <c r="C165" s="370" t="s">
        <v>283</v>
      </c>
      <c r="D165" s="378" t="s">
        <v>329</v>
      </c>
      <c r="E165" s="372">
        <v>200</v>
      </c>
      <c r="F165" s="377" t="s">
        <v>0</v>
      </c>
      <c r="G165" s="374">
        <v>100</v>
      </c>
      <c r="H165" s="377" t="s">
        <v>0</v>
      </c>
      <c r="I165" s="375">
        <v>279</v>
      </c>
      <c r="J165" s="375">
        <f t="shared" si="0"/>
        <v>558</v>
      </c>
    </row>
    <row r="166" spans="1:10" ht="25.85">
      <c r="A166" s="669"/>
      <c r="B166" s="400" t="s">
        <v>330</v>
      </c>
      <c r="C166" s="370" t="s">
        <v>283</v>
      </c>
      <c r="D166" s="378" t="s">
        <v>331</v>
      </c>
      <c r="E166" s="372">
        <v>12</v>
      </c>
      <c r="F166" s="377" t="s">
        <v>0</v>
      </c>
      <c r="G166" s="374">
        <v>1</v>
      </c>
      <c r="H166" s="377" t="s">
        <v>0</v>
      </c>
      <c r="I166" s="375">
        <v>25</v>
      </c>
      <c r="J166" s="375">
        <f t="shared" si="0"/>
        <v>300</v>
      </c>
    </row>
    <row r="167" spans="1:10" ht="25.85">
      <c r="A167" s="669"/>
      <c r="B167" s="370" t="s">
        <v>332</v>
      </c>
      <c r="C167" s="370" t="s">
        <v>283</v>
      </c>
      <c r="D167" s="378" t="s">
        <v>333</v>
      </c>
      <c r="E167" s="372">
        <v>12</v>
      </c>
      <c r="F167" s="377" t="s">
        <v>0</v>
      </c>
      <c r="G167" s="374">
        <v>1</v>
      </c>
      <c r="H167" s="377" t="s">
        <v>0</v>
      </c>
      <c r="I167" s="375">
        <v>10</v>
      </c>
      <c r="J167" s="375">
        <f t="shared" si="0"/>
        <v>120</v>
      </c>
    </row>
    <row r="168" spans="1:10" ht="38.75">
      <c r="A168" s="669"/>
      <c r="B168" s="370" t="s">
        <v>334</v>
      </c>
      <c r="C168" s="374" t="s">
        <v>283</v>
      </c>
      <c r="D168" s="378" t="s">
        <v>335</v>
      </c>
      <c r="E168" s="372">
        <v>100</v>
      </c>
      <c r="F168" s="377" t="s">
        <v>256</v>
      </c>
      <c r="G168" s="374">
        <v>1</v>
      </c>
      <c r="H168" s="377" t="s">
        <v>256</v>
      </c>
      <c r="I168" s="375">
        <v>30</v>
      </c>
      <c r="J168" s="375">
        <f t="shared" si="0"/>
        <v>3000</v>
      </c>
    </row>
    <row r="169" spans="1:10" ht="14.95" customHeight="1">
      <c r="A169" s="669"/>
      <c r="B169" s="383"/>
      <c r="C169" s="383"/>
      <c r="D169" s="399" t="s">
        <v>336</v>
      </c>
      <c r="E169" s="372"/>
      <c r="F169" s="377"/>
      <c r="G169" s="374"/>
      <c r="H169" s="377"/>
      <c r="I169" s="375"/>
      <c r="J169" s="365">
        <f>SUM(J162:J168)</f>
        <v>4545</v>
      </c>
    </row>
    <row r="170" spans="1:10" ht="14.95" customHeight="1">
      <c r="A170" s="669"/>
      <c r="B170" s="370"/>
      <c r="C170" s="370"/>
      <c r="D170" s="399" t="s">
        <v>337</v>
      </c>
      <c r="E170" s="382"/>
      <c r="F170" s="377"/>
      <c r="G170" s="374"/>
      <c r="H170" s="377"/>
      <c r="I170" s="375"/>
      <c r="J170" s="365">
        <f>SUM(J169/100)</f>
        <v>45.45</v>
      </c>
    </row>
    <row r="171" spans="1:10" ht="27.2">
      <c r="A171" s="669"/>
      <c r="B171" s="383"/>
      <c r="C171" s="383"/>
      <c r="D171" s="380" t="s">
        <v>263</v>
      </c>
      <c r="E171" s="399"/>
      <c r="F171" s="361"/>
      <c r="G171" s="383"/>
      <c r="H171" s="361"/>
      <c r="I171" s="375"/>
      <c r="J171" s="379">
        <f>ROUNDDOWN(J160+J170,1)</f>
        <v>80.599999999999994</v>
      </c>
    </row>
    <row r="172" spans="1:10" ht="14.95" customHeight="1">
      <c r="A172" s="669"/>
      <c r="B172" s="383"/>
      <c r="C172" s="383"/>
      <c r="D172" s="384" t="s">
        <v>264</v>
      </c>
      <c r="E172" s="359">
        <v>0.13614999999999999</v>
      </c>
      <c r="F172" s="385"/>
      <c r="G172" s="363"/>
      <c r="H172" s="385"/>
      <c r="I172" s="365"/>
      <c r="J172" s="379">
        <f>J171*E172</f>
        <v>10.97369</v>
      </c>
    </row>
    <row r="173" spans="1:10" ht="14.95" customHeight="1">
      <c r="A173" s="669"/>
      <c r="B173" s="383"/>
      <c r="C173" s="383"/>
      <c r="D173" s="386"/>
      <c r="E173" s="372"/>
      <c r="F173" s="385"/>
      <c r="G173" s="363"/>
      <c r="H173" s="385"/>
      <c r="I173" s="365"/>
      <c r="J173" s="379">
        <f>SUM(J171:J172)</f>
        <v>91.573689999999999</v>
      </c>
    </row>
    <row r="174" spans="1:10" ht="14.95" customHeight="1">
      <c r="A174" s="670"/>
      <c r="B174" s="383"/>
      <c r="C174" s="383"/>
      <c r="D174" s="384" t="s">
        <v>317</v>
      </c>
      <c r="E174" s="372"/>
      <c r="F174" s="385"/>
      <c r="G174" s="363"/>
      <c r="H174" s="385"/>
      <c r="I174" s="387"/>
      <c r="J174" s="379">
        <f>ROUND(J173,0)</f>
        <v>92</v>
      </c>
    </row>
    <row r="175" spans="1:10">
      <c r="A175" s="314"/>
      <c r="B175" s="315"/>
      <c r="C175" s="315"/>
      <c r="D175" s="316"/>
      <c r="E175" s="317"/>
      <c r="F175" s="318"/>
      <c r="G175" s="319"/>
      <c r="H175" s="318"/>
      <c r="I175" s="320"/>
      <c r="J175" s="321"/>
    </row>
    <row r="176" spans="1:10" ht="28.55" customHeight="1">
      <c r="A176" s="674">
        <v>69</v>
      </c>
      <c r="B176" s="369"/>
      <c r="C176" s="369"/>
      <c r="D176" s="675" t="s">
        <v>702</v>
      </c>
      <c r="E176" s="675"/>
      <c r="F176" s="675"/>
      <c r="G176" s="675"/>
      <c r="H176" s="675"/>
      <c r="I176" s="675"/>
      <c r="J176" s="675"/>
    </row>
    <row r="177" spans="1:10" ht="14.95" customHeight="1">
      <c r="A177" s="669"/>
      <c r="B177" s="370"/>
      <c r="C177" s="370"/>
      <c r="D177" s="371" t="s">
        <v>310</v>
      </c>
      <c r="E177" s="372"/>
      <c r="F177" s="373"/>
      <c r="G177" s="374"/>
      <c r="H177" s="373"/>
      <c r="I177" s="375"/>
      <c r="J177" s="376"/>
    </row>
    <row r="178" spans="1:10" ht="14.95" customHeight="1">
      <c r="A178" s="669"/>
      <c r="B178" s="370">
        <v>1</v>
      </c>
      <c r="C178" s="370"/>
      <c r="D178" s="373" t="s">
        <v>249</v>
      </c>
      <c r="E178" s="372">
        <v>0.7</v>
      </c>
      <c r="F178" s="377" t="s">
        <v>250</v>
      </c>
      <c r="G178" s="374">
        <v>1</v>
      </c>
      <c r="H178" s="377" t="s">
        <v>250</v>
      </c>
      <c r="I178" s="375">
        <v>660</v>
      </c>
      <c r="J178" s="376">
        <f>SUM(E178*I178/G178)</f>
        <v>461.99999999999994</v>
      </c>
    </row>
    <row r="179" spans="1:10" ht="14.95" customHeight="1">
      <c r="A179" s="669"/>
      <c r="B179" s="370">
        <v>2</v>
      </c>
      <c r="C179" s="370"/>
      <c r="D179" s="373" t="s">
        <v>286</v>
      </c>
      <c r="E179" s="372">
        <v>1</v>
      </c>
      <c r="F179" s="377" t="s">
        <v>250</v>
      </c>
      <c r="G179" s="374">
        <v>1</v>
      </c>
      <c r="H179" s="377" t="s">
        <v>250</v>
      </c>
      <c r="I179" s="375">
        <v>550</v>
      </c>
      <c r="J179" s="376">
        <f>SUM(E179*I179/G179)</f>
        <v>550</v>
      </c>
    </row>
    <row r="180" spans="1:10" ht="14.95" customHeight="1">
      <c r="A180" s="669"/>
      <c r="B180" s="370">
        <v>3</v>
      </c>
      <c r="C180" s="370"/>
      <c r="D180" s="373" t="s">
        <v>251</v>
      </c>
      <c r="E180" s="372">
        <v>1</v>
      </c>
      <c r="F180" s="377" t="s">
        <v>250</v>
      </c>
      <c r="G180" s="374">
        <v>1</v>
      </c>
      <c r="H180" s="377" t="s">
        <v>250</v>
      </c>
      <c r="I180" s="375">
        <v>550</v>
      </c>
      <c r="J180" s="375">
        <f>SUM(E180*I180/G180)</f>
        <v>550</v>
      </c>
    </row>
    <row r="181" spans="1:10" ht="14.95" customHeight="1">
      <c r="A181" s="669"/>
      <c r="B181" s="370"/>
      <c r="C181" s="370"/>
      <c r="D181" s="378" t="s">
        <v>311</v>
      </c>
      <c r="E181" s="372"/>
      <c r="F181" s="377"/>
      <c r="G181" s="374"/>
      <c r="H181" s="377"/>
      <c r="I181" s="375"/>
      <c r="J181" s="376">
        <f>SUM(J178:J180)</f>
        <v>1562</v>
      </c>
    </row>
    <row r="182" spans="1:10" ht="14.95" customHeight="1">
      <c r="A182" s="669"/>
      <c r="B182" s="370"/>
      <c r="C182" s="370"/>
      <c r="D182" s="378" t="s">
        <v>312</v>
      </c>
      <c r="E182" s="372"/>
      <c r="F182" s="377"/>
      <c r="G182" s="374"/>
      <c r="H182" s="377"/>
      <c r="I182" s="375"/>
      <c r="J182" s="379">
        <f>SUM(J181/100)</f>
        <v>15.62</v>
      </c>
    </row>
    <row r="183" spans="1:10" ht="14.95" customHeight="1">
      <c r="A183" s="669"/>
      <c r="B183" s="370"/>
      <c r="C183" s="370"/>
      <c r="D183" s="378" t="s">
        <v>313</v>
      </c>
      <c r="E183" s="372"/>
      <c r="F183" s="377"/>
      <c r="G183" s="374"/>
      <c r="H183" s="377"/>
      <c r="I183" s="375"/>
      <c r="J183" s="376"/>
    </row>
    <row r="184" spans="1:10" ht="142">
      <c r="A184" s="669"/>
      <c r="B184" s="370" t="s">
        <v>314</v>
      </c>
      <c r="C184" s="374" t="s">
        <v>703</v>
      </c>
      <c r="D184" s="378" t="s">
        <v>319</v>
      </c>
      <c r="E184" s="372">
        <v>1</v>
      </c>
      <c r="F184" s="373" t="s">
        <v>257</v>
      </c>
      <c r="G184" s="374">
        <v>1</v>
      </c>
      <c r="H184" s="373" t="s">
        <v>257</v>
      </c>
      <c r="I184" s="375">
        <v>99</v>
      </c>
      <c r="J184" s="376">
        <f>SUM(E184*I184/G184)</f>
        <v>99</v>
      </c>
    </row>
    <row r="185" spans="1:10" ht="14.95" customHeight="1">
      <c r="A185" s="669"/>
      <c r="B185" s="370"/>
      <c r="C185" s="370"/>
      <c r="D185" s="378" t="s">
        <v>316</v>
      </c>
      <c r="E185" s="372"/>
      <c r="F185" s="373"/>
      <c r="G185" s="374"/>
      <c r="H185" s="373"/>
      <c r="I185" s="375"/>
      <c r="J185" s="376">
        <f>SUM(J184:J184)</f>
        <v>99</v>
      </c>
    </row>
    <row r="186" spans="1:10" ht="27.2">
      <c r="A186" s="669"/>
      <c r="B186" s="370"/>
      <c r="C186" s="370"/>
      <c r="D186" s="380" t="s">
        <v>263</v>
      </c>
      <c r="E186" s="378"/>
      <c r="F186" s="381"/>
      <c r="G186" s="370"/>
      <c r="H186" s="382"/>
      <c r="I186" s="365"/>
      <c r="J186" s="376">
        <f>ROUNDDOWN(J182+J185,1)</f>
        <v>114.6</v>
      </c>
    </row>
    <row r="187" spans="1:10" ht="14.95" customHeight="1">
      <c r="A187" s="669"/>
      <c r="B187" s="383"/>
      <c r="C187" s="383"/>
      <c r="D187" s="384" t="s">
        <v>264</v>
      </c>
      <c r="E187" s="359">
        <v>0.13614999999999999</v>
      </c>
      <c r="F187" s="385"/>
      <c r="G187" s="363"/>
      <c r="H187" s="385"/>
      <c r="I187" s="365"/>
      <c r="J187" s="379">
        <f>J186*$E187</f>
        <v>15.602789999999999</v>
      </c>
    </row>
    <row r="188" spans="1:10" ht="14.95" customHeight="1">
      <c r="A188" s="669"/>
      <c r="B188" s="383"/>
      <c r="C188" s="383"/>
      <c r="D188" s="386"/>
      <c r="E188" s="372"/>
      <c r="F188" s="385"/>
      <c r="G188" s="363"/>
      <c r="H188" s="385"/>
      <c r="I188" s="365"/>
      <c r="J188" s="379">
        <f>SUM(J186:J187)</f>
        <v>130.20278999999999</v>
      </c>
    </row>
    <row r="189" spans="1:10" ht="14.95" customHeight="1">
      <c r="A189" s="670"/>
      <c r="B189" s="383"/>
      <c r="C189" s="383"/>
      <c r="D189" s="384" t="s">
        <v>317</v>
      </c>
      <c r="E189" s="372"/>
      <c r="F189" s="385"/>
      <c r="G189" s="363"/>
      <c r="H189" s="385"/>
      <c r="I189" s="387"/>
      <c r="J189" s="388">
        <f>ROUND(J188,0)</f>
        <v>130</v>
      </c>
    </row>
    <row r="190" spans="1:10" ht="7.5" customHeight="1"/>
    <row r="192" spans="1:10" ht="56.25" customHeight="1">
      <c r="A192" s="662">
        <v>70</v>
      </c>
      <c r="B192" s="402"/>
      <c r="C192" s="402"/>
      <c r="D192" s="663" t="s">
        <v>704</v>
      </c>
      <c r="E192" s="663"/>
      <c r="F192" s="663"/>
      <c r="G192" s="663"/>
      <c r="H192" s="663"/>
      <c r="I192" s="663"/>
      <c r="J192" s="663"/>
    </row>
    <row r="193" spans="1:10" ht="14.95" customHeight="1">
      <c r="A193" s="662"/>
      <c r="B193" s="404"/>
      <c r="C193" s="404"/>
      <c r="D193" s="405" t="s">
        <v>293</v>
      </c>
      <c r="E193" s="406"/>
      <c r="F193" s="407"/>
      <c r="G193" s="408"/>
      <c r="H193" s="407"/>
      <c r="I193" s="409"/>
      <c r="J193" s="410"/>
    </row>
    <row r="194" spans="1:10" ht="14.95" customHeight="1">
      <c r="A194" s="662"/>
      <c r="B194" s="411">
        <v>1</v>
      </c>
      <c r="C194" s="411"/>
      <c r="D194" s="403" t="s">
        <v>249</v>
      </c>
      <c r="E194" s="412">
        <v>0.25</v>
      </c>
      <c r="F194" s="413" t="s">
        <v>250</v>
      </c>
      <c r="G194" s="414">
        <v>1</v>
      </c>
      <c r="H194" s="413" t="s">
        <v>250</v>
      </c>
      <c r="I194" s="415">
        <v>660</v>
      </c>
      <c r="J194" s="416">
        <f>SUM(E194*I194/G194)</f>
        <v>165</v>
      </c>
    </row>
    <row r="195" spans="1:10" ht="14.95" customHeight="1">
      <c r="A195" s="662"/>
      <c r="B195" s="411">
        <v>2</v>
      </c>
      <c r="C195" s="411"/>
      <c r="D195" s="403" t="s">
        <v>286</v>
      </c>
      <c r="E195" s="412">
        <v>0.25</v>
      </c>
      <c r="F195" s="413" t="s">
        <v>250</v>
      </c>
      <c r="G195" s="414">
        <v>1</v>
      </c>
      <c r="H195" s="413" t="s">
        <v>250</v>
      </c>
      <c r="I195" s="415">
        <v>550</v>
      </c>
      <c r="J195" s="416">
        <f>SUM(E195*I195/G195)</f>
        <v>137.5</v>
      </c>
    </row>
    <row r="196" spans="1:10" ht="14.95" customHeight="1">
      <c r="A196" s="662"/>
      <c r="B196" s="404">
        <v>3</v>
      </c>
      <c r="C196" s="404"/>
      <c r="D196" s="417" t="s">
        <v>287</v>
      </c>
      <c r="E196" s="412">
        <v>0.15</v>
      </c>
      <c r="F196" s="413" t="s">
        <v>250</v>
      </c>
      <c r="G196" s="414">
        <v>1</v>
      </c>
      <c r="H196" s="413" t="s">
        <v>250</v>
      </c>
      <c r="I196" s="415">
        <v>580</v>
      </c>
      <c r="J196" s="416">
        <f>SUM(E196*I196/G196)</f>
        <v>87</v>
      </c>
    </row>
    <row r="197" spans="1:10" ht="27.2">
      <c r="A197" s="662"/>
      <c r="B197" s="404"/>
      <c r="C197" s="404"/>
      <c r="D197" s="418" t="s">
        <v>705</v>
      </c>
      <c r="E197" s="406"/>
      <c r="F197" s="419"/>
      <c r="G197" s="408"/>
      <c r="H197" s="419"/>
      <c r="I197" s="409"/>
      <c r="J197" s="410">
        <f>SUM(J194:J196)</f>
        <v>389.5</v>
      </c>
    </row>
    <row r="198" spans="1:10" ht="14.95" customHeight="1">
      <c r="A198" s="662"/>
      <c r="B198" s="402"/>
      <c r="C198" s="402"/>
      <c r="D198" s="405" t="s">
        <v>294</v>
      </c>
      <c r="E198" s="412"/>
      <c r="F198" s="413"/>
      <c r="G198" s="414"/>
      <c r="H198" s="413"/>
      <c r="I198" s="415"/>
      <c r="J198" s="416"/>
    </row>
    <row r="199" spans="1:10" ht="38.75">
      <c r="A199" s="662"/>
      <c r="B199" s="411" t="s">
        <v>706</v>
      </c>
      <c r="C199" s="414" t="s">
        <v>283</v>
      </c>
      <c r="D199" s="420" t="s">
        <v>707</v>
      </c>
      <c r="E199" s="421">
        <v>1</v>
      </c>
      <c r="F199" s="403" t="s">
        <v>0</v>
      </c>
      <c r="G199" s="414">
        <v>1</v>
      </c>
      <c r="H199" s="403" t="s">
        <v>6</v>
      </c>
      <c r="I199" s="412">
        <v>614</v>
      </c>
      <c r="J199" s="416">
        <f>SUM(E199*I199/G199)</f>
        <v>614</v>
      </c>
    </row>
    <row r="200" spans="1:10" ht="25.85">
      <c r="A200" s="662"/>
      <c r="B200" s="411" t="s">
        <v>708</v>
      </c>
      <c r="C200" s="422" t="s">
        <v>340</v>
      </c>
      <c r="D200" s="420" t="s">
        <v>709</v>
      </c>
      <c r="E200" s="421">
        <v>1</v>
      </c>
      <c r="F200" s="403" t="s">
        <v>0</v>
      </c>
      <c r="G200" s="414">
        <v>1</v>
      </c>
      <c r="H200" s="403" t="s">
        <v>6</v>
      </c>
      <c r="I200" s="415">
        <v>2651</v>
      </c>
      <c r="J200" s="416">
        <f>SUM(E200*I200/G200)</f>
        <v>2651</v>
      </c>
    </row>
    <row r="201" spans="1:10" ht="14.95" customHeight="1">
      <c r="A201" s="662"/>
      <c r="B201" s="411" t="s">
        <v>289</v>
      </c>
      <c r="C201" s="414"/>
      <c r="D201" s="403" t="s">
        <v>303</v>
      </c>
      <c r="E201" s="412">
        <v>5</v>
      </c>
      <c r="F201" s="403" t="s">
        <v>116</v>
      </c>
      <c r="G201" s="414">
        <v>1</v>
      </c>
      <c r="H201" s="403" t="s">
        <v>116</v>
      </c>
      <c r="I201" s="415">
        <v>9</v>
      </c>
      <c r="J201" s="416">
        <f>SUM(E201*I201/G201)</f>
        <v>45</v>
      </c>
    </row>
    <row r="202" spans="1:10" ht="27.2">
      <c r="A202" s="662"/>
      <c r="B202" s="423"/>
      <c r="C202" s="423"/>
      <c r="D202" s="418" t="s">
        <v>710</v>
      </c>
      <c r="E202" s="406"/>
      <c r="F202" s="405"/>
      <c r="G202" s="408"/>
      <c r="H202" s="407"/>
      <c r="I202" s="409"/>
      <c r="J202" s="410">
        <f>SUM(J199:J201)</f>
        <v>3310</v>
      </c>
    </row>
    <row r="203" spans="1:10" ht="40.75">
      <c r="A203" s="662"/>
      <c r="B203" s="404"/>
      <c r="C203" s="404"/>
      <c r="D203" s="405" t="s">
        <v>711</v>
      </c>
      <c r="E203" s="424"/>
      <c r="F203" s="405"/>
      <c r="G203" s="408"/>
      <c r="H203" s="407"/>
      <c r="I203" s="409"/>
      <c r="J203" s="410">
        <f>J197+J202</f>
        <v>3699.5</v>
      </c>
    </row>
    <row r="204" spans="1:10" ht="14.95" customHeight="1">
      <c r="A204" s="662"/>
      <c r="B204" s="404"/>
      <c r="C204" s="404"/>
      <c r="D204" s="425" t="s">
        <v>264</v>
      </c>
      <c r="E204" s="426">
        <v>0.13614999999999999</v>
      </c>
      <c r="F204" s="419"/>
      <c r="G204" s="408"/>
      <c r="H204" s="419"/>
      <c r="I204" s="409"/>
      <c r="J204" s="410">
        <f>J203*$E204</f>
        <v>503.68692499999997</v>
      </c>
    </row>
    <row r="205" spans="1:10" ht="14.95" customHeight="1">
      <c r="A205" s="662"/>
      <c r="B205" s="404"/>
      <c r="C205" s="404"/>
      <c r="D205" s="427"/>
      <c r="E205" s="406"/>
      <c r="F205" s="419"/>
      <c r="G205" s="408"/>
      <c r="H205" s="419"/>
      <c r="I205" s="409"/>
      <c r="J205" s="410">
        <f>SUM(J203:J204)</f>
        <v>4203.186925</v>
      </c>
    </row>
    <row r="206" spans="1:10" ht="14.95" customHeight="1">
      <c r="A206" s="662"/>
      <c r="B206" s="411"/>
      <c r="C206" s="411"/>
      <c r="D206" s="425" t="s">
        <v>265</v>
      </c>
      <c r="E206" s="406"/>
      <c r="F206" s="419"/>
      <c r="G206" s="408"/>
      <c r="H206" s="419"/>
      <c r="I206" s="428"/>
      <c r="J206" s="429">
        <f>ROUND(J205,0)</f>
        <v>4203</v>
      </c>
    </row>
    <row r="208" spans="1:10" ht="145.55000000000001" customHeight="1">
      <c r="A208" s="664">
        <v>75</v>
      </c>
      <c r="B208" s="665" t="s">
        <v>842</v>
      </c>
      <c r="C208" s="666"/>
      <c r="D208" s="666"/>
      <c r="E208" s="666"/>
      <c r="F208" s="666"/>
      <c r="G208" s="666"/>
      <c r="H208" s="666"/>
      <c r="I208" s="666"/>
      <c r="J208" s="667"/>
    </row>
    <row r="209" spans="1:10" ht="44.7" customHeight="1">
      <c r="A209" s="664"/>
      <c r="B209" s="668" t="s">
        <v>681</v>
      </c>
      <c r="C209" s="668"/>
      <c r="D209" s="165">
        <v>1</v>
      </c>
      <c r="E209" s="430">
        <v>256450</v>
      </c>
      <c r="F209" s="165"/>
      <c r="G209" s="166"/>
      <c r="H209" s="165">
        <v>1</v>
      </c>
      <c r="I209" s="166" t="s">
        <v>358</v>
      </c>
      <c r="J209" s="167">
        <f>IF(F209="",D209*E209,(C209*E209/F209))</f>
        <v>256450</v>
      </c>
    </row>
    <row r="210" spans="1:10" ht="45" customHeight="1">
      <c r="A210" s="664"/>
      <c r="B210" s="668" t="str">
        <f>[159]Input!$C$48</f>
        <v>Overheads &amp; Contractors Profit @ 13.615%</v>
      </c>
      <c r="C210" s="668"/>
      <c r="D210" s="168">
        <v>0.13614999999999999</v>
      </c>
      <c r="E210" s="430">
        <f>J209</f>
        <v>256450</v>
      </c>
      <c r="F210" s="165"/>
      <c r="G210" s="166"/>
      <c r="H210" s="431"/>
      <c r="I210" s="431"/>
      <c r="J210" s="167">
        <f>IF(F210="",D210*E210,(D210*E210/F210))</f>
        <v>34915.667499999996</v>
      </c>
    </row>
    <row r="211" spans="1:10" ht="42.8">
      <c r="A211" s="664"/>
      <c r="B211" s="189" t="s">
        <v>682</v>
      </c>
      <c r="C211" s="169"/>
      <c r="D211" s="170"/>
      <c r="E211" s="169"/>
      <c r="F211" s="169"/>
      <c r="G211" s="170"/>
      <c r="H211" s="431"/>
      <c r="I211" s="431"/>
      <c r="J211" s="100">
        <f>SUM(J209:J210)</f>
        <v>291365.66749999998</v>
      </c>
    </row>
    <row r="212" spans="1:10">
      <c r="A212" s="664"/>
      <c r="B212" s="190"/>
      <c r="C212" s="169"/>
      <c r="D212" s="170"/>
      <c r="E212" s="169"/>
      <c r="F212" s="655" t="s">
        <v>368</v>
      </c>
      <c r="G212" s="655"/>
      <c r="H212" s="431"/>
      <c r="I212" s="431"/>
      <c r="J212" s="432">
        <f>ROUND(J211,0)</f>
        <v>291366</v>
      </c>
    </row>
  </sheetData>
  <mergeCells count="39">
    <mergeCell ref="A24:A35"/>
    <mergeCell ref="D24:J24"/>
    <mergeCell ref="A1:J1"/>
    <mergeCell ref="A3:A16"/>
    <mergeCell ref="D3:J3"/>
    <mergeCell ref="A18:A22"/>
    <mergeCell ref="D18:J18"/>
    <mergeCell ref="A37:A41"/>
    <mergeCell ref="D37:J37"/>
    <mergeCell ref="A43:A57"/>
    <mergeCell ref="D43:J43"/>
    <mergeCell ref="A59:A72"/>
    <mergeCell ref="D59:J59"/>
    <mergeCell ref="A136:A151"/>
    <mergeCell ref="D136:J136"/>
    <mergeCell ref="A75:A81"/>
    <mergeCell ref="D75:J75"/>
    <mergeCell ref="A84:A95"/>
    <mergeCell ref="D84:J84"/>
    <mergeCell ref="A98:A113"/>
    <mergeCell ref="D98:J98"/>
    <mergeCell ref="A115:A117"/>
    <mergeCell ref="D115:J115"/>
    <mergeCell ref="B116:C116"/>
    <mergeCell ref="A119:A134"/>
    <mergeCell ref="D119:J119"/>
    <mergeCell ref="A153:A174"/>
    <mergeCell ref="D153:J153"/>
    <mergeCell ref="E154:F154"/>
    <mergeCell ref="G154:H154"/>
    <mergeCell ref="A176:A189"/>
    <mergeCell ref="D176:J176"/>
    <mergeCell ref="A192:A206"/>
    <mergeCell ref="D192:J192"/>
    <mergeCell ref="A208:A212"/>
    <mergeCell ref="B208:J208"/>
    <mergeCell ref="B209:C209"/>
    <mergeCell ref="B210:C210"/>
    <mergeCell ref="F212:G212"/>
  </mergeCells>
  <pageMargins left="0.70866141732283472" right="0.27559055118110237" top="0.55118110236220474" bottom="0.74803149606299213" header="0.31496062992125984" footer="0.31496062992125984"/>
  <pageSetup paperSize="9" scale="88" orientation="portrait" r:id="rId1"/>
  <rowBreaks count="5" manualBreakCount="5">
    <brk id="36" max="9" man="1"/>
    <brk id="74" max="9" man="1"/>
    <brk id="113" max="9" man="1"/>
    <brk id="151" max="9" man="1"/>
    <brk id="190"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seignorage</vt:lpstr>
      <vt:lpstr>Revised Estimate-SECTIONS</vt:lpstr>
      <vt:lpstr>CS</vt:lpstr>
      <vt:lpstr>CS-1</vt:lpstr>
      <vt:lpstr>GA</vt:lpstr>
      <vt:lpstr>ABSTRACT-1</vt:lpstr>
      <vt:lpstr>C-DATAS</vt:lpstr>
      <vt:lpstr>ELE-Datas</vt:lpstr>
      <vt:lpstr>'ABSTRACT-1'!Print_Area</vt:lpstr>
      <vt:lpstr>'C-DATAS'!Print_Area</vt:lpstr>
      <vt:lpstr>'ELE-Datas'!Print_Area</vt:lpstr>
      <vt:lpstr>GA!Print_Area</vt:lpstr>
      <vt:lpstr>'Revised Estimate-SECTIONS'!Print_Area</vt:lpstr>
      <vt:lpstr>seignorage!Print_Area</vt:lpstr>
      <vt:lpstr>'Revised Estimate-SECTIONS'!Print_Titles</vt:lpstr>
      <vt:lpstr>seignorage!Print_Titles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2024-05-27T05:40:20Z</cp:lastPrinted>
  <dcterms:created xsi:type="dcterms:W3CDTF">2023-08-28T09:14:44Z</dcterms:created>
  <dcterms:modified xsi:type="dcterms:W3CDTF">2024-07-22T06:29:41Z</dcterms:modified>
</cp:coreProperties>
</file>